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litulokset" sheetId="1" r:id="rId5"/>
    <sheet state="visible" name="Osallistujat ja seuranta" sheetId="2" r:id="rId6"/>
    <sheet state="visible" name="Säännöt ja ohjeet" sheetId="3" r:id="rId7"/>
    <sheet state="visible" name="Hall of heroes" sheetId="4" r:id="rId8"/>
    <sheet state="visible" name="Stats" sheetId="5" r:id="rId9"/>
  </sheets>
  <definedNames>
    <definedName hidden="1" localSheetId="1" name="_xlnm._FilterDatabase">'Osallistujat ja seuranta'!$B$4:$Q$37</definedName>
  </definedNames>
  <calcPr/>
</workbook>
</file>

<file path=xl/sharedStrings.xml><?xml version="1.0" encoding="utf-8"?>
<sst xmlns="http://schemas.openxmlformats.org/spreadsheetml/2006/main" count="443" uniqueCount="163">
  <si>
    <t>Pelaaja nro. --&gt;</t>
  </si>
  <si>
    <t>Koko kerho ka.</t>
  </si>
  <si>
    <t>Pelitulosten kirjaukset</t>
  </si>
  <si>
    <t>Apulaskenta</t>
  </si>
  <si>
    <t>Laskenta</t>
  </si>
  <si>
    <t>Pelaajien juokseva rating</t>
  </si>
  <si>
    <t>Pelaaja 1</t>
  </si>
  <si>
    <t>Pelaaja 2 (heikompi)</t>
  </si>
  <si>
    <t>Tasoituskivet (heikommalle)</t>
  </si>
  <si>
    <t>Voittaja (nimi)</t>
  </si>
  <si>
    <t>päivämäärä</t>
  </si>
  <si>
    <t>Täyttäminen aloitettu?</t>
  </si>
  <si>
    <t>Pelaaja 1 olemassa?</t>
  </si>
  <si>
    <t>Pelaaja 2 olemassa?</t>
  </si>
  <si>
    <t>Pelaajat eri pelaajia?</t>
  </si>
  <si>
    <t>Voittaja ilmoitettu oikein?</t>
  </si>
  <si>
    <t>Kaikki täytetty?</t>
  </si>
  <si>
    <t>Tiedot syötetty oikein?</t>
  </si>
  <si>
    <t>Pelaaja 1 rating</t>
  </si>
  <si>
    <t>Pelaaja 2 rating</t>
  </si>
  <si>
    <t>Rating ero (tasoitus huomioiden)</t>
  </si>
  <si>
    <t>Pelaaja 2 tasoitettu rating</t>
  </si>
  <si>
    <t>Pelaaja 1 Sa (Tulos)</t>
  </si>
  <si>
    <t>Pelaaja 1 Beta</t>
  </si>
  <si>
    <t>Pelaaja 2 Beta</t>
  </si>
  <si>
    <t>Pelaaja 1 Se 
(voittotodennäköisyys)</t>
  </si>
  <si>
    <t>Pelaaja 1 con</t>
  </si>
  <si>
    <t>Pelaaja 1 bonus</t>
  </si>
  <si>
    <t>Pelaaja 1 rating muutos</t>
  </si>
  <si>
    <t>Pelaaja 2 Sa (Tulos)</t>
  </si>
  <si>
    <t>Pelaaja 2 Se 
(voittotodennäköisyys)</t>
  </si>
  <si>
    <t>Pelaaja 2 con</t>
  </si>
  <si>
    <t>Pelaaja 2 bonus</t>
  </si>
  <si>
    <t>Pelaaja 2 rating muutos</t>
  </si>
  <si>
    <t>Pelaaja 1 pistemuutos (vanha, yksinkertainen)</t>
  </si>
  <si>
    <t>Pelaaja 2 pistemuutos (vanha, yksinkertainen)</t>
  </si>
  <si>
    <t>Aloitus!</t>
  </si>
  <si>
    <t>Olli</t>
  </si>
  <si>
    <t>Peitsa</t>
  </si>
  <si>
    <t>uses the af</t>
  </si>
  <si>
    <t>Janne L</t>
  </si>
  <si>
    <t>Ilia</t>
  </si>
  <si>
    <t>Jussa</t>
  </si>
  <si>
    <t>Teemu</t>
  </si>
  <si>
    <t>Tomi</t>
  </si>
  <si>
    <t>Kulkija</t>
  </si>
  <si>
    <t>Lauri</t>
  </si>
  <si>
    <t>Timo</t>
  </si>
  <si>
    <t>Dani</t>
  </si>
  <si>
    <t>Juuso</t>
  </si>
  <si>
    <t>Aleksi</t>
  </si>
  <si>
    <t>Eveliina</t>
  </si>
  <si>
    <t>Tim</t>
  </si>
  <si>
    <t>Vincent</t>
  </si>
  <si>
    <t>Heikki</t>
  </si>
  <si>
    <t>Jos pelejä tulee enemmän kuin tämän rivin yläpuolelle mahtuu, luo tämän rivin yläpuolelle lisää rivejä ja kopioi niihin tarvittavat kaavat "kopioraahaamalla" ne viereisestä rivistä (kaavoja pitkälle vasempaan tällä välilehdellä)</t>
  </si>
  <si>
    <t>Nykyinen rating</t>
  </si>
  <si>
    <t>Vielä varmempi jos luot uusia rivejä ennen viimeistä kirjausriviä, jolloin viittaukset kirjaukssiin säilyvät oikeina.</t>
  </si>
  <si>
    <t>Huippu rating</t>
  </si>
  <si>
    <t>Osallistujat</t>
  </si>
  <si>
    <t>Tulokset</t>
  </si>
  <si>
    <t>Pelaaja nro</t>
  </si>
  <si>
    <t>Nimi</t>
  </si>
  <si>
    <t>Virallinen aloitustaso</t>
  </si>
  <si>
    <t>aloitus GoR</t>
  </si>
  <si>
    <t>Voitot</t>
  </si>
  <si>
    <t>Pelit</t>
  </si>
  <si>
    <t>Kerhotaso</t>
  </si>
  <si>
    <t>Huippu kerhotaso</t>
  </si>
  <si>
    <t>Huipun rating nousu</t>
  </si>
  <si>
    <t>Uniikit pelipäivät</t>
  </si>
  <si>
    <t>Tason nousu ranking</t>
  </si>
  <si>
    <t>Eniten voittoja ranking</t>
  </si>
  <si>
    <t>Kerho ranking</t>
  </si>
  <si>
    <t>3 kyu</t>
  </si>
  <si>
    <t>4 kyu</t>
  </si>
  <si>
    <t>4 dan</t>
  </si>
  <si>
    <t>5 kyu</t>
  </si>
  <si>
    <t>1 kyu</t>
  </si>
  <si>
    <t>2 dan</t>
  </si>
  <si>
    <t>Riikka</t>
  </si>
  <si>
    <t>13 kyu</t>
  </si>
  <si>
    <t>3 dan</t>
  </si>
  <si>
    <t>Lasse N.</t>
  </si>
  <si>
    <t>10 kyu</t>
  </si>
  <si>
    <t>8 kyu</t>
  </si>
  <si>
    <t>Joni</t>
  </si>
  <si>
    <t>9 kyu</t>
  </si>
  <si>
    <t xml:space="preserve">Aura </t>
  </si>
  <si>
    <t/>
  </si>
  <si>
    <t>Kerhon keskimääräinen aloitustaso</t>
  </si>
  <si>
    <t>Kerhon nykyinen keskitaso</t>
  </si>
  <si>
    <t>Kerhopelien säännöt ja ohjeet</t>
  </si>
  <si>
    <t>Tähän kerhopelien seurantataulukoon on tarkoitus kerätä kerhon jäsenten välisien pelien tuloksia.</t>
  </si>
  <si>
    <t>Pelien kirjaaminen taulukkoon on täysin vapaaehtoista, mutta oletusarvoista. Jos jompi kumpi kerhopelaajista ei halua että peli kirjataan, se ilmoitetaan ennen peliä.</t>
  </si>
  <si>
    <t>Pelien tulokset kirjataan "Pelitulokset"-välilehdelle. Pakollisia kirjattavia tietoja ovat pelaajien nimet, voittaja ja pelissä käytetty tasoitus.</t>
  </si>
  <si>
    <t>Peleistä saa pistetä EGF:n virallisen pisteytysjärjestelmän mukaisesti, mutta jännitystä lisäämään on otettu pistemuutoksiin lisäkerroin (x2)! Tasoituspelit ovat sallittuja ja tasoituskivien määrän voi valita vapaasti.</t>
  </si>
  <si>
    <t>Myös jäsenmaksun maksamattomat pelaajat saavat osallistua kerhopeleihin, mutta jäsenmaksun maksaminen olisi erittäin toivottua! Jäsenmaksun voi maksaa Ollille</t>
  </si>
  <si>
    <t>Tuloksia kirjattaessa pelaajien nimien tulee löytyä "Osallistujat ja seuranta"-välilehdeltä osallistujalistasta. Jos pelaajan nimeä ei löydy osallistujien listalta, hänet voi lisätä listaan.</t>
  </si>
  <si>
    <t>Uuden pelaajan "virallinen aloitustaso" on hänen itsensä, kerhon tai EGD:n määrittämä. Aloitus rating-pisteet määräytyvät pelaajan virallisen GoR-luvun mukaan tai taulukon 1. perusteella.</t>
  </si>
  <si>
    <t>Tuloksia voi seurata "osallistujat ja seuranta"-välilehdellä. GoR pisteiden muutokset eivät suoraan vaikuta pelaajan "viralliseen tasoon", mutta DDK ja SDK (tiettyyn tasoon asti) tapauksissa tuloksilla voidaan helposti perustella nostoja.</t>
  </si>
  <si>
    <t>Tuloksia seurataan kausiluontoisesti, mutta kerhorating siirtyy kaudelta seuraavalle. Kauden päätyttyä tarkastetaan mahdolliset tasokorotukset hyvin pärjänneille pelaajille ja ehkä jopa jaetaan palkintoja ja kunniamainitoja!</t>
  </si>
  <si>
    <t>Jos pelaajan taso nousee virallisten tasokorotusten ansiosta kerhotason yläpuolelle, kerho GoR voidaan resetoida virallisen tasokorotuksen mukaiselle tasolle.</t>
  </si>
  <si>
    <t>Kerho pidättää oikeiden muuttaa uusien pelaajien aloitustasoa ja -ratingiä, jos se näyttää merkittävästi poikkeavan pelaajan suoriutumisesta. Muutos vaikuttaa takautuvasti kauden kaikkiin tuloksiin.</t>
  </si>
  <si>
    <t xml:space="preserve"> Pelipisteiden määräytyminen</t>
  </si>
  <si>
    <t>Taulukko 1. Aloitus GoR määräytyminen</t>
  </si>
  <si>
    <t>Virallinen taso</t>
  </si>
  <si>
    <t>Aloitus GoR</t>
  </si>
  <si>
    <t>Tason alaraja</t>
  </si>
  <si>
    <t>7 dan</t>
  </si>
  <si>
    <t>6 dan</t>
  </si>
  <si>
    <t>5 dan</t>
  </si>
  <si>
    <r>
      <rPr>
        <rFont val="Arial"/>
        <color rgb="FF333333"/>
      </rPr>
      <t xml:space="preserve">Lähde: </t>
    </r>
    <r>
      <rPr>
        <rFont val="Arial"/>
        <color rgb="FF1155CC"/>
        <u/>
      </rPr>
      <t>https://www.europeangodatabase.eu/EGD/EGF_rating_system.php</t>
    </r>
  </si>
  <si>
    <t>1 dan</t>
  </si>
  <si>
    <t>UUDEN KAUDEN ALOITTAMINEN</t>
  </si>
  <si>
    <t>2 kyu</t>
  </si>
  <si>
    <t>Kun kausi loppuu ja uusi halutaan aloittaa, seuraa näitä askelia:</t>
  </si>
  <si>
    <t>1. Ota kopio tästä tiedostosta ja siirrä se talteen paikkaan jossa vanhojen kausien pelitulokset säilytetään</t>
  </si>
  <si>
    <t xml:space="preserve">    a) Esim. Kanpain google driven kansio "Kanpain jäsenille (view only)", kuten aiemmat kaudet</t>
  </si>
  <si>
    <t>2. Nimeä tämä tiedosto uudelleen, uuden kauden mukaan (Season X+1)</t>
  </si>
  <si>
    <t>6 kyu</t>
  </si>
  <si>
    <t xml:space="preserve">3. "Osallistujat ja seuranta"-välilehdellä, kopioi Tulokset taulukosta </t>
  </si>
  <si>
    <t>7 kyu</t>
  </si>
  <si>
    <t xml:space="preserve">    sarakkeen "nykyinen rating" (luultavasti sarake J) GoR tulokset</t>
  </si>
  <si>
    <t>4. Liitä tulokset Osallistujat taulukon sarakkeeseen "Aloitus GoR" (luultavasti sarake E)</t>
  </si>
  <si>
    <t xml:space="preserve">   b) huom! kauden alussa on hyvä tarkistaa, jos jonkun pelaajan osalta on syytä käyttää muuta GoR arvoa.</t>
  </si>
  <si>
    <t xml:space="preserve">    Esim. jos pelaaja on saavuttanut turnauksissa uuden kerhotasoa korkeamman GoRin.</t>
  </si>
  <si>
    <t>11 kyu</t>
  </si>
  <si>
    <t>5. Muuta manuaalisesti "Virallinen aloitustaso" vastaamaan aloitus GoR:ia (Taulukko oikealla)</t>
  </si>
  <si>
    <t>12 kyu</t>
  </si>
  <si>
    <t>6. Poista kaikki pelitulokset välilehdeltä "Pelitulokset"</t>
  </si>
  <si>
    <t xml:space="preserve">   huom! Älä poista vahingossa laskentakaavoja, vaan ainoastaan sarakkeet joille pelaajat syöttävät tietoja</t>
  </si>
  <si>
    <t>14 kyu</t>
  </si>
  <si>
    <t xml:space="preserve">   (luultavasti sarakkeet B - F)</t>
  </si>
  <si>
    <t>15 kyu</t>
  </si>
  <si>
    <t>7. "Hall of heroes"-välilehdellä, anna kauden lopetuspäivämäärä (luultavasti solu M4)</t>
  </si>
  <si>
    <t>16 kyu</t>
  </si>
  <si>
    <t>8. Uusi kausi voi alkaa!</t>
  </si>
  <si>
    <t>17 kyu</t>
  </si>
  <si>
    <t>18 kyu</t>
  </si>
  <si>
    <t>19 kyu</t>
  </si>
  <si>
    <t>20 kyu</t>
  </si>
  <si>
    <t>~25 kyu</t>
  </si>
  <si>
    <t>Salainen EGF pisteiden lisäkertoimen säätöpaikka</t>
  </si>
  <si>
    <t>Kanpain mestari</t>
  </si>
  <si>
    <t>Kautta jäljellä</t>
  </si>
  <si>
    <t>Kausi loppuu</t>
  </si>
  <si>
    <t>Julistetaan kauden lopussa</t>
  </si>
  <si>
    <t>Tittelin saa pelaaja, jolla on kauden paras huipputaso</t>
  </si>
  <si>
    <t>Ehdolla:</t>
  </si>
  <si>
    <t>(ehdokaslista puutteellinen, jos top 3 sisältää tasatilanteita)</t>
  </si>
  <si>
    <t>Kanpain nouseva tähti</t>
  </si>
  <si>
    <t>Tittelin saa pelaaja, joka on nostanut eniten rating pistetään (huippu - aloitus)</t>
  </si>
  <si>
    <t>Pistenousu</t>
  </si>
  <si>
    <t>Kanpain soturi</t>
  </si>
  <si>
    <t>Tittelin saa pelaaja, joka on voittanut eniten kerhopelejä</t>
  </si>
  <si>
    <t>Lohikäärmeen surmaaja</t>
  </si>
  <si>
    <t>Erikoismaininta pelaajalle, joka on vanginnut suurimman ryhmän pelissä</t>
  </si>
  <si>
    <t>(listaa pidetään yllä manuaalisesti tässä alla, valokuvatodisteet oikealle)</t>
  </si>
  <si>
    <t>(listalle päivitetään vain suoritukset jotka ylittävät edelliset)</t>
  </si>
  <si>
    <t>Kivien määrä</t>
  </si>
  <si>
    <t>Ketä vastaan ja milloin?</t>
  </si>
  <si>
    <t>Jussa 7.6.2026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</si>
</sst>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00"/>
    <numFmt numFmtId="165" formatCode="d.m.yyyy"/>
    <numFmt numFmtId="166" formatCode="0.0"/>
    <numFmt numFmtId="167" formatCode="dd.mm.yyyy"/>
    <numFmt numFmtId="168" formatCode="d.m."/>
    <numFmt numFmtId="169" formatCode="+#,##0_);(-#,##0)"/>
  </numFmts>
  <fonts count="3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CCCCCC"/>
      <name val="Arial"/>
      <scheme val="minor"/>
    </font>
    <font>
      <b/>
      <sz val="11.0"/>
      <color rgb="FF000000"/>
      <name val="Arial"/>
      <scheme val="minor"/>
    </font>
    <font>
      <b/>
      <sz val="11.0"/>
      <color rgb="FF999999"/>
      <name val="Arial"/>
      <scheme val="minor"/>
    </font>
    <font>
      <color rgb="FF999999"/>
      <name val="Arial"/>
      <scheme val="minor"/>
    </font>
    <font>
      <color rgb="FF741B47"/>
      <name val="Arial"/>
      <scheme val="minor"/>
    </font>
    <font>
      <color rgb="FFB7B7B7"/>
      <name val="Arial"/>
      <scheme val="minor"/>
    </font>
    <font>
      <b/>
      <sz val="11.0"/>
      <color theme="1"/>
      <name val="Arial"/>
      <scheme val="minor"/>
    </font>
    <font>
      <b/>
      <sz val="13.0"/>
      <color theme="1"/>
      <name val="Arial"/>
      <scheme val="minor"/>
    </font>
    <font/>
    <font>
      <b/>
      <color theme="1"/>
      <name val="Arial"/>
      <scheme val="minor"/>
    </font>
    <font>
      <b/>
      <color rgb="FF000000"/>
      <name val="Arial"/>
      <scheme val="minor"/>
    </font>
    <font>
      <color rgb="FF333333"/>
      <name val="&quot;Lucida Grande&quot;"/>
    </font>
    <font>
      <b/>
      <sz val="12.0"/>
      <color theme="1"/>
      <name val="Arial"/>
      <scheme val="minor"/>
    </font>
    <font>
      <i/>
      <color theme="1"/>
      <name val="Arial"/>
      <scheme val="minor"/>
    </font>
    <font>
      <color rgb="FF1FB200"/>
      <name val="Arial"/>
      <scheme val="minor"/>
    </font>
    <font>
      <u/>
      <color rgb="FF333333"/>
      <name val="&quot;Lucida Grande&quot;"/>
    </font>
    <font>
      <color rgb="FF333333"/>
      <name val="Arial"/>
    </font>
    <font>
      <sz val="15.0"/>
      <color rgb="FF980000"/>
      <name val="Merriweather"/>
    </font>
    <font>
      <sz val="15.0"/>
      <color rgb="FF434343"/>
      <name val="Merriweather"/>
    </font>
    <font>
      <color rgb="FFCC0000"/>
      <name val="Merriweather"/>
    </font>
    <font>
      <color rgb="FF434343"/>
      <name val="Merriweather"/>
    </font>
    <font>
      <sz val="9.0"/>
      <color rgb="FF434343"/>
      <name val="Merriweather"/>
    </font>
    <font>
      <sz val="16.0"/>
      <color rgb="FFFFFFFF"/>
      <name val="Lexend"/>
    </font>
    <font>
      <color rgb="FF666666"/>
      <name val="Merriweather"/>
    </font>
    <font>
      <sz val="7.0"/>
      <color rgb="FFB7B7B7"/>
      <name val="Arial"/>
      <scheme val="minor"/>
    </font>
    <font>
      <sz val="15.0"/>
      <color rgb="FF0B5394"/>
      <name val="Merriweather"/>
    </font>
    <font>
      <color rgb="FF3D85C6"/>
      <name val="Merriweather"/>
    </font>
    <font>
      <sz val="15.0"/>
      <color rgb="FF38761D"/>
      <name val="Merriweather"/>
    </font>
    <font>
      <color rgb="FF6AA84F"/>
      <name val="Merriweather"/>
    </font>
    <font>
      <sz val="15.0"/>
      <color rgb="FF9900FF"/>
      <name val="Merriweather"/>
    </font>
    <font>
      <color rgb="FF8E7CC3"/>
      <name val="Merriweather"/>
    </font>
  </fonts>
  <fills count="1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C27BA0"/>
        <bgColor rgb="FFC27BA0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D5A6BD"/>
        <bgColor rgb="FFD5A6BD"/>
      </patternFill>
    </fill>
    <fill>
      <patternFill patternType="solid">
        <fgColor rgb="FFFFF2CC"/>
        <bgColor rgb="FFFFF2CC"/>
      </patternFill>
    </fill>
    <fill>
      <patternFill patternType="solid">
        <fgColor rgb="FF434343"/>
        <bgColor rgb="FF434343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666666"/>
      </bottom>
    </border>
    <border>
      <bottom style="thin">
        <color rgb="FF434343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ill="1" applyFont="1"/>
    <xf borderId="0" fillId="2" fontId="1" numFmtId="0" xfId="0" applyAlignment="1" applyFill="1" applyFont="1">
      <alignment readingOrder="0"/>
    </xf>
    <xf borderId="0" fillId="2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2" fontId="2" numFmtId="0" xfId="0" applyAlignment="1" applyFill="1" applyFont="1">
      <alignment readingOrder="0"/>
    </xf>
    <xf borderId="0" fillId="2" fontId="5" numFmtId="0" xfId="0" applyAlignment="1" applyFill="1" applyFont="1">
      <alignment readingOrder="0"/>
    </xf>
    <xf borderId="0" fillId="2" fontId="6" numFmtId="0" xfId="0" applyFill="1" applyFont="1"/>
    <xf borderId="0" fillId="2" fontId="3" numFmtId="0" xfId="0" applyFill="1" applyFont="1"/>
    <xf borderId="0" fillId="0" fontId="3" numFmtId="0" xfId="0" applyFont="1"/>
    <xf borderId="0" fillId="0" fontId="3" numFmtId="164" xfId="0" applyFont="1" applyNumberFormat="1"/>
    <xf borderId="1" fillId="3" fontId="2" numFmtId="0" xfId="0" applyAlignment="1" applyBorder="1" applyFill="1" applyFont="1">
      <alignment horizontal="center" readingOrder="0"/>
    </xf>
    <xf borderId="2" fillId="3" fontId="2" numFmtId="0" xfId="0" applyAlignment="1" applyBorder="1" applyFill="1" applyFont="1">
      <alignment horizontal="center" readingOrder="0" shrinkToFit="0" wrapText="1"/>
    </xf>
    <xf borderId="3" fillId="3" fontId="2" numFmtId="0" xfId="0" applyAlignment="1" applyBorder="1" applyFill="1" applyFont="1">
      <alignment horizontal="center" readingOrder="0"/>
    </xf>
    <xf borderId="0" fillId="4" fontId="1" numFmtId="0" xfId="0" applyAlignment="1" applyFill="1" applyFont="1">
      <alignment readingOrder="0" shrinkToFit="0" wrapText="1"/>
    </xf>
    <xf borderId="0" fillId="4" fontId="7" numFmtId="0" xfId="0" applyAlignment="1" applyFill="1" applyFont="1">
      <alignment horizontal="center" readingOrder="0" shrinkToFit="0" wrapText="1"/>
    </xf>
    <xf borderId="0" fillId="4" fontId="7" numFmtId="0" xfId="0" applyAlignment="1" applyFill="1" applyFont="1">
      <alignment horizontal="center" readingOrder="0"/>
    </xf>
    <xf borderId="0" fillId="3" fontId="7" numFmtId="0" xfId="0" applyAlignment="1" applyFill="1" applyFont="1">
      <alignment readingOrder="0" shrinkToFit="0" wrapText="1"/>
    </xf>
    <xf borderId="4" fillId="5" fontId="2" numFmtId="0" xfId="0" applyAlignment="1" applyBorder="1" applyFill="1" applyFont="1">
      <alignment horizontal="center" readingOrder="0"/>
    </xf>
    <xf borderId="0" fillId="5" fontId="2" numFmtId="0" xfId="0" applyAlignment="1" applyFill="1" applyFont="1">
      <alignment horizontal="center" readingOrder="0"/>
    </xf>
    <xf borderId="5" fillId="5" fontId="2" numFmtId="165" xfId="0" applyAlignment="1" applyBorder="1" applyFill="1" applyFont="1" applyNumberFormat="1">
      <alignment horizontal="center" readingOrder="0"/>
    </xf>
    <xf borderId="0" fillId="6" fontId="1" numFmtId="0" xfId="0" applyFill="1" applyFont="1"/>
    <xf borderId="0" fillId="6" fontId="1" numFmtId="0" xfId="0" applyAlignment="1" applyFill="1" applyFont="1">
      <alignment horizontal="center"/>
    </xf>
    <xf borderId="0" fillId="6" fontId="1" numFmtId="0" xfId="0" applyAlignment="1" applyFill="1" applyFont="1">
      <alignment horizontal="center" readingOrder="0"/>
    </xf>
    <xf borderId="0" fillId="5" fontId="1" numFmtId="0" xfId="0" applyFill="1" applyFont="1"/>
    <xf borderId="0" fillId="0" fontId="3" numFmtId="3" xfId="0" applyFont="1" applyNumberFormat="1"/>
    <xf borderId="0" fillId="0" fontId="3" numFmtId="1" xfId="0" applyFont="1" applyNumberFormat="1"/>
    <xf borderId="4" fillId="7" fontId="2" numFmtId="0" xfId="0" applyAlignment="1" applyBorder="1" applyFill="1" applyFont="1">
      <alignment horizontal="center" readingOrder="0"/>
    </xf>
    <xf borderId="0" fillId="7" fontId="2" numFmtId="0" xfId="0" applyAlignment="1" applyFill="1" applyFont="1">
      <alignment horizontal="center" readingOrder="0"/>
    </xf>
    <xf borderId="5" fillId="7" fontId="2" numFmtId="165" xfId="0" applyAlignment="1" applyBorder="1" applyFill="1" applyFont="1" applyNumberFormat="1">
      <alignment horizontal="center" readingOrder="0"/>
    </xf>
    <xf borderId="0" fillId="8" fontId="1" numFmtId="0" xfId="0" applyFill="1" applyFont="1"/>
    <xf borderId="0" fillId="8" fontId="8" numFmtId="0" xfId="0" applyAlignment="1" applyFill="1" applyFont="1">
      <alignment horizontal="center"/>
    </xf>
    <xf borderId="0" fillId="8" fontId="8" numFmtId="3" xfId="0" applyAlignment="1" applyFill="1" applyFont="1" applyNumberFormat="1">
      <alignment horizontal="center"/>
    </xf>
    <xf borderId="0" fillId="8" fontId="8" numFmtId="3" xfId="0" applyAlignment="1" applyFill="1" applyFont="1" applyNumberFormat="1">
      <alignment horizontal="center" readingOrder="0"/>
    </xf>
    <xf borderId="0" fillId="8" fontId="8" numFmtId="9" xfId="0" applyAlignment="1" applyFill="1" applyFont="1" applyNumberFormat="1">
      <alignment horizontal="center"/>
    </xf>
    <xf borderId="0" fillId="8" fontId="8" numFmtId="166" xfId="0" applyAlignment="1" applyFill="1" applyFont="1" applyNumberFormat="1">
      <alignment horizontal="center"/>
    </xf>
    <xf borderId="0" fillId="9" fontId="8" numFmtId="0" xfId="0" applyFill="1" applyFont="1"/>
    <xf borderId="0" fillId="0" fontId="1" numFmtId="0" xfId="0" applyAlignment="1" applyFont="1">
      <alignment readingOrder="0"/>
    </xf>
    <xf borderId="5" fillId="7" fontId="2" numFmtId="167" xfId="0" applyAlignment="1" applyBorder="1" applyFill="1" applyFont="1" applyNumberFormat="1">
      <alignment horizontal="center" readingOrder="0"/>
    </xf>
    <xf borderId="5" fillId="7" fontId="2" numFmtId="168" xfId="0" applyAlignment="1" applyBorder="1" applyFill="1" applyFont="1" applyNumberFormat="1">
      <alignment horizontal="center" readingOrder="0"/>
    </xf>
    <xf borderId="4" fillId="7" fontId="2" numFmtId="0" xfId="0" applyAlignment="1" applyBorder="1" applyFill="1" applyFont="1">
      <alignment horizontal="center"/>
    </xf>
    <xf borderId="0" fillId="7" fontId="2" numFmtId="0" xfId="0" applyAlignment="1" applyFill="1" applyFont="1">
      <alignment horizontal="center"/>
    </xf>
    <xf borderId="5" fillId="7" fontId="2" numFmtId="0" xfId="0" applyAlignment="1" applyBorder="1" applyFill="1" applyFont="1">
      <alignment horizontal="center"/>
    </xf>
    <xf borderId="6" fillId="7" fontId="2" numFmtId="0" xfId="0" applyAlignment="1" applyBorder="1" applyFill="1" applyFont="1">
      <alignment horizontal="center"/>
    </xf>
    <xf borderId="7" fillId="7" fontId="2" numFmtId="0" xfId="0" applyAlignment="1" applyBorder="1" applyFill="1" applyFont="1">
      <alignment horizontal="center"/>
    </xf>
    <xf borderId="8" fillId="7" fontId="2" numFmtId="0" xfId="0" applyAlignment="1" applyBorder="1" applyFill="1" applyFont="1">
      <alignment horizontal="center"/>
    </xf>
    <xf borderId="7" fillId="2" fontId="1" numFmtId="0" xfId="0" applyBorder="1" applyFill="1" applyFont="1"/>
    <xf borderId="7" fillId="2" fontId="3" numFmtId="0" xfId="0" applyBorder="1" applyFill="1" applyFont="1"/>
    <xf borderId="0" fillId="10" fontId="1" numFmtId="0" xfId="0" applyAlignment="1" applyFill="1" applyFont="1">
      <alignment readingOrder="0"/>
    </xf>
    <xf borderId="0" fillId="10" fontId="2" numFmtId="0" xfId="0" applyAlignment="1" applyFill="1" applyFont="1">
      <alignment readingOrder="0"/>
    </xf>
    <xf borderId="0" fillId="10" fontId="2" numFmtId="0" xfId="0" applyFill="1" applyFont="1"/>
    <xf borderId="0" fillId="10" fontId="1" numFmtId="0" xfId="0" applyFill="1" applyFont="1"/>
    <xf borderId="0" fillId="10" fontId="3" numFmtId="0" xfId="0" applyAlignment="1" applyFill="1" applyFont="1">
      <alignment readingOrder="0"/>
    </xf>
    <xf borderId="0" fillId="10" fontId="3" numFmtId="3" xfId="0" applyFill="1" applyFont="1" applyNumberFormat="1"/>
    <xf borderId="0" fillId="10" fontId="3" numFmtId="0" xfId="0" applyFill="1" applyFont="1"/>
    <xf borderId="0" fillId="10" fontId="3" numFmtId="1" xfId="0" applyFill="1" applyFont="1" applyNumberFormat="1"/>
    <xf borderId="0" fillId="0" fontId="2" numFmtId="0" xfId="0" applyFont="1"/>
    <xf borderId="0" fillId="11" fontId="9" numFmtId="0" xfId="0" applyAlignment="1" applyFill="1" applyFont="1">
      <alignment horizontal="left" readingOrder="0"/>
    </xf>
    <xf borderId="0" fillId="11" fontId="9" numFmtId="0" xfId="0" applyAlignment="1" applyFill="1" applyFont="1">
      <alignment horizontal="center" readingOrder="0"/>
    </xf>
    <xf borderId="0" fillId="11" fontId="9" numFmtId="0" xfId="0" applyAlignment="1" applyFill="1" applyFont="1">
      <alignment readingOrder="0"/>
    </xf>
    <xf borderId="0" fillId="11" fontId="1" numFmtId="0" xfId="0" applyFill="1" applyFont="1"/>
    <xf borderId="0" fillId="11" fontId="1" numFmtId="0" xfId="0" applyAlignment="1" applyFill="1" applyFont="1">
      <alignment readingOrder="0"/>
    </xf>
    <xf borderId="9" fillId="12" fontId="10" numFmtId="0" xfId="0" applyAlignment="1" applyBorder="1" applyFill="1" applyFont="1">
      <alignment horizontal="center" readingOrder="0"/>
    </xf>
    <xf borderId="10" fillId="0" fontId="11" numFmtId="0" xfId="0" applyBorder="1" applyFont="1"/>
    <xf borderId="11" fillId="0" fontId="11" numFmtId="0" xfId="0" applyBorder="1" applyFont="1"/>
    <xf borderId="1" fillId="11" fontId="9" numFmtId="0" xfId="0" applyAlignment="1" applyBorder="1" applyFill="1" applyFont="1">
      <alignment readingOrder="0"/>
    </xf>
    <xf borderId="9" fillId="4" fontId="10" numFmtId="0" xfId="0" applyAlignment="1" applyBorder="1" applyFill="1" applyFont="1">
      <alignment horizontal="center" readingOrder="0"/>
    </xf>
    <xf borderId="0" fillId="11" fontId="12" numFmtId="0" xfId="0" applyAlignment="1" applyFill="1" applyFont="1">
      <alignment horizontal="center" readingOrder="0"/>
    </xf>
    <xf borderId="1" fillId="5" fontId="12" numFmtId="0" xfId="0" applyAlignment="1" applyBorder="1" applyFill="1" applyFont="1">
      <alignment horizontal="center" readingOrder="0" shrinkToFit="0" wrapText="1"/>
    </xf>
    <xf borderId="2" fillId="5" fontId="12" numFmtId="0" xfId="0" applyAlignment="1" applyBorder="1" applyFill="1" applyFont="1">
      <alignment horizontal="center" readingOrder="0"/>
    </xf>
    <xf borderId="2" fillId="5" fontId="12" numFmtId="0" xfId="0" applyAlignment="1" applyBorder="1" applyFill="1" applyFont="1">
      <alignment horizontal="center" readingOrder="0" shrinkToFit="0" wrapText="1"/>
    </xf>
    <xf borderId="3" fillId="5" fontId="12" numFmtId="0" xfId="0" applyAlignment="1" applyBorder="1" applyFill="1" applyFont="1">
      <alignment horizontal="center" readingOrder="0"/>
    </xf>
    <xf borderId="4" fillId="11" fontId="12" numFmtId="0" xfId="0" applyAlignment="1" applyBorder="1" applyFill="1" applyFont="1">
      <alignment horizontal="center" readingOrder="0"/>
    </xf>
    <xf borderId="1" fillId="6" fontId="12" numFmtId="0" xfId="0" applyAlignment="1" applyBorder="1" applyFill="1" applyFont="1">
      <alignment horizontal="center" readingOrder="0"/>
    </xf>
    <xf borderId="2" fillId="6" fontId="12" numFmtId="0" xfId="0" applyAlignment="1" applyBorder="1" applyFill="1" applyFont="1">
      <alignment horizontal="center" readingOrder="0"/>
    </xf>
    <xf borderId="2" fillId="6" fontId="12" numFmtId="0" xfId="0" applyAlignment="1" applyBorder="1" applyFill="1" applyFont="1">
      <alignment horizontal="center" readingOrder="0" shrinkToFit="0" wrapText="1"/>
    </xf>
    <xf borderId="3" fillId="6" fontId="12" numFmtId="0" xfId="0" applyAlignment="1" applyBorder="1" applyFill="1" applyFont="1">
      <alignment horizontal="center" readingOrder="0"/>
    </xf>
    <xf borderId="0" fillId="11" fontId="1" numFmtId="0" xfId="0" applyAlignment="1" applyFill="1" applyFont="1">
      <alignment horizontal="center" readingOrder="0"/>
    </xf>
    <xf borderId="4" fillId="13" fontId="1" numFmtId="0" xfId="0" applyAlignment="1" applyBorder="1" applyFill="1" applyFont="1">
      <alignment horizontal="center" readingOrder="0"/>
    </xf>
    <xf borderId="0" fillId="9" fontId="1" numFmtId="0" xfId="0" applyAlignment="1" applyFill="1" applyFont="1">
      <alignment horizontal="center" readingOrder="0"/>
    </xf>
    <xf borderId="5" fillId="9" fontId="1" numFmtId="3" xfId="0" applyAlignment="1" applyBorder="1" applyFill="1" applyFont="1" applyNumberFormat="1">
      <alignment horizontal="center"/>
    </xf>
    <xf borderId="4" fillId="11" fontId="1" numFmtId="0" xfId="0" applyAlignment="1" applyBorder="1" applyFill="1" applyFont="1">
      <alignment horizontal="center"/>
    </xf>
    <xf borderId="4" fillId="8" fontId="1" numFmtId="0" xfId="0" applyAlignment="1" applyBorder="1" applyFill="1" applyFont="1">
      <alignment horizontal="center"/>
    </xf>
    <xf borderId="0" fillId="8" fontId="1" numFmtId="0" xfId="0" applyAlignment="1" applyFill="1" applyFont="1">
      <alignment horizontal="center"/>
    </xf>
    <xf borderId="0" fillId="8" fontId="1" numFmtId="3" xfId="0" applyAlignment="1" applyFill="1" applyFont="1" applyNumberFormat="1">
      <alignment horizontal="center"/>
    </xf>
    <xf borderId="0" fillId="8" fontId="1" numFmtId="169" xfId="0" applyAlignment="1" applyFill="1" applyFont="1" applyNumberFormat="1">
      <alignment horizontal="center"/>
    </xf>
    <xf borderId="0" fillId="11" fontId="13" numFmtId="0" xfId="0" applyAlignment="1" applyFill="1" applyFont="1">
      <alignment readingOrder="0"/>
    </xf>
    <xf borderId="0" fillId="2" fontId="12" numFmtId="0" xfId="0" applyAlignment="1" applyFill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5" fillId="0" fontId="1" numFmtId="3" xfId="0" applyAlignment="1" applyBorder="1" applyFont="1" applyNumberFormat="1">
      <alignment horizontal="center"/>
    </xf>
    <xf borderId="0" fillId="2" fontId="1" numFmtId="0" xfId="0" applyAlignment="1" applyFill="1" applyFont="1">
      <alignment horizontal="center" readingOrder="0"/>
    </xf>
    <xf borderId="0" fillId="11" fontId="14" numFmtId="0" xfId="0" applyAlignment="1" applyFill="1" applyFont="1">
      <alignment horizontal="center"/>
    </xf>
    <xf borderId="0" fillId="11" fontId="14" numFmtId="0" xfId="0" applyAlignment="1" applyFill="1" applyFont="1">
      <alignment horizontal="center" readingOrder="0"/>
    </xf>
    <xf borderId="0" fillId="2" fontId="14" numFmtId="0" xfId="0" applyAlignment="1" applyFill="1" applyFont="1">
      <alignment horizontal="center"/>
    </xf>
    <xf borderId="0" fillId="2" fontId="14" numFmtId="0" xfId="0" applyAlignment="1" applyFill="1" applyFont="1">
      <alignment horizontal="center" readingOrder="0"/>
    </xf>
    <xf borderId="5" fillId="0" fontId="1" numFmtId="3" xfId="0" applyAlignment="1" applyBorder="1" applyFont="1" applyNumberFormat="1">
      <alignment horizontal="center" readingOrder="0"/>
    </xf>
    <xf borderId="4" fillId="11" fontId="1" numFmtId="0" xfId="0" applyBorder="1" applyFill="1" applyFont="1"/>
    <xf borderId="7" fillId="11" fontId="1" numFmtId="0" xfId="0" applyAlignment="1" applyBorder="1" applyFill="1" applyFont="1">
      <alignment horizontal="center" readingOrder="0"/>
    </xf>
    <xf borderId="7" fillId="11" fontId="1" numFmtId="0" xfId="0" applyBorder="1" applyFill="1" applyFont="1"/>
    <xf borderId="7" fillId="0" fontId="1" numFmtId="0" xfId="0" applyBorder="1" applyFont="1"/>
    <xf borderId="7" fillId="0" fontId="1" numFmtId="0" xfId="0" applyAlignment="1" applyBorder="1" applyFont="1">
      <alignment horizontal="center" readingOrder="0"/>
    </xf>
    <xf borderId="5" fillId="8" fontId="1" numFmtId="0" xfId="0" applyAlignment="1" applyBorder="1" applyFill="1" applyFont="1">
      <alignment horizontal="center"/>
    </xf>
    <xf borderId="0" fillId="11" fontId="1" numFmtId="3" xfId="0" applyFill="1" applyFont="1" applyNumberFormat="1"/>
    <xf borderId="0" fillId="11" fontId="15" numFmtId="0" xfId="0" applyAlignment="1" applyFill="1" applyFont="1">
      <alignment readingOrder="0"/>
    </xf>
    <xf borderId="0" fillId="11" fontId="16" numFmtId="0" xfId="0" applyAlignment="1" applyFill="1" applyFont="1">
      <alignment readingOrder="0"/>
    </xf>
    <xf borderId="0" fillId="11" fontId="17" numFmtId="0" xfId="0" applyFill="1" applyFont="1"/>
    <xf borderId="12" fillId="9" fontId="1" numFmtId="0" xfId="0" applyAlignment="1" applyBorder="1" applyFill="1" applyFont="1">
      <alignment horizontal="center" readingOrder="0"/>
    </xf>
    <xf borderId="0" fillId="11" fontId="18" numFmtId="0" xfId="0" applyAlignment="1" applyFill="1" applyFont="1">
      <alignment horizontal="left" readingOrder="0"/>
    </xf>
    <xf borderId="0" fillId="11" fontId="14" numFmtId="0" xfId="0" applyAlignment="1" applyFill="1" applyFont="1">
      <alignment horizontal="left" readingOrder="0"/>
    </xf>
    <xf borderId="0" fillId="11" fontId="19" numFmtId="0" xfId="0" applyAlignment="1" applyFill="1" applyFont="1">
      <alignment horizontal="left" readingOrder="0"/>
    </xf>
    <xf borderId="0" fillId="11" fontId="14" numFmtId="0" xfId="0" applyAlignment="1" applyFill="1" applyFont="1">
      <alignment horizontal="left"/>
    </xf>
    <xf borderId="0" fillId="11" fontId="1" numFmtId="0" xfId="0" applyAlignment="1" applyFill="1" applyFont="1">
      <alignment horizontal="left"/>
    </xf>
    <xf quotePrefix="1" borderId="0" fillId="11" fontId="19" numFmtId="0" xfId="0" applyAlignment="1" applyFill="1" applyFont="1">
      <alignment horizontal="left" readingOrder="0"/>
    </xf>
    <xf borderId="0" fillId="11" fontId="8" numFmtId="0" xfId="0" applyAlignment="1" applyFill="1" applyFont="1">
      <alignment readingOrder="0"/>
    </xf>
    <xf borderId="0" fillId="11" fontId="8" numFmtId="0" xfId="0" applyAlignment="1" applyFill="1" applyFont="1">
      <alignment horizontal="left" readingOrder="0"/>
    </xf>
    <xf borderId="0" fillId="14" fontId="1" numFmtId="0" xfId="0" applyFill="1" applyFont="1"/>
    <xf borderId="0" fillId="11" fontId="20" numFmtId="0" xfId="0" applyAlignment="1" applyFill="1" applyFont="1">
      <alignment readingOrder="0"/>
    </xf>
    <xf borderId="0" fillId="11" fontId="21" numFmtId="0" xfId="0" applyAlignment="1" applyFill="1" applyFont="1">
      <alignment horizontal="right" readingOrder="0"/>
    </xf>
    <xf borderId="0" fillId="14" fontId="1" numFmtId="0" xfId="0" applyAlignment="1" applyFill="1" applyFont="1">
      <alignment horizontal="right" readingOrder="0"/>
    </xf>
    <xf borderId="0" fillId="11" fontId="22" numFmtId="0" xfId="0" applyAlignment="1" applyFill="1" applyFont="1">
      <alignment readingOrder="0"/>
    </xf>
    <xf borderId="0" fillId="11" fontId="23" numFmtId="0" xfId="0" applyAlignment="1" applyFill="1" applyFont="1">
      <alignment horizontal="right" readingOrder="0"/>
    </xf>
    <xf borderId="0" fillId="14" fontId="1" numFmtId="165" xfId="0" applyAlignment="1" applyFill="1" applyFont="1" applyNumberFormat="1">
      <alignment readingOrder="0"/>
    </xf>
    <xf borderId="0" fillId="11" fontId="24" numFmtId="0" xfId="0" applyAlignment="1" applyFill="1" applyFont="1">
      <alignment readingOrder="0"/>
    </xf>
    <xf borderId="0" fillId="11" fontId="25" numFmtId="0" xfId="0" applyAlignment="1" applyFill="1" applyFont="1">
      <alignment readingOrder="0"/>
    </xf>
    <xf borderId="13" fillId="11" fontId="26" numFmtId="0" xfId="0" applyAlignment="1" applyBorder="1" applyFill="1" applyFont="1">
      <alignment readingOrder="0"/>
    </xf>
    <xf borderId="13" fillId="11" fontId="26" numFmtId="0" xfId="0" applyBorder="1" applyFill="1" applyFont="1"/>
    <xf borderId="0" fillId="11" fontId="26" numFmtId="0" xfId="0" applyFill="1" applyFont="1"/>
    <xf borderId="0" fillId="11" fontId="27" numFmtId="0" xfId="0" applyAlignment="1" applyFill="1" applyFont="1">
      <alignment readingOrder="0"/>
    </xf>
    <xf borderId="0" fillId="11" fontId="28" numFmtId="0" xfId="0" applyAlignment="1" applyFill="1" applyFont="1">
      <alignment readingOrder="0"/>
    </xf>
    <xf borderId="0" fillId="11" fontId="29" numFmtId="0" xfId="0" applyAlignment="1" applyFill="1" applyFont="1">
      <alignment readingOrder="0"/>
    </xf>
    <xf borderId="13" fillId="11" fontId="26" numFmtId="0" xfId="0" applyAlignment="1" applyBorder="1" applyFill="1" applyFont="1">
      <alignment horizontal="center" readingOrder="0"/>
    </xf>
    <xf borderId="0" fillId="11" fontId="26" numFmtId="0" xfId="0" applyAlignment="1" applyFill="1" applyFont="1">
      <alignment horizontal="center"/>
    </xf>
    <xf borderId="0" fillId="11" fontId="30" numFmtId="0" xfId="0" applyAlignment="1" applyFill="1" applyFont="1">
      <alignment readingOrder="0"/>
    </xf>
    <xf borderId="0" fillId="11" fontId="31" numFmtId="0" xfId="0" applyAlignment="1" applyFill="1" applyFont="1">
      <alignment readingOrder="0"/>
    </xf>
    <xf borderId="0" fillId="11" fontId="32" numFmtId="0" xfId="0" applyAlignment="1" applyFill="1" applyFont="1">
      <alignment readingOrder="0"/>
    </xf>
    <xf borderId="0" fillId="11" fontId="33" numFmtId="0" xfId="0" applyAlignment="1" applyFill="1" applyFont="1">
      <alignment readingOrder="0"/>
    </xf>
    <xf borderId="14" fillId="11" fontId="26" numFmtId="0" xfId="0" applyBorder="1" applyFill="1" applyFont="1"/>
    <xf borderId="14" fillId="11" fontId="1" numFmtId="0" xfId="0" applyBorder="1" applyFill="1" applyFont="1"/>
    <xf borderId="14" fillId="11" fontId="26" numFmtId="0" xfId="0" applyAlignment="1" applyBorder="1" applyFill="1" applyFont="1">
      <alignment horizontal="left" readingOrder="0"/>
    </xf>
  </cellXfs>
  <cellStyles count="1">
    <cellStyle xfId="0" name="Normal" builtinId="0"/>
  </cellStyles>
  <dxfs count="2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theme="5"/>
          <bgColor theme="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16</xdr:row>
      <xdr:rowOff>200025</xdr:rowOff>
    </xdr:from>
    <xdr:ext cx="6000750" cy="13906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58</xdr:row>
      <xdr:rowOff>47625</xdr:rowOff>
    </xdr:from>
    <xdr:ext cx="2514600" cy="34194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39</xdr:row>
      <xdr:rowOff>104775</xdr:rowOff>
    </xdr:from>
    <xdr:ext cx="2514600" cy="351472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2</xdr:row>
      <xdr:rowOff>38100</xdr:rowOff>
    </xdr:from>
    <xdr:ext cx="2590800" cy="3419475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21</xdr:row>
      <xdr:rowOff>57150</xdr:rowOff>
    </xdr:from>
    <xdr:ext cx="2514600" cy="324802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uropeangodatabase.eu/EGD/EGF_rating_system.php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0"/>
    <col customWidth="1" min="2" max="3" width="16.38"/>
    <col customWidth="1" min="4" max="4" width="11.75"/>
    <col customWidth="1" min="5" max="5" width="17.63"/>
    <col customWidth="1" hidden="1" min="7" max="7" width="4.75"/>
    <col hidden="1" min="8" max="13" width="12.63"/>
    <col customWidth="1" min="17" max="17" width="14.38"/>
    <col customWidth="1" hidden="1" min="18" max="19" width="14.38"/>
    <col customWidth="1" hidden="1" min="20" max="21" width="17.13"/>
    <col customWidth="1" min="22" max="22" width="18.25"/>
    <col customWidth="1" hidden="1" min="23" max="24" width="14.38"/>
    <col customWidth="1" min="25" max="25" width="14.38"/>
    <col customWidth="1" hidden="1" min="26" max="26" width="14.38"/>
    <col customWidth="1" hidden="1" min="27" max="27" width="18.5"/>
    <col customWidth="1" hidden="1" min="28" max="29" width="14.38"/>
    <col customWidth="1" min="30" max="30" width="14.38"/>
    <col customWidth="1" hidden="1" min="31" max="31" width="14.38"/>
    <col customWidth="1" hidden="1" min="32" max="32" width="15.88"/>
  </cols>
  <sheetData>
    <row r="1">
      <c r="A1" s="1"/>
      <c r="B1" s="2"/>
      <c r="C1" s="2"/>
      <c r="D1" s="2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3"/>
      <c r="AH1" s="4" t="s">
        <v>0</v>
      </c>
      <c r="AI1" s="5">
        <v>1.0</v>
      </c>
      <c r="AJ1" s="5">
        <v>2.0</v>
      </c>
      <c r="AK1" s="5">
        <v>3.0</v>
      </c>
      <c r="AL1" s="5">
        <v>4.0</v>
      </c>
      <c r="AM1" s="5">
        <v>5.0</v>
      </c>
      <c r="AN1" s="5">
        <v>6.0</v>
      </c>
      <c r="AO1" s="5">
        <v>7.0</v>
      </c>
      <c r="AP1" s="5">
        <v>8.0</v>
      </c>
      <c r="AQ1" s="5">
        <v>9.0</v>
      </c>
      <c r="AR1" s="5">
        <v>10.0</v>
      </c>
      <c r="AS1" s="5">
        <v>11.0</v>
      </c>
      <c r="AT1" s="5">
        <v>12.0</v>
      </c>
      <c r="AU1" s="5">
        <v>13.0</v>
      </c>
      <c r="AV1" s="5">
        <v>14.0</v>
      </c>
      <c r="AW1" s="5">
        <v>15.0</v>
      </c>
      <c r="AX1" s="5">
        <v>16.0</v>
      </c>
      <c r="AY1" s="5">
        <v>17.0</v>
      </c>
      <c r="AZ1" s="5">
        <v>18.0</v>
      </c>
      <c r="BA1" s="5">
        <v>19.0</v>
      </c>
      <c r="BB1" s="5">
        <v>20.0</v>
      </c>
      <c r="BC1" s="5">
        <v>21.0</v>
      </c>
      <c r="BD1" s="5">
        <v>22.0</v>
      </c>
      <c r="BE1" s="5">
        <v>23.0</v>
      </c>
      <c r="BF1" s="5">
        <v>24.0</v>
      </c>
      <c r="BG1" s="5">
        <v>25.0</v>
      </c>
      <c r="BH1" s="5">
        <v>26.0</v>
      </c>
      <c r="BI1" s="5">
        <v>27.0</v>
      </c>
      <c r="BJ1" s="5">
        <v>28.0</v>
      </c>
      <c r="BK1" s="5">
        <v>29.0</v>
      </c>
      <c r="BL1" s="5">
        <v>30.0</v>
      </c>
      <c r="BM1" s="5">
        <v>31.0</v>
      </c>
      <c r="BN1" s="5">
        <v>32.0</v>
      </c>
      <c r="BO1" s="5">
        <v>33.0</v>
      </c>
      <c r="BP1" s="5">
        <v>34.0</v>
      </c>
      <c r="BQ1" s="5">
        <v>35.0</v>
      </c>
      <c r="BR1" s="5">
        <v>36.0</v>
      </c>
      <c r="BS1" s="5">
        <v>37.0</v>
      </c>
      <c r="BT1" s="5">
        <v>38.0</v>
      </c>
      <c r="BU1" s="5">
        <v>39.0</v>
      </c>
      <c r="BV1" s="5">
        <v>40.0</v>
      </c>
      <c r="BW1" s="5">
        <v>41.0</v>
      </c>
      <c r="BX1" s="5">
        <v>42.0</v>
      </c>
      <c r="BY1" s="5">
        <v>43.0</v>
      </c>
      <c r="BZ1" s="5">
        <v>44.0</v>
      </c>
      <c r="CA1" s="5">
        <v>45.0</v>
      </c>
      <c r="CB1" s="5">
        <v>46.0</v>
      </c>
      <c r="CC1" s="5">
        <v>47.0</v>
      </c>
      <c r="CD1" s="5">
        <v>48.0</v>
      </c>
      <c r="CE1" s="5">
        <v>49.0</v>
      </c>
      <c r="CF1" s="5">
        <v>50.0</v>
      </c>
      <c r="CG1" s="5">
        <v>51.0</v>
      </c>
      <c r="CH1" s="5">
        <v>52.0</v>
      </c>
      <c r="CI1" s="5">
        <v>53.0</v>
      </c>
      <c r="CJ1" s="5">
        <v>54.0</v>
      </c>
      <c r="CK1" s="5">
        <v>55.0</v>
      </c>
      <c r="CL1" s="5">
        <v>56.0</v>
      </c>
      <c r="CM1" s="5">
        <v>57.0</v>
      </c>
      <c r="CN1" s="5">
        <v>58.0</v>
      </c>
      <c r="CO1" s="5">
        <v>59.0</v>
      </c>
      <c r="CP1" s="5">
        <v>60.0</v>
      </c>
      <c r="CQ1" s="5">
        <v>61.0</v>
      </c>
      <c r="CR1" s="5">
        <v>62.0</v>
      </c>
      <c r="CS1" s="5">
        <v>63.0</v>
      </c>
      <c r="CT1" s="5">
        <v>64.0</v>
      </c>
      <c r="CU1" s="5">
        <v>65.0</v>
      </c>
      <c r="CV1" s="5">
        <v>66.0</v>
      </c>
      <c r="CW1" s="5">
        <v>67.0</v>
      </c>
      <c r="CX1" s="5">
        <v>68.0</v>
      </c>
      <c r="CY1" s="5">
        <v>69.0</v>
      </c>
      <c r="CZ1" s="5">
        <v>70.0</v>
      </c>
      <c r="DA1" s="5">
        <v>71.0</v>
      </c>
      <c r="DB1" s="5">
        <v>72.0</v>
      </c>
      <c r="DC1" s="5">
        <v>73.0</v>
      </c>
      <c r="DD1" s="5">
        <v>74.0</v>
      </c>
      <c r="DE1" s="5">
        <v>75.0</v>
      </c>
      <c r="DF1" s="5">
        <v>76.0</v>
      </c>
      <c r="DG1" s="5">
        <v>77.0</v>
      </c>
      <c r="DH1" s="5">
        <v>78.0</v>
      </c>
      <c r="DI1" s="5">
        <v>79.0</v>
      </c>
      <c r="DJ1" s="5">
        <v>80.0</v>
      </c>
      <c r="DK1" s="5">
        <v>81.0</v>
      </c>
      <c r="DL1" s="5">
        <v>82.0</v>
      </c>
      <c r="DM1" s="5">
        <v>83.0</v>
      </c>
      <c r="DN1" s="5">
        <v>84.0</v>
      </c>
      <c r="DO1" s="5">
        <v>85.0</v>
      </c>
      <c r="DP1" s="5">
        <v>86.0</v>
      </c>
      <c r="DQ1" s="5">
        <v>87.0</v>
      </c>
      <c r="DR1" s="5">
        <v>88.0</v>
      </c>
      <c r="DS1" s="5">
        <v>89.0</v>
      </c>
      <c r="DT1" s="5">
        <v>90.0</v>
      </c>
      <c r="DU1" s="5">
        <v>91.0</v>
      </c>
      <c r="DV1" s="5">
        <v>92.0</v>
      </c>
      <c r="DW1" s="5">
        <v>93.0</v>
      </c>
      <c r="DX1" s="5">
        <v>94.0</v>
      </c>
      <c r="DY1" s="5">
        <v>95.0</v>
      </c>
      <c r="DZ1" s="5">
        <v>96.0</v>
      </c>
      <c r="EA1" s="5">
        <v>97.0</v>
      </c>
      <c r="EB1" s="5">
        <v>98.0</v>
      </c>
      <c r="EC1" s="5">
        <v>99.0</v>
      </c>
      <c r="ED1" s="5">
        <v>100.0</v>
      </c>
      <c r="EE1" s="5" t="s">
        <v>1</v>
      </c>
    </row>
    <row r="2">
      <c r="A2" s="3"/>
      <c r="B2" s="6" t="s">
        <v>2</v>
      </c>
      <c r="C2" s="2"/>
      <c r="D2" s="2"/>
      <c r="E2" s="2"/>
      <c r="F2" s="7"/>
      <c r="G2" s="3"/>
      <c r="H2" s="3" t="s">
        <v>3</v>
      </c>
      <c r="I2" s="1"/>
      <c r="J2" s="3"/>
      <c r="K2" s="3"/>
      <c r="L2" s="3"/>
      <c r="M2" s="3"/>
      <c r="N2" s="8" t="s">
        <v>4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1"/>
      <c r="AH2" s="10"/>
      <c r="AI2" s="5" t="s">
        <v>5</v>
      </c>
      <c r="AJ2" s="11"/>
      <c r="AK2" s="12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</row>
    <row r="3">
      <c r="A3" s="3"/>
      <c r="B3" s="13" t="s">
        <v>6</v>
      </c>
      <c r="C3" s="14" t="s">
        <v>7</v>
      </c>
      <c r="D3" s="14" t="s">
        <v>8</v>
      </c>
      <c r="E3" s="14" t="s">
        <v>9</v>
      </c>
      <c r="F3" s="15" t="s">
        <v>10</v>
      </c>
      <c r="G3" s="16"/>
      <c r="H3" s="16" t="s">
        <v>11</v>
      </c>
      <c r="I3" s="16" t="s">
        <v>12</v>
      </c>
      <c r="J3" s="16" t="s">
        <v>13</v>
      </c>
      <c r="K3" s="16" t="s">
        <v>14</v>
      </c>
      <c r="L3" s="16" t="s">
        <v>15</v>
      </c>
      <c r="M3" s="16" t="s">
        <v>16</v>
      </c>
      <c r="N3" s="17" t="s">
        <v>17</v>
      </c>
      <c r="O3" s="18" t="s">
        <v>18</v>
      </c>
      <c r="P3" s="18" t="s">
        <v>19</v>
      </c>
      <c r="Q3" s="17" t="s">
        <v>20</v>
      </c>
      <c r="R3" s="17" t="s">
        <v>21</v>
      </c>
      <c r="S3" s="17" t="s">
        <v>22</v>
      </c>
      <c r="T3" s="17" t="s">
        <v>23</v>
      </c>
      <c r="U3" s="17" t="s">
        <v>24</v>
      </c>
      <c r="V3" s="17" t="s">
        <v>25</v>
      </c>
      <c r="W3" s="17" t="s">
        <v>26</v>
      </c>
      <c r="X3" s="17" t="s">
        <v>27</v>
      </c>
      <c r="Y3" s="17" t="s">
        <v>28</v>
      </c>
      <c r="Z3" s="17" t="s">
        <v>29</v>
      </c>
      <c r="AA3" s="17" t="s">
        <v>30</v>
      </c>
      <c r="AB3" s="17" t="s">
        <v>31</v>
      </c>
      <c r="AC3" s="17" t="s">
        <v>32</v>
      </c>
      <c r="AD3" s="17" t="s">
        <v>33</v>
      </c>
      <c r="AE3" s="19" t="s">
        <v>34</v>
      </c>
      <c r="AF3" s="19" t="s">
        <v>35</v>
      </c>
      <c r="AG3" s="1"/>
      <c r="AH3" s="10"/>
      <c r="AI3" s="11" t="str">
        <f t="array" ref="AI3">index('Osallistujat ja seuranta'!$C:$C,AI1+row('Osallistujat ja seuranta'!$B$4),0)</f>
        <v>Jussa</v>
      </c>
      <c r="AJ3" s="11" t="str">
        <f t="array" ref="AJ3">index('Osallistujat ja seuranta'!$C:$C,AJ1+row('Osallistujat ja seuranta'!$B$4),0)</f>
        <v>Peitsa</v>
      </c>
      <c r="AK3" s="11" t="str">
        <f t="array" ref="AK3">index('Osallistujat ja seuranta'!$C:$C,AK1+row('Osallistujat ja seuranta'!$B$4),0)</f>
        <v>Olli</v>
      </c>
      <c r="AL3" s="11" t="str">
        <f t="array" ref="AL3">index('Osallistujat ja seuranta'!$C:$C,AL1+row('Osallistujat ja seuranta'!$B$4),0)</f>
        <v>Lauri</v>
      </c>
      <c r="AM3" s="11" t="str">
        <f t="array" ref="AM3">index('Osallistujat ja seuranta'!$C:$C,AM1+row('Osallistujat ja seuranta'!$B$4),0)</f>
        <v>Tim</v>
      </c>
      <c r="AN3" s="11" t="str">
        <f t="array" ref="AN3">index('Osallistujat ja seuranta'!$C:$C,AN1+row('Osallistujat ja seuranta'!$B$4),0)</f>
        <v>Timo</v>
      </c>
      <c r="AO3" s="11" t="str">
        <f t="array" ref="AO3">index('Osallistujat ja seuranta'!$C:$C,AO1+row('Osallistujat ja seuranta'!$B$4),0)</f>
        <v>Heikki</v>
      </c>
      <c r="AP3" s="11" t="str">
        <f t="array" ref="AP3">index('Osallistujat ja seuranta'!$C:$C,AP1+row('Osallistujat ja seuranta'!$B$4),0)</f>
        <v>Aleksi</v>
      </c>
      <c r="AQ3" s="11" t="str">
        <f t="array" ref="AQ3">index('Osallistujat ja seuranta'!$C:$C,AQ1+row('Osallistujat ja seuranta'!$B$4),0)</f>
        <v>Riikka</v>
      </c>
      <c r="AR3" s="11" t="str">
        <f t="array" ref="AR3">index('Osallistujat ja seuranta'!$C:$C,AR1+row('Osallistujat ja seuranta'!$B$4),0)</f>
        <v>Ilia</v>
      </c>
      <c r="AS3" s="11" t="str">
        <f t="array" ref="AS3">index('Osallistujat ja seuranta'!$C:$C,AS1+row('Osallistujat ja seuranta'!$B$4),0)</f>
        <v>Teemu</v>
      </c>
      <c r="AT3" s="11" t="str">
        <f t="array" ref="AT3">index('Osallistujat ja seuranta'!$C:$C,AT1+row('Osallistujat ja seuranta'!$B$4),0)</f>
        <v>Lasse N.</v>
      </c>
      <c r="AU3" s="11" t="str">
        <f t="array" ref="AU3">index('Osallistujat ja seuranta'!$C:$C,AU1+row('Osallistujat ja seuranta'!$B$4),0)</f>
        <v>Janne L</v>
      </c>
      <c r="AV3" s="11" t="str">
        <f t="array" ref="AV3">index('Osallistujat ja seuranta'!$C:$C,AV1+row('Osallistujat ja seuranta'!$B$4),0)</f>
        <v>Kulkija</v>
      </c>
      <c r="AW3" s="11" t="str">
        <f t="array" ref="AW3">index('Osallistujat ja seuranta'!$C:$C,AW1+row('Osallistujat ja seuranta'!$B$4),0)</f>
        <v>Joni</v>
      </c>
      <c r="AX3" s="11" t="str">
        <f t="array" ref="AX3">index('Osallistujat ja seuranta'!$C:$C,AX1+row('Osallistujat ja seuranta'!$B$4),0)</f>
        <v>Eveliina</v>
      </c>
      <c r="AY3" s="11" t="str">
        <f t="array" ref="AY3">index('Osallistujat ja seuranta'!$C:$C,AY1+row('Osallistujat ja seuranta'!$B$4),0)</f>
        <v>Aura </v>
      </c>
      <c r="AZ3" s="11" t="str">
        <f t="array" ref="AZ3">index('Osallistujat ja seuranta'!$C:$C,AZ1+row('Osallistujat ja seuranta'!$B$4),0)</f>
        <v>Vincent</v>
      </c>
      <c r="BA3" s="11" t="str">
        <f t="array" ref="BA3">index('Osallistujat ja seuranta'!$C:$C,BA1+row('Osallistujat ja seuranta'!$B$4),0)</f>
        <v>Dani</v>
      </c>
      <c r="BB3" s="11" t="str">
        <f t="array" ref="BB3">index('Osallistujat ja seuranta'!$C:$C,BB1+row('Osallistujat ja seuranta'!$B$4),0)</f>
        <v>Tomi</v>
      </c>
      <c r="BC3" s="11" t="str">
        <f t="array" ref="BC3">index('Osallistujat ja seuranta'!$C:$C,BC1+row('Osallistujat ja seuranta'!$B$4),0)</f>
        <v>Juuso</v>
      </c>
      <c r="BD3" s="11" t="str">
        <f t="array" ref="BD3">index('Osallistujat ja seuranta'!$C:$C,BD1+row('Osallistujat ja seuranta'!$B$4),0)</f>
        <v/>
      </c>
      <c r="BE3" s="11" t="str">
        <f t="array" ref="BE3">index('Osallistujat ja seuranta'!$C:$C,BE1+row('Osallistujat ja seuranta'!$B$4),0)</f>
        <v/>
      </c>
      <c r="BF3" s="11" t="str">
        <f t="array" ref="BF3">index('Osallistujat ja seuranta'!$C:$C,BF1+row('Osallistujat ja seuranta'!$B$4),0)</f>
        <v/>
      </c>
      <c r="BG3" s="11" t="str">
        <f t="array" ref="BG3">index('Osallistujat ja seuranta'!$C:$C,BG1+row('Osallistujat ja seuranta'!$B$4),0)</f>
        <v/>
      </c>
      <c r="BH3" s="11" t="str">
        <f t="array" ref="BH3">index('Osallistujat ja seuranta'!$C:$C,BH1+row('Osallistujat ja seuranta'!$B$4),0)</f>
        <v/>
      </c>
      <c r="BI3" s="11" t="str">
        <f t="array" ref="BI3">index('Osallistujat ja seuranta'!$C:$C,BI1+row('Osallistujat ja seuranta'!$B$4),0)</f>
        <v/>
      </c>
      <c r="BJ3" s="11" t="str">
        <f t="array" ref="BJ3">index('Osallistujat ja seuranta'!$C:$C,BJ1+row('Osallistujat ja seuranta'!$B$4),0)</f>
        <v/>
      </c>
      <c r="BK3" s="11" t="str">
        <f t="array" ref="BK3">index('Osallistujat ja seuranta'!$C:$C,BK1+row('Osallistujat ja seuranta'!$B$4),0)</f>
        <v/>
      </c>
      <c r="BL3" s="11" t="str">
        <f t="array" ref="BL3">index('Osallistujat ja seuranta'!$C:$C,BL1+row('Osallistujat ja seuranta'!$B$4),0)</f>
        <v/>
      </c>
      <c r="BM3" s="11" t="str">
        <f t="array" ref="BM3">index('Osallistujat ja seuranta'!$C:$C,BM1+row('Osallistujat ja seuranta'!$B$4),0)</f>
        <v/>
      </c>
      <c r="BN3" s="11" t="str">
        <f t="array" ref="BN3">index('Osallistujat ja seuranta'!$C:$C,BN1+row('Osallistujat ja seuranta'!$B$4),0)</f>
        <v/>
      </c>
      <c r="BO3" s="11" t="str">
        <f t="array" ref="BO3">index('Osallistujat ja seuranta'!$C:$C,BO1+row('Osallistujat ja seuranta'!$B$4),0)</f>
        <v/>
      </c>
      <c r="BP3" s="11" t="str">
        <f t="array" ref="BP3">index('Osallistujat ja seuranta'!$C:$C,BP1+row('Osallistujat ja seuranta'!$B$4),0)</f>
        <v/>
      </c>
      <c r="BQ3" s="11" t="str">
        <f t="array" ref="BQ3">index('Osallistujat ja seuranta'!$C:$C,BQ1+row('Osallistujat ja seuranta'!$B$4),0)</f>
        <v/>
      </c>
      <c r="BR3" s="11" t="str">
        <f t="array" ref="BR3">index('Osallistujat ja seuranta'!$C:$C,BR1+row('Osallistujat ja seuranta'!$B$4),0)</f>
        <v/>
      </c>
      <c r="BS3" s="11" t="str">
        <f t="array" ref="BS3">index('Osallistujat ja seuranta'!$C:$C,BS1+row('Osallistujat ja seuranta'!$B$4),0)</f>
        <v/>
      </c>
      <c r="BT3" s="11" t="str">
        <f t="array" ref="BT3">index('Osallistujat ja seuranta'!$C:$C,BT1+row('Osallistujat ja seuranta'!$B$4),0)</f>
        <v/>
      </c>
      <c r="BU3" s="11" t="str">
        <f t="array" ref="BU3">index('Osallistujat ja seuranta'!$C:$C,BU1+row('Osallistujat ja seuranta'!$B$4),0)</f>
        <v/>
      </c>
      <c r="BV3" s="11" t="str">
        <f t="array" ref="BV3">index('Osallistujat ja seuranta'!$C:$C,BV1+row('Osallistujat ja seuranta'!$B$4),0)</f>
        <v/>
      </c>
      <c r="BW3" s="11" t="str">
        <f t="array" ref="BW3">index('Osallistujat ja seuranta'!$C:$C,BW1+row('Osallistujat ja seuranta'!$B$4),0)</f>
        <v/>
      </c>
      <c r="BX3" s="11" t="str">
        <f t="array" ref="BX3">index('Osallistujat ja seuranta'!$C:$C,BX1+row('Osallistujat ja seuranta'!$B$4),0)</f>
        <v/>
      </c>
      <c r="BY3" s="11" t="str">
        <f t="array" ref="BY3">index('Osallistujat ja seuranta'!$C:$C,BY1+row('Osallistujat ja seuranta'!$B$4),0)</f>
        <v/>
      </c>
      <c r="BZ3" s="11" t="str">
        <f t="array" ref="BZ3">index('Osallistujat ja seuranta'!$C:$C,BZ1+row('Osallistujat ja seuranta'!$B$4),0)</f>
        <v/>
      </c>
      <c r="CA3" s="11" t="str">
        <f t="array" ref="CA3">index('Osallistujat ja seuranta'!$C:$C,CA1+row('Osallistujat ja seuranta'!$B$4),0)</f>
        <v/>
      </c>
      <c r="CB3" s="11" t="str">
        <f t="array" ref="CB3">index('Osallistujat ja seuranta'!$C:$C,CB1+row('Osallistujat ja seuranta'!$B$4),0)</f>
        <v/>
      </c>
      <c r="CC3" s="11" t="str">
        <f t="array" ref="CC3">index('Osallistujat ja seuranta'!$C:$C,CC1+row('Osallistujat ja seuranta'!$B$4),0)</f>
        <v/>
      </c>
      <c r="CD3" s="11" t="str">
        <f t="array" ref="CD3">index('Osallistujat ja seuranta'!$C:$C,CD1+row('Osallistujat ja seuranta'!$B$4),0)</f>
        <v/>
      </c>
      <c r="CE3" s="11" t="str">
        <f t="array" ref="CE3">index('Osallistujat ja seuranta'!$C:$C,CE1+row('Osallistujat ja seuranta'!$B$4),0)</f>
        <v/>
      </c>
      <c r="CF3" s="11" t="str">
        <f t="array" ref="CF3">index('Osallistujat ja seuranta'!$C:$C,CF1+row('Osallistujat ja seuranta'!$B$4),0)</f>
        <v/>
      </c>
      <c r="CG3" s="11" t="str">
        <f t="array" ref="CG3">index('Osallistujat ja seuranta'!$C:$C,CG1+row('Osallistujat ja seuranta'!$B$4),0)</f>
        <v/>
      </c>
      <c r="CH3" s="11" t="str">
        <f t="array" ref="CH3">index('Osallistujat ja seuranta'!$C:$C,CH1+row('Osallistujat ja seuranta'!$B$4),0)</f>
        <v/>
      </c>
      <c r="CI3" s="11" t="str">
        <f t="array" ref="CI3">index('Osallistujat ja seuranta'!$C:$C,CI1+row('Osallistujat ja seuranta'!$B$4),0)</f>
        <v/>
      </c>
      <c r="CJ3" s="11" t="str">
        <f t="array" ref="CJ3">index('Osallistujat ja seuranta'!$C:$C,CJ1+row('Osallistujat ja seuranta'!$B$4),0)</f>
        <v/>
      </c>
      <c r="CK3" s="11" t="str">
        <f t="array" ref="CK3">index('Osallistujat ja seuranta'!$C:$C,CK1+row('Osallistujat ja seuranta'!$B$4),0)</f>
        <v/>
      </c>
      <c r="CL3" s="11" t="str">
        <f t="array" ref="CL3">index('Osallistujat ja seuranta'!$C:$C,CL1+row('Osallistujat ja seuranta'!$B$4),0)</f>
        <v/>
      </c>
      <c r="CM3" s="11" t="str">
        <f t="array" ref="CM3">index('Osallistujat ja seuranta'!$C:$C,CM1+row('Osallistujat ja seuranta'!$B$4),0)</f>
        <v/>
      </c>
      <c r="CN3" s="11" t="str">
        <f t="array" ref="CN3">index('Osallistujat ja seuranta'!$C:$C,CN1+row('Osallistujat ja seuranta'!$B$4),0)</f>
        <v/>
      </c>
      <c r="CO3" s="11" t="str">
        <f t="array" ref="CO3">index('Osallistujat ja seuranta'!$C:$C,CO1+row('Osallistujat ja seuranta'!$B$4),0)</f>
        <v/>
      </c>
      <c r="CP3" s="11" t="str">
        <f t="array" ref="CP3">index('Osallistujat ja seuranta'!$C:$C,CP1+row('Osallistujat ja seuranta'!$B$4),0)</f>
        <v/>
      </c>
      <c r="CQ3" s="11" t="str">
        <f t="array" ref="CQ3">index('Osallistujat ja seuranta'!$C:$C,CQ1+row('Osallistujat ja seuranta'!$B$4),0)</f>
        <v/>
      </c>
      <c r="CR3" s="11" t="str">
        <f t="array" ref="CR3">index('Osallistujat ja seuranta'!$C:$C,CR1+row('Osallistujat ja seuranta'!$B$4),0)</f>
        <v/>
      </c>
      <c r="CS3" s="11" t="str">
        <f t="array" ref="CS3">index('Osallistujat ja seuranta'!$C:$C,CS1+row('Osallistujat ja seuranta'!$B$4),0)</f>
        <v/>
      </c>
      <c r="CT3" s="11" t="str">
        <f t="array" ref="CT3">index('Osallistujat ja seuranta'!$C:$C,CT1+row('Osallistujat ja seuranta'!$B$4),0)</f>
        <v/>
      </c>
      <c r="CU3" s="11" t="str">
        <f t="array" ref="CU3">index('Osallistujat ja seuranta'!$C:$C,CU1+row('Osallistujat ja seuranta'!$B$4),0)</f>
        <v/>
      </c>
      <c r="CV3" s="11" t="str">
        <f t="array" ref="CV3">index('Osallistujat ja seuranta'!$C:$C,CV1+row('Osallistujat ja seuranta'!$B$4),0)</f>
        <v/>
      </c>
      <c r="CW3" s="11" t="str">
        <f t="array" ref="CW3">index('Osallistujat ja seuranta'!$C:$C,CW1+row('Osallistujat ja seuranta'!$B$4),0)</f>
        <v/>
      </c>
      <c r="CX3" s="11" t="str">
        <f t="array" ref="CX3">index('Osallistujat ja seuranta'!$C:$C,CX1+row('Osallistujat ja seuranta'!$B$4),0)</f>
        <v/>
      </c>
      <c r="CY3" s="11" t="str">
        <f t="array" ref="CY3">index('Osallistujat ja seuranta'!$C:$C,CY1+row('Osallistujat ja seuranta'!$B$4),0)</f>
        <v/>
      </c>
      <c r="CZ3" s="11" t="str">
        <f t="array" ref="CZ3">index('Osallistujat ja seuranta'!$C:$C,CZ1+row('Osallistujat ja seuranta'!$B$4),0)</f>
        <v/>
      </c>
      <c r="DA3" s="11" t="str">
        <f t="array" ref="DA3">index('Osallistujat ja seuranta'!$C:$C,DA1+row('Osallistujat ja seuranta'!$B$4),0)</f>
        <v/>
      </c>
      <c r="DB3" s="11" t="str">
        <f t="array" ref="DB3">index('Osallistujat ja seuranta'!$C:$C,DB1+row('Osallistujat ja seuranta'!$B$4),0)</f>
        <v/>
      </c>
      <c r="DC3" s="11" t="str">
        <f t="array" ref="DC3">index('Osallistujat ja seuranta'!$C:$C,DC1+row('Osallistujat ja seuranta'!$B$4),0)</f>
        <v/>
      </c>
      <c r="DD3" s="11" t="str">
        <f t="array" ref="DD3">index('Osallistujat ja seuranta'!$C:$C,DD1+row('Osallistujat ja seuranta'!$B$4),0)</f>
        <v/>
      </c>
      <c r="DE3" s="11" t="str">
        <f t="array" ref="DE3">index('Osallistujat ja seuranta'!$C:$C,DE1+row('Osallistujat ja seuranta'!$B$4),0)</f>
        <v/>
      </c>
      <c r="DF3" s="11" t="str">
        <f t="array" ref="DF3">index('Osallistujat ja seuranta'!$C:$C,DF1+row('Osallistujat ja seuranta'!$B$4),0)</f>
        <v/>
      </c>
      <c r="DG3" s="11" t="str">
        <f t="array" ref="DG3">index('Osallistujat ja seuranta'!$C:$C,DG1+row('Osallistujat ja seuranta'!$B$4),0)</f>
        <v/>
      </c>
      <c r="DH3" s="11" t="str">
        <f t="array" ref="DH3">index('Osallistujat ja seuranta'!$C:$C,DH1+row('Osallistujat ja seuranta'!$B$4),0)</f>
        <v/>
      </c>
      <c r="DI3" s="11" t="str">
        <f t="array" ref="DI3">index('Osallistujat ja seuranta'!$C:$C,DI1+row('Osallistujat ja seuranta'!$B$4),0)</f>
        <v/>
      </c>
      <c r="DJ3" s="11" t="str">
        <f t="array" ref="DJ3">index('Osallistujat ja seuranta'!$C:$C,DJ1+row('Osallistujat ja seuranta'!$B$4),0)</f>
        <v/>
      </c>
      <c r="DK3" s="11" t="str">
        <f t="array" ref="DK3">index('Osallistujat ja seuranta'!$C:$C,DK1+row('Osallistujat ja seuranta'!$B$4),0)</f>
        <v/>
      </c>
      <c r="DL3" s="11" t="str">
        <f t="array" ref="DL3">index('Osallistujat ja seuranta'!$C:$C,DL1+row('Osallistujat ja seuranta'!$B$4),0)</f>
        <v/>
      </c>
      <c r="DM3" s="11" t="str">
        <f t="array" ref="DM3">index('Osallistujat ja seuranta'!$C:$C,DM1+row('Osallistujat ja seuranta'!$B$4),0)</f>
        <v/>
      </c>
      <c r="DN3" s="11" t="str">
        <f t="array" ref="DN3">index('Osallistujat ja seuranta'!$C:$C,DN1+row('Osallistujat ja seuranta'!$B$4),0)</f>
        <v/>
      </c>
      <c r="DO3" s="11" t="str">
        <f t="array" ref="DO3">index('Osallistujat ja seuranta'!$C:$C,DO1+row('Osallistujat ja seuranta'!$B$4),0)</f>
        <v/>
      </c>
      <c r="DP3" s="11" t="str">
        <f t="array" ref="DP3">index('Osallistujat ja seuranta'!$C:$C,DP1+row('Osallistujat ja seuranta'!$B$4),0)</f>
        <v/>
      </c>
      <c r="DQ3" s="11" t="str">
        <f t="array" ref="DQ3">index('Osallistujat ja seuranta'!$C:$C,DQ1+row('Osallistujat ja seuranta'!$B$4),0)</f>
        <v/>
      </c>
      <c r="DR3" s="11" t="str">
        <f t="array" ref="DR3">index('Osallistujat ja seuranta'!$C:$C,DR1+row('Osallistujat ja seuranta'!$B$4),0)</f>
        <v/>
      </c>
      <c r="DS3" s="11" t="str">
        <f t="array" ref="DS3">index('Osallistujat ja seuranta'!$C:$C,DS1+row('Osallistujat ja seuranta'!$B$4),0)</f>
        <v/>
      </c>
      <c r="DT3" s="11" t="str">
        <f t="array" ref="DT3">index('Osallistujat ja seuranta'!$C:$C,DT1+row('Osallistujat ja seuranta'!$B$4),0)</f>
        <v/>
      </c>
      <c r="DU3" s="11" t="str">
        <f t="array" ref="DU3">index('Osallistujat ja seuranta'!$C:$C,DU1+row('Osallistujat ja seuranta'!$B$4),0)</f>
        <v/>
      </c>
      <c r="DV3" s="11" t="str">
        <f t="array" ref="DV3">index('Osallistujat ja seuranta'!$C:$C,DV1+row('Osallistujat ja seuranta'!$B$4),0)</f>
        <v/>
      </c>
      <c r="DW3" s="11" t="str">
        <f t="array" ref="DW3">index('Osallistujat ja seuranta'!$C:$C,DW1+row('Osallistujat ja seuranta'!$B$4),0)</f>
        <v/>
      </c>
      <c r="DX3" s="11" t="str">
        <f t="array" ref="DX3">index('Osallistujat ja seuranta'!$C:$C,DX1+row('Osallistujat ja seuranta'!$B$4),0)</f>
        <v/>
      </c>
      <c r="DY3" s="11" t="str">
        <f t="array" ref="DY3">index('Osallistujat ja seuranta'!$C:$C,DY1+row('Osallistujat ja seuranta'!$B$4),0)</f>
        <v/>
      </c>
      <c r="DZ3" s="11" t="str">
        <f t="array" ref="DZ3">index('Osallistujat ja seuranta'!$C:$C,DZ1+row('Osallistujat ja seuranta'!$B$4),0)</f>
        <v/>
      </c>
      <c r="EA3" s="11" t="str">
        <f t="array" ref="EA3">index('Osallistujat ja seuranta'!$C:$C,EA1+row('Osallistujat ja seuranta'!$B$4),0)</f>
        <v/>
      </c>
      <c r="EB3" s="11" t="str">
        <f t="array" ref="EB3">index('Osallistujat ja seuranta'!$C:$C,EB1+row('Osallistujat ja seuranta'!$B$4),0)</f>
        <v/>
      </c>
      <c r="EC3" s="11" t="str">
        <f t="array" ref="EC3">index('Osallistujat ja seuranta'!$C:$C,EC1+row('Osallistujat ja seuranta'!$B$4),0)</f>
        <v/>
      </c>
      <c r="ED3" s="11" t="str">
        <f t="array" ref="ED3">index('Osallistujat ja seuranta'!$C:$C,ED1+row('Osallistujat ja seuranta'!$B$4),0)</f>
        <v/>
      </c>
      <c r="EE3" s="11"/>
    </row>
    <row r="4">
      <c r="A4" s="3"/>
      <c r="B4" s="20"/>
      <c r="C4" s="21"/>
      <c r="D4" s="21"/>
      <c r="E4" s="21"/>
      <c r="F4" s="22"/>
      <c r="G4" s="23"/>
      <c r="H4" s="23"/>
      <c r="I4" s="23"/>
      <c r="J4" s="23"/>
      <c r="K4" s="23"/>
      <c r="L4" s="23"/>
      <c r="M4" s="23"/>
      <c r="N4" s="24"/>
      <c r="O4" s="24"/>
      <c r="P4" s="24"/>
      <c r="Q4" s="25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6"/>
      <c r="AF4" s="26"/>
      <c r="AG4" s="3"/>
      <c r="AH4" s="4" t="s">
        <v>36</v>
      </c>
      <c r="AI4" s="27">
        <f t="array" ref="AI4">index('Osallistujat ja seuranta'!$E:$E,match(AI3,'Osallistujat ja seuranta'!$C:$C,0),0)</f>
        <v>1947.956156</v>
      </c>
      <c r="AJ4" s="27">
        <f t="array" ref="AJ4">index('Osallistujat ja seuranta'!$E:$E,match(AJ3,'Osallistujat ja seuranta'!$C:$C,0),0)</f>
        <v>1738.482959</v>
      </c>
      <c r="AK4" s="27">
        <f t="array" ref="AK4">index('Osallistujat ja seuranta'!$E:$E,match(AK3,'Osallistujat ja seuranta'!$C:$C,0),0)</f>
        <v>2442.097921</v>
      </c>
      <c r="AL4" s="27">
        <f t="array" ref="AL4">index('Osallistujat ja seuranta'!$E:$E,match(AL3,'Osallistujat ja seuranta'!$C:$C,0),0)</f>
        <v>1676.011722</v>
      </c>
      <c r="AM4" s="27">
        <f t="array" ref="AM4">index('Osallistujat ja seuranta'!$E:$E,match(AM3,'Osallistujat ja seuranta'!$C:$C,0),0)</f>
        <v>1804.072131</v>
      </c>
      <c r="AN4" s="27">
        <f t="array" ref="AN4">index('Osallistujat ja seuranta'!$E:$E,match(AN3,'Osallistujat ja seuranta'!$C:$C,0),0)</f>
        <v>2324.405501</v>
      </c>
      <c r="AO4" s="27">
        <f t="array" ref="AO4">index('Osallistujat ja seuranta'!$E:$E,match(AO3,'Osallistujat ja seuranta'!$C:$C,0),0)</f>
        <v>2286.32782</v>
      </c>
      <c r="AP4" s="27">
        <f t="array" ref="AP4">index('Osallistujat ja seuranta'!$E:$E,match(AP3,'Osallistujat ja seuranta'!$C:$C,0),0)</f>
        <v>1646.015124</v>
      </c>
      <c r="AQ4" s="27">
        <f t="array" ref="AQ4">index('Osallistujat ja seuranta'!$E:$E,match(AQ3,'Osallistujat ja seuranta'!$C:$C,0),0)</f>
        <v>880.3044819</v>
      </c>
      <c r="AR4" s="27">
        <f t="array" ref="AR4">index('Osallistujat ja seuranta'!$E:$E,match(AR3,'Osallistujat ja seuranta'!$C:$C,0),0)</f>
        <v>800</v>
      </c>
      <c r="AS4" s="27">
        <f t="array" ref="AS4">index('Osallistujat ja seuranta'!$E:$E,match(AS3,'Osallistujat ja seuranta'!$C:$C,0),0)</f>
        <v>2219</v>
      </c>
      <c r="AT4" s="27">
        <f t="array" ref="AT4">index('Osallistujat ja seuranta'!$E:$E,match(AT3,'Osallistujat ja seuranta'!$C:$C,0),0)</f>
        <v>811.649061</v>
      </c>
      <c r="AU4" s="27">
        <f t="array" ref="AU4">index('Osallistujat ja seuranta'!$E:$E,match(AU3,'Osallistujat ja seuranta'!$C:$C,0),0)</f>
        <v>1091</v>
      </c>
      <c r="AV4" s="27">
        <f t="array" ref="AV4">index('Osallistujat ja seuranta'!$E:$E,match(AV3,'Osallistujat ja seuranta'!$C:$C,0),0)</f>
        <v>1295.989198</v>
      </c>
      <c r="AW4" s="27">
        <f t="array" ref="AW4">index('Osallistujat ja seuranta'!$E:$E,match(AW3,'Osallistujat ja seuranta'!$C:$C,0),0)</f>
        <v>1186.880996</v>
      </c>
      <c r="AX4" s="27">
        <f t="array" ref="AX4">index('Osallistujat ja seuranta'!$E:$E,match(AX3,'Osallistujat ja seuranta'!$C:$C,0),0)</f>
        <v>1164.99749</v>
      </c>
      <c r="AY4" s="27">
        <f t="array" ref="AY4">index('Osallistujat ja seuranta'!$E:$E,match(AY3,'Osallistujat ja seuranta'!$C:$C,0),0)</f>
        <v>1367.704948</v>
      </c>
      <c r="AZ4" s="27">
        <f t="array" ref="AZ4">index('Osallistujat ja seuranta'!$E:$E,match(AZ3,'Osallistujat ja seuranta'!$C:$C,0),0)</f>
        <v>1732.550996</v>
      </c>
      <c r="BA4" s="27">
        <f t="array" ref="BA4">index('Osallistujat ja seuranta'!$E:$E,match(BA3,'Osallistujat ja seuranta'!$C:$C,0),0)</f>
        <v>1840.282391</v>
      </c>
      <c r="BB4" s="27">
        <f t="array" ref="BB4">index('Osallistujat ja seuranta'!$E:$E,match(BB3,'Osallistujat ja seuranta'!$C:$C,0),0)</f>
        <v>2158</v>
      </c>
      <c r="BC4" s="27">
        <f t="array" ref="BC4">index('Osallistujat ja seuranta'!$E:$E,match(BC3,'Osallistujat ja seuranta'!$C:$C,0),0)</f>
        <v>2190</v>
      </c>
      <c r="BD4" s="11" t="str">
        <f t="array" ref="BD4">index('Osallistujat ja seuranta'!$E:$E,match(BD3,'Osallistujat ja seuranta'!$C:$C,0),0)</f>
        <v>#N/A</v>
      </c>
      <c r="BE4" s="11" t="str">
        <f t="array" ref="BE4">index('Osallistujat ja seuranta'!$E:$E,match(BE3,'Osallistujat ja seuranta'!$C:$C,0),0)</f>
        <v>#N/A</v>
      </c>
      <c r="BF4" s="11" t="str">
        <f t="array" ref="BF4">index('Osallistujat ja seuranta'!$E:$E,match(BF3,'Osallistujat ja seuranta'!$C:$C,0),0)</f>
        <v>#N/A</v>
      </c>
      <c r="BG4" s="11" t="str">
        <f t="array" ref="BG4">index('Osallistujat ja seuranta'!$E:$E,match(BG3,'Osallistujat ja seuranta'!$C:$C,0),0)</f>
        <v>#N/A</v>
      </c>
      <c r="BH4" s="11" t="str">
        <f t="array" ref="BH4">index('Osallistujat ja seuranta'!$E:$E,match(BH3,'Osallistujat ja seuranta'!$C:$C,0),0)</f>
        <v>#N/A</v>
      </c>
      <c r="BI4" s="11" t="str">
        <f t="array" ref="BI4">index('Osallistujat ja seuranta'!$E:$E,match(BI3,'Osallistujat ja seuranta'!$C:$C,0),0)</f>
        <v>#N/A</v>
      </c>
      <c r="BJ4" s="11" t="str">
        <f t="array" ref="BJ4">index('Osallistujat ja seuranta'!$E:$E,match(BJ3,'Osallistujat ja seuranta'!$C:$C,0),0)</f>
        <v>#N/A</v>
      </c>
      <c r="BK4" s="11" t="str">
        <f t="array" ref="BK4">index('Osallistujat ja seuranta'!$E:$E,match(BK3,'Osallistujat ja seuranta'!$C:$C,0),0)</f>
        <v>#N/A</v>
      </c>
      <c r="BL4" s="11" t="str">
        <f t="array" ref="BL4">index('Osallistujat ja seuranta'!$E:$E,match(BL3,'Osallistujat ja seuranta'!$C:$C,0),0)</f>
        <v>#N/A</v>
      </c>
      <c r="BM4" s="11" t="str">
        <f t="array" ref="BM4">index('Osallistujat ja seuranta'!$E:$E,match(BM3,'Osallistujat ja seuranta'!$C:$C,0),0)</f>
        <v>#N/A</v>
      </c>
      <c r="BN4" s="11" t="str">
        <f t="array" ref="BN4">index('Osallistujat ja seuranta'!$E:$E,match(BN3,'Osallistujat ja seuranta'!$C:$C,0),0)</f>
        <v>#N/A</v>
      </c>
      <c r="BO4" s="11" t="str">
        <f t="array" ref="BO4">index('Osallistujat ja seuranta'!$E:$E,match(BO3,'Osallistujat ja seuranta'!$C:$C,0),0)</f>
        <v>#N/A</v>
      </c>
      <c r="BP4" s="11" t="str">
        <f t="array" ref="BP4">index('Osallistujat ja seuranta'!$E:$E,match(BP3,'Osallistujat ja seuranta'!$C:$C,0),0)</f>
        <v>#N/A</v>
      </c>
      <c r="BQ4" s="11" t="str">
        <f t="array" ref="BQ4">index('Osallistujat ja seuranta'!$E:$E,match(BQ3,'Osallistujat ja seuranta'!$C:$C,0),0)</f>
        <v>#N/A</v>
      </c>
      <c r="BR4" s="11" t="str">
        <f t="array" ref="BR4">index('Osallistujat ja seuranta'!$E:$E,match(BR3,'Osallistujat ja seuranta'!$C:$C,0),0)</f>
        <v>#N/A</v>
      </c>
      <c r="BS4" s="11" t="str">
        <f t="array" ref="BS4">index('Osallistujat ja seuranta'!$E:$E,match(BS3,'Osallistujat ja seuranta'!$C:$C,0),0)</f>
        <v>#N/A</v>
      </c>
      <c r="BT4" s="11" t="str">
        <f t="array" ref="BT4">index('Osallistujat ja seuranta'!$E:$E,match(BT3,'Osallistujat ja seuranta'!$C:$C,0),0)</f>
        <v>#N/A</v>
      </c>
      <c r="BU4" s="11" t="str">
        <f t="array" ref="BU4">index('Osallistujat ja seuranta'!$E:$E,match(BU3,'Osallistujat ja seuranta'!$C:$C,0),0)</f>
        <v>#N/A</v>
      </c>
      <c r="BV4" s="11" t="str">
        <f t="array" ref="BV4">index('Osallistujat ja seuranta'!$E:$E,match(BV3,'Osallistujat ja seuranta'!$C:$C,0),0)</f>
        <v>#N/A</v>
      </c>
      <c r="BW4" s="11" t="str">
        <f t="array" ref="BW4">index('Osallistujat ja seuranta'!$E:$E,match(BW3,'Osallistujat ja seuranta'!$C:$C,0),0)</f>
        <v>#N/A</v>
      </c>
      <c r="BX4" s="11" t="str">
        <f t="array" ref="BX4">index('Osallistujat ja seuranta'!$E:$E,match(BX3,'Osallistujat ja seuranta'!$C:$C,0),0)</f>
        <v>#N/A</v>
      </c>
      <c r="BY4" s="11" t="str">
        <f t="array" ref="BY4">index('Osallistujat ja seuranta'!$E:$E,match(BY3,'Osallistujat ja seuranta'!$C:$C,0),0)</f>
        <v>#N/A</v>
      </c>
      <c r="BZ4" s="11" t="str">
        <f t="array" ref="BZ4">index('Osallistujat ja seuranta'!$E:$E,match(BZ3,'Osallistujat ja seuranta'!$C:$C,0),0)</f>
        <v>#N/A</v>
      </c>
      <c r="CA4" s="11" t="str">
        <f t="array" ref="CA4">index('Osallistujat ja seuranta'!$E:$E,match(CA3,'Osallistujat ja seuranta'!$C:$C,0),0)</f>
        <v>#N/A</v>
      </c>
      <c r="CB4" s="11" t="str">
        <f t="array" ref="CB4">index('Osallistujat ja seuranta'!$E:$E,match(CB3,'Osallistujat ja seuranta'!$C:$C,0),0)</f>
        <v>#N/A</v>
      </c>
      <c r="CC4" s="11" t="str">
        <f t="array" ref="CC4">index('Osallistujat ja seuranta'!$E:$E,match(CC3,'Osallistujat ja seuranta'!$C:$C,0),0)</f>
        <v>#N/A</v>
      </c>
      <c r="CD4" s="11" t="str">
        <f t="array" ref="CD4">index('Osallistujat ja seuranta'!$E:$E,match(CD3,'Osallistujat ja seuranta'!$C:$C,0),0)</f>
        <v>#N/A</v>
      </c>
      <c r="CE4" s="11" t="str">
        <f t="array" ref="CE4">index('Osallistujat ja seuranta'!$E:$E,match(CE3,'Osallistujat ja seuranta'!$C:$C,0),0)</f>
        <v>#N/A</v>
      </c>
      <c r="CF4" s="11" t="str">
        <f t="array" ref="CF4">index('Osallistujat ja seuranta'!$E:$E,match(CF3,'Osallistujat ja seuranta'!$C:$C,0),0)</f>
        <v>#N/A</v>
      </c>
      <c r="CG4" s="11" t="str">
        <f t="array" ref="CG4">index('Osallistujat ja seuranta'!$E:$E,match(CG3,'Osallistujat ja seuranta'!$C:$C,0),0)</f>
        <v>#N/A</v>
      </c>
      <c r="CH4" s="11" t="str">
        <f t="array" ref="CH4">index('Osallistujat ja seuranta'!$E:$E,match(CH3,'Osallistujat ja seuranta'!$C:$C,0),0)</f>
        <v>#N/A</v>
      </c>
      <c r="CI4" s="11" t="str">
        <f t="array" ref="CI4">index('Osallistujat ja seuranta'!$E:$E,match(CI3,'Osallistujat ja seuranta'!$C:$C,0),0)</f>
        <v>#N/A</v>
      </c>
      <c r="CJ4" s="11" t="str">
        <f t="array" ref="CJ4">index('Osallistujat ja seuranta'!$E:$E,match(CJ3,'Osallistujat ja seuranta'!$C:$C,0),0)</f>
        <v>#N/A</v>
      </c>
      <c r="CK4" s="11" t="str">
        <f t="array" ref="CK4">index('Osallistujat ja seuranta'!$E:$E,match(CK3,'Osallistujat ja seuranta'!$C:$C,0),0)</f>
        <v>#N/A</v>
      </c>
      <c r="CL4" s="11" t="str">
        <f t="array" ref="CL4">index('Osallistujat ja seuranta'!$E:$E,match(CL3,'Osallistujat ja seuranta'!$C:$C,0),0)</f>
        <v>#N/A</v>
      </c>
      <c r="CM4" s="11" t="str">
        <f t="array" ref="CM4">index('Osallistujat ja seuranta'!$E:$E,match(CM3,'Osallistujat ja seuranta'!$C:$C,0),0)</f>
        <v>#N/A</v>
      </c>
      <c r="CN4" s="11" t="str">
        <f t="array" ref="CN4">index('Osallistujat ja seuranta'!$E:$E,match(CN3,'Osallistujat ja seuranta'!$C:$C,0),0)</f>
        <v>#N/A</v>
      </c>
      <c r="CO4" s="11" t="str">
        <f t="array" ref="CO4">index('Osallistujat ja seuranta'!$E:$E,match(CO3,'Osallistujat ja seuranta'!$C:$C,0),0)</f>
        <v>#N/A</v>
      </c>
      <c r="CP4" s="11" t="str">
        <f t="array" ref="CP4">index('Osallistujat ja seuranta'!$E:$E,match(CP3,'Osallistujat ja seuranta'!$C:$C,0),0)</f>
        <v>#N/A</v>
      </c>
      <c r="CQ4" s="11" t="str">
        <f t="array" ref="CQ4">index('Osallistujat ja seuranta'!$E:$E,match(CQ3,'Osallistujat ja seuranta'!$C:$C,0),0)</f>
        <v>#N/A</v>
      </c>
      <c r="CR4" s="11" t="str">
        <f t="array" ref="CR4">index('Osallistujat ja seuranta'!$E:$E,match(CR3,'Osallistujat ja seuranta'!$C:$C,0),0)</f>
        <v>#N/A</v>
      </c>
      <c r="CS4" s="11" t="str">
        <f t="array" ref="CS4">index('Osallistujat ja seuranta'!$E:$E,match(CS3,'Osallistujat ja seuranta'!$C:$C,0),0)</f>
        <v>#N/A</v>
      </c>
      <c r="CT4" s="11" t="str">
        <f t="array" ref="CT4">index('Osallistujat ja seuranta'!$E:$E,match(CT3,'Osallistujat ja seuranta'!$C:$C,0),0)</f>
        <v>#N/A</v>
      </c>
      <c r="CU4" s="11" t="str">
        <f t="array" ref="CU4">index('Osallistujat ja seuranta'!$E:$E,match(CU3,'Osallistujat ja seuranta'!$C:$C,0),0)</f>
        <v>#N/A</v>
      </c>
      <c r="CV4" s="11" t="str">
        <f t="array" ref="CV4">index('Osallistujat ja seuranta'!$E:$E,match(CV3,'Osallistujat ja seuranta'!$C:$C,0),0)</f>
        <v>#N/A</v>
      </c>
      <c r="CW4" s="11" t="str">
        <f t="array" ref="CW4">index('Osallistujat ja seuranta'!$E:$E,match(CW3,'Osallistujat ja seuranta'!$C:$C,0),0)</f>
        <v>#N/A</v>
      </c>
      <c r="CX4" s="11" t="str">
        <f t="array" ref="CX4">index('Osallistujat ja seuranta'!$E:$E,match(CX3,'Osallistujat ja seuranta'!$C:$C,0),0)</f>
        <v>#N/A</v>
      </c>
      <c r="CY4" s="11" t="str">
        <f t="array" ref="CY4">index('Osallistujat ja seuranta'!$E:$E,match(CY3,'Osallistujat ja seuranta'!$C:$C,0),0)</f>
        <v>#N/A</v>
      </c>
      <c r="CZ4" s="11" t="str">
        <f t="array" ref="CZ4">index('Osallistujat ja seuranta'!$E:$E,match(CZ3,'Osallistujat ja seuranta'!$C:$C,0),0)</f>
        <v>#N/A</v>
      </c>
      <c r="DA4" s="11" t="str">
        <f t="array" ref="DA4">index('Osallistujat ja seuranta'!$E:$E,match(DA3,'Osallistujat ja seuranta'!$C:$C,0),0)</f>
        <v>#N/A</v>
      </c>
      <c r="DB4" s="11" t="str">
        <f t="array" ref="DB4">index('Osallistujat ja seuranta'!$E:$E,match(DB3,'Osallistujat ja seuranta'!$C:$C,0),0)</f>
        <v>#N/A</v>
      </c>
      <c r="DC4" s="11" t="str">
        <f t="array" ref="DC4">index('Osallistujat ja seuranta'!$E:$E,match(DC3,'Osallistujat ja seuranta'!$C:$C,0),0)</f>
        <v>#N/A</v>
      </c>
      <c r="DD4" s="11" t="str">
        <f t="array" ref="DD4">index('Osallistujat ja seuranta'!$E:$E,match(DD3,'Osallistujat ja seuranta'!$C:$C,0),0)</f>
        <v>#N/A</v>
      </c>
      <c r="DE4" s="11" t="str">
        <f t="array" ref="DE4">index('Osallistujat ja seuranta'!$E:$E,match(DE3,'Osallistujat ja seuranta'!$C:$C,0),0)</f>
        <v>#N/A</v>
      </c>
      <c r="DF4" s="11" t="str">
        <f t="array" ref="DF4">index('Osallistujat ja seuranta'!$E:$E,match(DF3,'Osallistujat ja seuranta'!$C:$C,0),0)</f>
        <v>#N/A</v>
      </c>
      <c r="DG4" s="11" t="str">
        <f t="array" ref="DG4">index('Osallistujat ja seuranta'!$E:$E,match(DG3,'Osallistujat ja seuranta'!$C:$C,0),0)</f>
        <v>#N/A</v>
      </c>
      <c r="DH4" s="11" t="str">
        <f t="array" ref="DH4">index('Osallistujat ja seuranta'!$E:$E,match(DH3,'Osallistujat ja seuranta'!$C:$C,0),0)</f>
        <v>#N/A</v>
      </c>
      <c r="DI4" s="11" t="str">
        <f t="array" ref="DI4">index('Osallistujat ja seuranta'!$E:$E,match(DI3,'Osallistujat ja seuranta'!$C:$C,0),0)</f>
        <v>#N/A</v>
      </c>
      <c r="DJ4" s="11" t="str">
        <f t="array" ref="DJ4">index('Osallistujat ja seuranta'!$E:$E,match(DJ3,'Osallistujat ja seuranta'!$C:$C,0),0)</f>
        <v>#N/A</v>
      </c>
      <c r="DK4" s="11" t="str">
        <f t="array" ref="DK4">index('Osallistujat ja seuranta'!$E:$E,match(DK3,'Osallistujat ja seuranta'!$C:$C,0),0)</f>
        <v>#N/A</v>
      </c>
      <c r="DL4" s="11" t="str">
        <f t="array" ref="DL4">index('Osallistujat ja seuranta'!$E:$E,match(DL3,'Osallistujat ja seuranta'!$C:$C,0),0)</f>
        <v>#N/A</v>
      </c>
      <c r="DM4" s="11" t="str">
        <f t="array" ref="DM4">index('Osallistujat ja seuranta'!$E:$E,match(DM3,'Osallistujat ja seuranta'!$C:$C,0),0)</f>
        <v>#N/A</v>
      </c>
      <c r="DN4" s="11" t="str">
        <f t="array" ref="DN4">index('Osallistujat ja seuranta'!$E:$E,match(DN3,'Osallistujat ja seuranta'!$C:$C,0),0)</f>
        <v>#N/A</v>
      </c>
      <c r="DO4" s="11" t="str">
        <f t="array" ref="DO4">index('Osallistujat ja seuranta'!$E:$E,match(DO3,'Osallistujat ja seuranta'!$C:$C,0),0)</f>
        <v>#N/A</v>
      </c>
      <c r="DP4" s="11" t="str">
        <f t="array" ref="DP4">index('Osallistujat ja seuranta'!$E:$E,match(DP3,'Osallistujat ja seuranta'!$C:$C,0),0)</f>
        <v>#N/A</v>
      </c>
      <c r="DQ4" s="11" t="str">
        <f t="array" ref="DQ4">index('Osallistujat ja seuranta'!$E:$E,match(DQ3,'Osallistujat ja seuranta'!$C:$C,0),0)</f>
        <v>#N/A</v>
      </c>
      <c r="DR4" s="11" t="str">
        <f t="array" ref="DR4">index('Osallistujat ja seuranta'!$E:$E,match(DR3,'Osallistujat ja seuranta'!$C:$C,0),0)</f>
        <v>#N/A</v>
      </c>
      <c r="DS4" s="11" t="str">
        <f t="array" ref="DS4">index('Osallistujat ja seuranta'!$E:$E,match(DS3,'Osallistujat ja seuranta'!$C:$C,0),0)</f>
        <v>#N/A</v>
      </c>
      <c r="DT4" s="11" t="str">
        <f t="array" ref="DT4">index('Osallistujat ja seuranta'!$E:$E,match(DT3,'Osallistujat ja seuranta'!$C:$C,0),0)</f>
        <v>#N/A</v>
      </c>
      <c r="DU4" s="11" t="str">
        <f t="array" ref="DU4">index('Osallistujat ja seuranta'!$E:$E,match(DU3,'Osallistujat ja seuranta'!$C:$C,0),0)</f>
        <v>#N/A</v>
      </c>
      <c r="DV4" s="11" t="str">
        <f t="array" ref="DV4">index('Osallistujat ja seuranta'!$E:$E,match(DV3,'Osallistujat ja seuranta'!$C:$C,0),0)</f>
        <v>#N/A</v>
      </c>
      <c r="DW4" s="11" t="str">
        <f t="array" ref="DW4">index('Osallistujat ja seuranta'!$E:$E,match(DW3,'Osallistujat ja seuranta'!$C:$C,0),0)</f>
        <v>#N/A</v>
      </c>
      <c r="DX4" s="11" t="str">
        <f t="array" ref="DX4">index('Osallistujat ja seuranta'!$E:$E,match(DX3,'Osallistujat ja seuranta'!$C:$C,0),0)</f>
        <v>#N/A</v>
      </c>
      <c r="DY4" s="11" t="str">
        <f t="array" ref="DY4">index('Osallistujat ja seuranta'!$E:$E,match(DY3,'Osallistujat ja seuranta'!$C:$C,0),0)</f>
        <v>#N/A</v>
      </c>
      <c r="DZ4" s="11" t="str">
        <f t="array" ref="DZ4">index('Osallistujat ja seuranta'!$E:$E,match(DZ3,'Osallistujat ja seuranta'!$C:$C,0),0)</f>
        <v>#N/A</v>
      </c>
      <c r="EA4" s="11" t="str">
        <f t="array" ref="EA4">index('Osallistujat ja seuranta'!$E:$E,match(EA3,'Osallistujat ja seuranta'!$C:$C,0),0)</f>
        <v>#N/A</v>
      </c>
      <c r="EB4" s="11" t="str">
        <f t="array" ref="EB4">index('Osallistujat ja seuranta'!$E:$E,match(EB3,'Osallistujat ja seuranta'!$C:$C,0),0)</f>
        <v>#N/A</v>
      </c>
      <c r="EC4" s="11" t="str">
        <f t="array" ref="EC4">index('Osallistujat ja seuranta'!$E:$E,match(EC3,'Osallistujat ja seuranta'!$C:$C,0),0)</f>
        <v>#N/A</v>
      </c>
      <c r="ED4" s="11" t="str">
        <f t="array" ref="ED4">index('Osallistujat ja seuranta'!$E:$E,match(ED3,'Osallistujat ja seuranta'!$C:$C,0),0)</f>
        <v>#N/A</v>
      </c>
      <c r="EE4" s="28">
        <f t="shared" ref="EE4:EE180" si="2">sum(iferror(AI4:BH4,0))/count(AI4:BH4)</f>
        <v>1647.796614</v>
      </c>
    </row>
    <row r="5">
      <c r="A5" s="3"/>
      <c r="B5" s="29" t="s">
        <v>37</v>
      </c>
      <c r="C5" s="30" t="s">
        <v>38</v>
      </c>
      <c r="D5" s="30">
        <v>5.0</v>
      </c>
      <c r="E5" s="30" t="s">
        <v>37</v>
      </c>
      <c r="F5" s="31">
        <v>46106.0</v>
      </c>
      <c r="G5" s="32"/>
      <c r="H5" s="32" t="b">
        <f t="shared" ref="H5:H182" si="3">if(countblank(B5:E5)&lt;4,TRUE,FALSE)</f>
        <v>1</v>
      </c>
      <c r="I5" s="32" t="b">
        <f>if(iferror(match(B5,'Osallistujat ja seuranta'!C:C,0),0)&gt;0,TRUE,FALSE)</f>
        <v>1</v>
      </c>
      <c r="J5" s="32" t="b">
        <f>if(iferror(match(C5,'Osallistujat ja seuranta'!C:C,0),0)&gt;0,TRUE,FALSE)</f>
        <v>1</v>
      </c>
      <c r="K5" s="32" t="b">
        <f t="shared" ref="K5:K182" si="4">not(B5=C5)</f>
        <v>1</v>
      </c>
      <c r="L5" s="32" t="b">
        <f t="shared" ref="L5:L182" si="5">or(E5=B5,E5=C5)</f>
        <v>1</v>
      </c>
      <c r="M5" s="32" t="b">
        <f t="shared" ref="M5:M182" si="6">countblank(B5:E5)=0</f>
        <v>1</v>
      </c>
      <c r="N5" s="33">
        <f t="shared" ref="N5:N180" si="7">if(and(I5:M5),1,if(H5,0,""))</f>
        <v>1</v>
      </c>
      <c r="O5" s="34">
        <f t="shared" ref="O5:O180" si="8">if(N5=1,index(4:4,1,match(B5,$3:$3,0)),"")</f>
        <v>2442.097921</v>
      </c>
      <c r="P5" s="34">
        <f t="shared" ref="P5:P180" si="9">if(N5=1,index(4:4,1,match(C5,$3:$3,0)),"")</f>
        <v>1738.482959</v>
      </c>
      <c r="Q5" s="35">
        <f t="shared" ref="Q5:Q180" si="10">if(N5=1,O5-(P5+D5*100-if(D5&gt;0,50,0))*N5,"")</f>
        <v>253.6149618</v>
      </c>
      <c r="R5" s="34">
        <f t="shared" ref="R5:R180" si="11">if(N5=1,P5+D5*100-if(D5&gt;0,50,0),"")</f>
        <v>2188.482959</v>
      </c>
      <c r="S5" s="33">
        <f t="shared" ref="S5:S180" si="12">if(E5=B5,1,0)</f>
        <v>1</v>
      </c>
      <c r="T5" s="33">
        <f t="shared" ref="T5:T180" si="13">-7*ln(3300-O5)</f>
        <v>-47.28142976</v>
      </c>
      <c r="U5" s="33">
        <f t="shared" ref="U5:U180" si="14">-7*ln(3300-R5)</f>
        <v>-49.09436745</v>
      </c>
      <c r="V5" s="36">
        <f t="shared" ref="V5:V180" si="15">if(N5=1,1/(1+exp(U5-T5)),"")</f>
        <v>0.8597165461</v>
      </c>
      <c r="W5" s="37">
        <f t="shared" ref="W5:W180" si="16">power((3300-O5)/200,1.6)</f>
        <v>10.27666878</v>
      </c>
      <c r="X5" s="37">
        <f t="shared" ref="X5:X180" si="17">ln(1+exp((2300-O5)/80))/5</f>
        <v>0.03127697237</v>
      </c>
      <c r="Y5" s="37">
        <f>if(N5=1,(W5*(S5-V5))*'Säännöt ja ohjeet'!$B$54+X5,"")</f>
        <v>2.914570154</v>
      </c>
      <c r="Z5" s="37">
        <f t="shared" ref="Z5:Z180" si="18">-(S5-1)</f>
        <v>0</v>
      </c>
      <c r="AA5" s="37">
        <f t="shared" ref="AA5:AA180" si="19">1-V5</f>
        <v>0.1402834539</v>
      </c>
      <c r="AB5" s="37">
        <f t="shared" ref="AB5:AB180" si="20">power((3300-P5)/200,1.6)</f>
        <v>26.79333485</v>
      </c>
      <c r="AC5" s="37">
        <f t="shared" ref="AC5:AC180" si="21">ln(1+exp((2300-P5)/80))/5</f>
        <v>1.403971472</v>
      </c>
      <c r="AD5" s="37">
        <f>if(N5=1,(AB5*(Z5-AA5))*'Säännöt ja ohjeet'!$B$54+AC5,"")</f>
        <v>-6.113351636</v>
      </c>
      <c r="AE5" s="38">
        <f t="shared" ref="AE5:AE180" si="22">10*if($E5=B5,1,-1)+min(10,rounddown((P5-O5)/50,0)-2*$D5*sign(P5-O5))+1</f>
        <v>7</v>
      </c>
      <c r="AF5" s="38">
        <f t="shared" ref="AF5:AF180" si="23">10*if($E5=C5,1,-1)+min(10,rounddown((O5-P5)/50,0)-2*$D5*sign(O5-P5))+1</f>
        <v>-5</v>
      </c>
      <c r="AG5" s="10"/>
      <c r="AH5" s="10"/>
      <c r="AI5" s="27">
        <f t="shared" ref="AI5:ED5" si="1">if($B5=AI$3,AI4+$Y5,if($C5=AI$3,AI4+$AD5,AI4))</f>
        <v>1947.956156</v>
      </c>
      <c r="AJ5" s="27">
        <f t="shared" si="1"/>
        <v>1732.369608</v>
      </c>
      <c r="AK5" s="27">
        <f t="shared" si="1"/>
        <v>2445.012491</v>
      </c>
      <c r="AL5" s="27">
        <f t="shared" si="1"/>
        <v>1676.011722</v>
      </c>
      <c r="AM5" s="27">
        <f t="shared" si="1"/>
        <v>1804.072131</v>
      </c>
      <c r="AN5" s="27">
        <f t="shared" si="1"/>
        <v>2324.405501</v>
      </c>
      <c r="AO5" s="27">
        <f t="shared" si="1"/>
        <v>2286.32782</v>
      </c>
      <c r="AP5" s="27">
        <f t="shared" si="1"/>
        <v>1646.015124</v>
      </c>
      <c r="AQ5" s="27">
        <f t="shared" si="1"/>
        <v>880.3044819</v>
      </c>
      <c r="AR5" s="27">
        <f t="shared" si="1"/>
        <v>800</v>
      </c>
      <c r="AS5" s="27">
        <f t="shared" si="1"/>
        <v>2219</v>
      </c>
      <c r="AT5" s="27">
        <f t="shared" si="1"/>
        <v>811.649061</v>
      </c>
      <c r="AU5" s="27">
        <f t="shared" si="1"/>
        <v>1091</v>
      </c>
      <c r="AV5" s="27">
        <f t="shared" si="1"/>
        <v>1295.989198</v>
      </c>
      <c r="AW5" s="27">
        <f t="shared" si="1"/>
        <v>1186.880996</v>
      </c>
      <c r="AX5" s="27">
        <f t="shared" si="1"/>
        <v>1164.99749</v>
      </c>
      <c r="AY5" s="27">
        <f t="shared" si="1"/>
        <v>1367.704948</v>
      </c>
      <c r="AZ5" s="27">
        <f t="shared" si="1"/>
        <v>1732.550996</v>
      </c>
      <c r="BA5" s="27">
        <f t="shared" si="1"/>
        <v>1840.282391</v>
      </c>
      <c r="BB5" s="27">
        <f t="shared" si="1"/>
        <v>2158</v>
      </c>
      <c r="BC5" s="27">
        <f t="shared" si="1"/>
        <v>2190</v>
      </c>
      <c r="BD5" s="27" t="str">
        <f t="shared" si="1"/>
        <v>#N/A</v>
      </c>
      <c r="BE5" s="27" t="str">
        <f t="shared" si="1"/>
        <v>#N/A</v>
      </c>
      <c r="BF5" s="27" t="str">
        <f t="shared" si="1"/>
        <v>#N/A</v>
      </c>
      <c r="BG5" s="27" t="str">
        <f t="shared" si="1"/>
        <v>#N/A</v>
      </c>
      <c r="BH5" s="27" t="str">
        <f t="shared" si="1"/>
        <v>#N/A</v>
      </c>
      <c r="BI5" s="27" t="str">
        <f t="shared" si="1"/>
        <v>#N/A</v>
      </c>
      <c r="BJ5" s="27" t="str">
        <f t="shared" si="1"/>
        <v>#N/A</v>
      </c>
      <c r="BK5" s="27" t="str">
        <f t="shared" si="1"/>
        <v>#N/A</v>
      </c>
      <c r="BL5" s="27" t="str">
        <f t="shared" si="1"/>
        <v>#N/A</v>
      </c>
      <c r="BM5" s="27" t="str">
        <f t="shared" si="1"/>
        <v>#N/A</v>
      </c>
      <c r="BN5" s="27" t="str">
        <f t="shared" si="1"/>
        <v>#N/A</v>
      </c>
      <c r="BO5" s="27" t="str">
        <f t="shared" si="1"/>
        <v>#N/A</v>
      </c>
      <c r="BP5" s="27" t="str">
        <f t="shared" si="1"/>
        <v>#N/A</v>
      </c>
      <c r="BQ5" s="27" t="str">
        <f t="shared" si="1"/>
        <v>#N/A</v>
      </c>
      <c r="BR5" s="27" t="str">
        <f t="shared" si="1"/>
        <v>#N/A</v>
      </c>
      <c r="BS5" s="27" t="str">
        <f t="shared" si="1"/>
        <v>#N/A</v>
      </c>
      <c r="BT5" s="27" t="str">
        <f t="shared" si="1"/>
        <v>#N/A</v>
      </c>
      <c r="BU5" s="27" t="str">
        <f t="shared" si="1"/>
        <v>#N/A</v>
      </c>
      <c r="BV5" s="27" t="str">
        <f t="shared" si="1"/>
        <v>#N/A</v>
      </c>
      <c r="BW5" s="27" t="str">
        <f t="shared" si="1"/>
        <v>#N/A</v>
      </c>
      <c r="BX5" s="27" t="str">
        <f t="shared" si="1"/>
        <v>#N/A</v>
      </c>
      <c r="BY5" s="27" t="str">
        <f t="shared" si="1"/>
        <v>#N/A</v>
      </c>
      <c r="BZ5" s="27" t="str">
        <f t="shared" si="1"/>
        <v>#N/A</v>
      </c>
      <c r="CA5" s="27" t="str">
        <f t="shared" si="1"/>
        <v>#N/A</v>
      </c>
      <c r="CB5" s="27" t="str">
        <f t="shared" si="1"/>
        <v>#N/A</v>
      </c>
      <c r="CC5" s="27" t="str">
        <f t="shared" si="1"/>
        <v>#N/A</v>
      </c>
      <c r="CD5" s="27" t="str">
        <f t="shared" si="1"/>
        <v>#N/A</v>
      </c>
      <c r="CE5" s="27" t="str">
        <f t="shared" si="1"/>
        <v>#N/A</v>
      </c>
      <c r="CF5" s="27" t="str">
        <f t="shared" si="1"/>
        <v>#N/A</v>
      </c>
      <c r="CG5" s="27" t="str">
        <f t="shared" si="1"/>
        <v>#N/A</v>
      </c>
      <c r="CH5" s="27" t="str">
        <f t="shared" si="1"/>
        <v>#N/A</v>
      </c>
      <c r="CI5" s="27" t="str">
        <f t="shared" si="1"/>
        <v>#N/A</v>
      </c>
      <c r="CJ5" s="27" t="str">
        <f t="shared" si="1"/>
        <v>#N/A</v>
      </c>
      <c r="CK5" s="27" t="str">
        <f t="shared" si="1"/>
        <v>#N/A</v>
      </c>
      <c r="CL5" s="27" t="str">
        <f t="shared" si="1"/>
        <v>#N/A</v>
      </c>
      <c r="CM5" s="27" t="str">
        <f t="shared" si="1"/>
        <v>#N/A</v>
      </c>
      <c r="CN5" s="27" t="str">
        <f t="shared" si="1"/>
        <v>#N/A</v>
      </c>
      <c r="CO5" s="27" t="str">
        <f t="shared" si="1"/>
        <v>#N/A</v>
      </c>
      <c r="CP5" s="27" t="str">
        <f t="shared" si="1"/>
        <v>#N/A</v>
      </c>
      <c r="CQ5" s="27" t="str">
        <f t="shared" si="1"/>
        <v>#N/A</v>
      </c>
      <c r="CR5" s="27" t="str">
        <f t="shared" si="1"/>
        <v>#N/A</v>
      </c>
      <c r="CS5" s="27" t="str">
        <f t="shared" si="1"/>
        <v>#N/A</v>
      </c>
      <c r="CT5" s="27" t="str">
        <f t="shared" si="1"/>
        <v>#N/A</v>
      </c>
      <c r="CU5" s="27" t="str">
        <f t="shared" si="1"/>
        <v>#N/A</v>
      </c>
      <c r="CV5" s="27" t="str">
        <f t="shared" si="1"/>
        <v>#N/A</v>
      </c>
      <c r="CW5" s="27" t="str">
        <f t="shared" si="1"/>
        <v>#N/A</v>
      </c>
      <c r="CX5" s="27" t="str">
        <f t="shared" si="1"/>
        <v>#N/A</v>
      </c>
      <c r="CY5" s="27" t="str">
        <f t="shared" si="1"/>
        <v>#N/A</v>
      </c>
      <c r="CZ5" s="27" t="str">
        <f t="shared" si="1"/>
        <v>#N/A</v>
      </c>
      <c r="DA5" s="27" t="str">
        <f t="shared" si="1"/>
        <v>#N/A</v>
      </c>
      <c r="DB5" s="27" t="str">
        <f t="shared" si="1"/>
        <v>#N/A</v>
      </c>
      <c r="DC5" s="27" t="str">
        <f t="shared" si="1"/>
        <v>#N/A</v>
      </c>
      <c r="DD5" s="27" t="str">
        <f t="shared" si="1"/>
        <v>#N/A</v>
      </c>
      <c r="DE5" s="27" t="str">
        <f t="shared" si="1"/>
        <v>#N/A</v>
      </c>
      <c r="DF5" s="27" t="str">
        <f t="shared" si="1"/>
        <v>#N/A</v>
      </c>
      <c r="DG5" s="27" t="str">
        <f t="shared" si="1"/>
        <v>#N/A</v>
      </c>
      <c r="DH5" s="27" t="str">
        <f t="shared" si="1"/>
        <v>#N/A</v>
      </c>
      <c r="DI5" s="27" t="str">
        <f t="shared" si="1"/>
        <v>#N/A</v>
      </c>
      <c r="DJ5" s="27" t="str">
        <f t="shared" si="1"/>
        <v>#N/A</v>
      </c>
      <c r="DK5" s="27" t="str">
        <f t="shared" si="1"/>
        <v>#N/A</v>
      </c>
      <c r="DL5" s="27" t="str">
        <f t="shared" si="1"/>
        <v>#N/A</v>
      </c>
      <c r="DM5" s="27" t="str">
        <f t="shared" si="1"/>
        <v>#N/A</v>
      </c>
      <c r="DN5" s="27" t="str">
        <f t="shared" si="1"/>
        <v>#N/A</v>
      </c>
      <c r="DO5" s="27" t="str">
        <f t="shared" si="1"/>
        <v>#N/A</v>
      </c>
      <c r="DP5" s="27" t="str">
        <f t="shared" si="1"/>
        <v>#N/A</v>
      </c>
      <c r="DQ5" s="27" t="str">
        <f t="shared" si="1"/>
        <v>#N/A</v>
      </c>
      <c r="DR5" s="27" t="str">
        <f t="shared" si="1"/>
        <v>#N/A</v>
      </c>
      <c r="DS5" s="27" t="str">
        <f t="shared" si="1"/>
        <v>#N/A</v>
      </c>
      <c r="DT5" s="27" t="str">
        <f t="shared" si="1"/>
        <v>#N/A</v>
      </c>
      <c r="DU5" s="27" t="str">
        <f t="shared" si="1"/>
        <v>#N/A</v>
      </c>
      <c r="DV5" s="27" t="str">
        <f t="shared" si="1"/>
        <v>#N/A</v>
      </c>
      <c r="DW5" s="27" t="str">
        <f t="shared" si="1"/>
        <v>#N/A</v>
      </c>
      <c r="DX5" s="27" t="str">
        <f t="shared" si="1"/>
        <v>#N/A</v>
      </c>
      <c r="DY5" s="27" t="str">
        <f t="shared" si="1"/>
        <v>#N/A</v>
      </c>
      <c r="DZ5" s="27" t="str">
        <f t="shared" si="1"/>
        <v>#N/A</v>
      </c>
      <c r="EA5" s="27" t="str">
        <f t="shared" si="1"/>
        <v>#N/A</v>
      </c>
      <c r="EB5" s="27" t="str">
        <f t="shared" si="1"/>
        <v>#N/A</v>
      </c>
      <c r="EC5" s="27" t="str">
        <f t="shared" si="1"/>
        <v>#N/A</v>
      </c>
      <c r="ED5" s="27" t="str">
        <f t="shared" si="1"/>
        <v>#N/A</v>
      </c>
      <c r="EE5" s="28">
        <f t="shared" si="2"/>
        <v>1647.644291</v>
      </c>
    </row>
    <row r="6">
      <c r="A6" s="39" t="s">
        <v>39</v>
      </c>
      <c r="B6" s="29" t="s">
        <v>40</v>
      </c>
      <c r="C6" s="30" t="s">
        <v>41</v>
      </c>
      <c r="D6" s="30">
        <v>0.0</v>
      </c>
      <c r="E6" s="30" t="s">
        <v>41</v>
      </c>
      <c r="F6" s="31">
        <v>46106.0</v>
      </c>
      <c r="G6" s="32"/>
      <c r="H6" s="32" t="b">
        <f t="shared" si="3"/>
        <v>1</v>
      </c>
      <c r="I6" s="32" t="b">
        <f>if(iferror(match(B6,'Osallistujat ja seuranta'!C:C,0),0)&gt;0,TRUE,FALSE)</f>
        <v>1</v>
      </c>
      <c r="J6" s="32" t="b">
        <f>if(iferror(match(C6,'Osallistujat ja seuranta'!C:C,0),0)&gt;0,TRUE,FALSE)</f>
        <v>1</v>
      </c>
      <c r="K6" s="32" t="b">
        <f t="shared" si="4"/>
        <v>1</v>
      </c>
      <c r="L6" s="32" t="b">
        <f t="shared" si="5"/>
        <v>1</v>
      </c>
      <c r="M6" s="32" t="b">
        <f t="shared" si="6"/>
        <v>1</v>
      </c>
      <c r="N6" s="33">
        <f t="shared" si="7"/>
        <v>1</v>
      </c>
      <c r="O6" s="34">
        <f t="shared" si="8"/>
        <v>1091</v>
      </c>
      <c r="P6" s="34">
        <f t="shared" si="9"/>
        <v>800</v>
      </c>
      <c r="Q6" s="35">
        <f t="shared" si="10"/>
        <v>291</v>
      </c>
      <c r="R6" s="34">
        <f t="shared" si="11"/>
        <v>800</v>
      </c>
      <c r="S6" s="33">
        <f t="shared" si="12"/>
        <v>0</v>
      </c>
      <c r="T6" s="33">
        <f t="shared" si="13"/>
        <v>-53.90206642</v>
      </c>
      <c r="U6" s="33">
        <f t="shared" si="14"/>
        <v>-54.76832208</v>
      </c>
      <c r="V6" s="36">
        <f t="shared" si="15"/>
        <v>0.7039659802</v>
      </c>
      <c r="W6" s="37">
        <f t="shared" si="16"/>
        <v>46.67293932</v>
      </c>
      <c r="X6" s="37">
        <f t="shared" si="17"/>
        <v>3.022500055</v>
      </c>
      <c r="Y6" s="37">
        <f>if(N6=1,(W6*(S6-V6))*'Säännöt ja ohjeet'!$B$54+X6,"")</f>
        <v>-62.68982291</v>
      </c>
      <c r="Z6" s="37">
        <f t="shared" si="18"/>
        <v>1</v>
      </c>
      <c r="AA6" s="37">
        <f t="shared" si="19"/>
        <v>0.2960340198</v>
      </c>
      <c r="AB6" s="37">
        <f t="shared" si="20"/>
        <v>56.89263134</v>
      </c>
      <c r="AC6" s="37">
        <f t="shared" si="21"/>
        <v>3.750000001</v>
      </c>
      <c r="AD6" s="37">
        <f>if(N6=1,(AB6*(Z6-AA6))*'Säännöt ja ohjeet'!$B$54+AC6,"")</f>
        <v>83.85095399</v>
      </c>
      <c r="AE6" s="38">
        <f t="shared" si="22"/>
        <v>-14</v>
      </c>
      <c r="AF6" s="38">
        <f t="shared" si="23"/>
        <v>16</v>
      </c>
      <c r="AG6" s="10"/>
      <c r="AH6" s="10"/>
      <c r="AI6" s="27">
        <f t="shared" ref="AI6:ED6" si="24">if($B6=AI$3,AI5+$Y6,if($C6=AI$3,AI5+$AD6,AI5))</f>
        <v>1947.956156</v>
      </c>
      <c r="AJ6" s="27">
        <f t="shared" si="24"/>
        <v>1732.369608</v>
      </c>
      <c r="AK6" s="27">
        <f t="shared" si="24"/>
        <v>2445.012491</v>
      </c>
      <c r="AL6" s="27">
        <f t="shared" si="24"/>
        <v>1676.011722</v>
      </c>
      <c r="AM6" s="27">
        <f t="shared" si="24"/>
        <v>1804.072131</v>
      </c>
      <c r="AN6" s="27">
        <f t="shared" si="24"/>
        <v>2324.405501</v>
      </c>
      <c r="AO6" s="27">
        <f t="shared" si="24"/>
        <v>2286.32782</v>
      </c>
      <c r="AP6" s="27">
        <f t="shared" si="24"/>
        <v>1646.015124</v>
      </c>
      <c r="AQ6" s="27">
        <f t="shared" si="24"/>
        <v>880.3044819</v>
      </c>
      <c r="AR6" s="27">
        <f t="shared" si="24"/>
        <v>883.850954</v>
      </c>
      <c r="AS6" s="27">
        <f t="shared" si="24"/>
        <v>2219</v>
      </c>
      <c r="AT6" s="27">
        <f t="shared" si="24"/>
        <v>811.649061</v>
      </c>
      <c r="AU6" s="27">
        <f t="shared" si="24"/>
        <v>1028.310177</v>
      </c>
      <c r="AV6" s="27">
        <f t="shared" si="24"/>
        <v>1295.989198</v>
      </c>
      <c r="AW6" s="27">
        <f t="shared" si="24"/>
        <v>1186.880996</v>
      </c>
      <c r="AX6" s="27">
        <f t="shared" si="24"/>
        <v>1164.99749</v>
      </c>
      <c r="AY6" s="27">
        <f t="shared" si="24"/>
        <v>1367.704948</v>
      </c>
      <c r="AZ6" s="27">
        <f t="shared" si="24"/>
        <v>1732.550996</v>
      </c>
      <c r="BA6" s="27">
        <f t="shared" si="24"/>
        <v>1840.282391</v>
      </c>
      <c r="BB6" s="27">
        <f t="shared" si="24"/>
        <v>2158</v>
      </c>
      <c r="BC6" s="27">
        <f t="shared" si="24"/>
        <v>2190</v>
      </c>
      <c r="BD6" s="27" t="str">
        <f t="shared" si="24"/>
        <v>#N/A</v>
      </c>
      <c r="BE6" s="27" t="str">
        <f t="shared" si="24"/>
        <v>#N/A</v>
      </c>
      <c r="BF6" s="27" t="str">
        <f t="shared" si="24"/>
        <v>#N/A</v>
      </c>
      <c r="BG6" s="27" t="str">
        <f t="shared" si="24"/>
        <v>#N/A</v>
      </c>
      <c r="BH6" s="27" t="str">
        <f t="shared" si="24"/>
        <v>#N/A</v>
      </c>
      <c r="BI6" s="27" t="str">
        <f t="shared" si="24"/>
        <v>#N/A</v>
      </c>
      <c r="BJ6" s="27" t="str">
        <f t="shared" si="24"/>
        <v>#N/A</v>
      </c>
      <c r="BK6" s="27" t="str">
        <f t="shared" si="24"/>
        <v>#N/A</v>
      </c>
      <c r="BL6" s="27" t="str">
        <f t="shared" si="24"/>
        <v>#N/A</v>
      </c>
      <c r="BM6" s="27" t="str">
        <f t="shared" si="24"/>
        <v>#N/A</v>
      </c>
      <c r="BN6" s="27" t="str">
        <f t="shared" si="24"/>
        <v>#N/A</v>
      </c>
      <c r="BO6" s="27" t="str">
        <f t="shared" si="24"/>
        <v>#N/A</v>
      </c>
      <c r="BP6" s="27" t="str">
        <f t="shared" si="24"/>
        <v>#N/A</v>
      </c>
      <c r="BQ6" s="27" t="str">
        <f t="shared" si="24"/>
        <v>#N/A</v>
      </c>
      <c r="BR6" s="27" t="str">
        <f t="shared" si="24"/>
        <v>#N/A</v>
      </c>
      <c r="BS6" s="27" t="str">
        <f t="shared" si="24"/>
        <v>#N/A</v>
      </c>
      <c r="BT6" s="27" t="str">
        <f t="shared" si="24"/>
        <v>#N/A</v>
      </c>
      <c r="BU6" s="27" t="str">
        <f t="shared" si="24"/>
        <v>#N/A</v>
      </c>
      <c r="BV6" s="27" t="str">
        <f t="shared" si="24"/>
        <v>#N/A</v>
      </c>
      <c r="BW6" s="27" t="str">
        <f t="shared" si="24"/>
        <v>#N/A</v>
      </c>
      <c r="BX6" s="27" t="str">
        <f t="shared" si="24"/>
        <v>#N/A</v>
      </c>
      <c r="BY6" s="27" t="str">
        <f t="shared" si="24"/>
        <v>#N/A</v>
      </c>
      <c r="BZ6" s="27" t="str">
        <f t="shared" si="24"/>
        <v>#N/A</v>
      </c>
      <c r="CA6" s="27" t="str">
        <f t="shared" si="24"/>
        <v>#N/A</v>
      </c>
      <c r="CB6" s="27" t="str">
        <f t="shared" si="24"/>
        <v>#N/A</v>
      </c>
      <c r="CC6" s="27" t="str">
        <f t="shared" si="24"/>
        <v>#N/A</v>
      </c>
      <c r="CD6" s="27" t="str">
        <f t="shared" si="24"/>
        <v>#N/A</v>
      </c>
      <c r="CE6" s="27" t="str">
        <f t="shared" si="24"/>
        <v>#N/A</v>
      </c>
      <c r="CF6" s="27" t="str">
        <f t="shared" si="24"/>
        <v>#N/A</v>
      </c>
      <c r="CG6" s="27" t="str">
        <f t="shared" si="24"/>
        <v>#N/A</v>
      </c>
      <c r="CH6" s="27" t="str">
        <f t="shared" si="24"/>
        <v>#N/A</v>
      </c>
      <c r="CI6" s="27" t="str">
        <f t="shared" si="24"/>
        <v>#N/A</v>
      </c>
      <c r="CJ6" s="27" t="str">
        <f t="shared" si="24"/>
        <v>#N/A</v>
      </c>
      <c r="CK6" s="27" t="str">
        <f t="shared" si="24"/>
        <v>#N/A</v>
      </c>
      <c r="CL6" s="27" t="str">
        <f t="shared" si="24"/>
        <v>#N/A</v>
      </c>
      <c r="CM6" s="27" t="str">
        <f t="shared" si="24"/>
        <v>#N/A</v>
      </c>
      <c r="CN6" s="27" t="str">
        <f t="shared" si="24"/>
        <v>#N/A</v>
      </c>
      <c r="CO6" s="27" t="str">
        <f t="shared" si="24"/>
        <v>#N/A</v>
      </c>
      <c r="CP6" s="27" t="str">
        <f t="shared" si="24"/>
        <v>#N/A</v>
      </c>
      <c r="CQ6" s="27" t="str">
        <f t="shared" si="24"/>
        <v>#N/A</v>
      </c>
      <c r="CR6" s="27" t="str">
        <f t="shared" si="24"/>
        <v>#N/A</v>
      </c>
      <c r="CS6" s="27" t="str">
        <f t="shared" si="24"/>
        <v>#N/A</v>
      </c>
      <c r="CT6" s="27" t="str">
        <f t="shared" si="24"/>
        <v>#N/A</v>
      </c>
      <c r="CU6" s="27" t="str">
        <f t="shared" si="24"/>
        <v>#N/A</v>
      </c>
      <c r="CV6" s="27" t="str">
        <f t="shared" si="24"/>
        <v>#N/A</v>
      </c>
      <c r="CW6" s="27" t="str">
        <f t="shared" si="24"/>
        <v>#N/A</v>
      </c>
      <c r="CX6" s="27" t="str">
        <f t="shared" si="24"/>
        <v>#N/A</v>
      </c>
      <c r="CY6" s="27" t="str">
        <f t="shared" si="24"/>
        <v>#N/A</v>
      </c>
      <c r="CZ6" s="27" t="str">
        <f t="shared" si="24"/>
        <v>#N/A</v>
      </c>
      <c r="DA6" s="27" t="str">
        <f t="shared" si="24"/>
        <v>#N/A</v>
      </c>
      <c r="DB6" s="27" t="str">
        <f t="shared" si="24"/>
        <v>#N/A</v>
      </c>
      <c r="DC6" s="27" t="str">
        <f t="shared" si="24"/>
        <v>#N/A</v>
      </c>
      <c r="DD6" s="27" t="str">
        <f t="shared" si="24"/>
        <v>#N/A</v>
      </c>
      <c r="DE6" s="27" t="str">
        <f t="shared" si="24"/>
        <v>#N/A</v>
      </c>
      <c r="DF6" s="27" t="str">
        <f t="shared" si="24"/>
        <v>#N/A</v>
      </c>
      <c r="DG6" s="27" t="str">
        <f t="shared" si="24"/>
        <v>#N/A</v>
      </c>
      <c r="DH6" s="27" t="str">
        <f t="shared" si="24"/>
        <v>#N/A</v>
      </c>
      <c r="DI6" s="27" t="str">
        <f t="shared" si="24"/>
        <v>#N/A</v>
      </c>
      <c r="DJ6" s="27" t="str">
        <f t="shared" si="24"/>
        <v>#N/A</v>
      </c>
      <c r="DK6" s="27" t="str">
        <f t="shared" si="24"/>
        <v>#N/A</v>
      </c>
      <c r="DL6" s="27" t="str">
        <f t="shared" si="24"/>
        <v>#N/A</v>
      </c>
      <c r="DM6" s="27" t="str">
        <f t="shared" si="24"/>
        <v>#N/A</v>
      </c>
      <c r="DN6" s="27" t="str">
        <f t="shared" si="24"/>
        <v>#N/A</v>
      </c>
      <c r="DO6" s="27" t="str">
        <f t="shared" si="24"/>
        <v>#N/A</v>
      </c>
      <c r="DP6" s="27" t="str">
        <f t="shared" si="24"/>
        <v>#N/A</v>
      </c>
      <c r="DQ6" s="27" t="str">
        <f t="shared" si="24"/>
        <v>#N/A</v>
      </c>
      <c r="DR6" s="27" t="str">
        <f t="shared" si="24"/>
        <v>#N/A</v>
      </c>
      <c r="DS6" s="27" t="str">
        <f t="shared" si="24"/>
        <v>#N/A</v>
      </c>
      <c r="DT6" s="27" t="str">
        <f t="shared" si="24"/>
        <v>#N/A</v>
      </c>
      <c r="DU6" s="27" t="str">
        <f t="shared" si="24"/>
        <v>#N/A</v>
      </c>
      <c r="DV6" s="27" t="str">
        <f t="shared" si="24"/>
        <v>#N/A</v>
      </c>
      <c r="DW6" s="27" t="str">
        <f t="shared" si="24"/>
        <v>#N/A</v>
      </c>
      <c r="DX6" s="27" t="str">
        <f t="shared" si="24"/>
        <v>#N/A</v>
      </c>
      <c r="DY6" s="27" t="str">
        <f t="shared" si="24"/>
        <v>#N/A</v>
      </c>
      <c r="DZ6" s="27" t="str">
        <f t="shared" si="24"/>
        <v>#N/A</v>
      </c>
      <c r="EA6" s="27" t="str">
        <f t="shared" si="24"/>
        <v>#N/A</v>
      </c>
      <c r="EB6" s="27" t="str">
        <f t="shared" si="24"/>
        <v>#N/A</v>
      </c>
      <c r="EC6" s="27" t="str">
        <f t="shared" si="24"/>
        <v>#N/A</v>
      </c>
      <c r="ED6" s="27" t="str">
        <f t="shared" si="24"/>
        <v>#N/A</v>
      </c>
      <c r="EE6" s="28">
        <f t="shared" si="2"/>
        <v>1648.651964</v>
      </c>
    </row>
    <row r="7">
      <c r="A7" s="3"/>
      <c r="B7" s="29" t="s">
        <v>37</v>
      </c>
      <c r="C7" s="30" t="s">
        <v>42</v>
      </c>
      <c r="D7" s="30">
        <v>4.0</v>
      </c>
      <c r="E7" s="30" t="s">
        <v>37</v>
      </c>
      <c r="F7" s="31">
        <v>46108.0</v>
      </c>
      <c r="G7" s="32"/>
      <c r="H7" s="32" t="b">
        <f t="shared" si="3"/>
        <v>1</v>
      </c>
      <c r="I7" s="32" t="b">
        <f>if(iferror(match(B7,'Osallistujat ja seuranta'!C:C,0),0)&gt;0,TRUE,FALSE)</f>
        <v>1</v>
      </c>
      <c r="J7" s="32" t="b">
        <f>if(iferror(match(C7,'Osallistujat ja seuranta'!C:C,0),0)&gt;0,TRUE,FALSE)</f>
        <v>1</v>
      </c>
      <c r="K7" s="32" t="b">
        <f t="shared" si="4"/>
        <v>1</v>
      </c>
      <c r="L7" s="32" t="b">
        <f t="shared" si="5"/>
        <v>1</v>
      </c>
      <c r="M7" s="32" t="b">
        <f t="shared" si="6"/>
        <v>1</v>
      </c>
      <c r="N7" s="33">
        <f t="shared" si="7"/>
        <v>1</v>
      </c>
      <c r="O7" s="34">
        <f t="shared" si="8"/>
        <v>2445.012491</v>
      </c>
      <c r="P7" s="34">
        <f t="shared" si="9"/>
        <v>1947.956156</v>
      </c>
      <c r="Q7" s="35">
        <f t="shared" si="10"/>
        <v>147.0563352</v>
      </c>
      <c r="R7" s="34">
        <f t="shared" si="11"/>
        <v>2297.956156</v>
      </c>
      <c r="S7" s="33">
        <f t="shared" si="12"/>
        <v>1</v>
      </c>
      <c r="T7" s="33">
        <f t="shared" si="13"/>
        <v>-47.25760801</v>
      </c>
      <c r="U7" s="33">
        <f t="shared" si="14"/>
        <v>-48.36857926</v>
      </c>
      <c r="V7" s="36">
        <f t="shared" si="15"/>
        <v>0.7523101373</v>
      </c>
      <c r="W7" s="37">
        <f t="shared" si="16"/>
        <v>10.22086468</v>
      </c>
      <c r="X7" s="37">
        <f t="shared" si="17"/>
        <v>0.03023840864</v>
      </c>
      <c r="Y7" s="37">
        <f>if(N7=1,(W7*(S7-V7))*'Säännöt ja ohjeet'!$B$54+X7,"")</f>
        <v>5.09344755</v>
      </c>
      <c r="Z7" s="37">
        <f t="shared" si="18"/>
        <v>0</v>
      </c>
      <c r="AA7" s="37">
        <f t="shared" si="19"/>
        <v>0.2476898627</v>
      </c>
      <c r="AB7" s="37">
        <f t="shared" si="20"/>
        <v>21.27831565</v>
      </c>
      <c r="AC7" s="37">
        <f t="shared" si="21"/>
        <v>0.8825487976</v>
      </c>
      <c r="AD7" s="37">
        <f>if(N7=1,(AB7*(Z7-AA7))*'Säännöt ja ohjeet'!$B$54+AC7,"")</f>
        <v>-9.658297367</v>
      </c>
      <c r="AE7" s="38">
        <f t="shared" si="22"/>
        <v>10</v>
      </c>
      <c r="AF7" s="38">
        <f t="shared" si="23"/>
        <v>-8</v>
      </c>
      <c r="AG7" s="10"/>
      <c r="AH7" s="10"/>
      <c r="AI7" s="27">
        <f t="shared" ref="AI7:ED7" si="25">if($B7=AI$3,AI6+$Y7,if($C7=AI$3,AI6+$AD7,AI6))</f>
        <v>1938.297859</v>
      </c>
      <c r="AJ7" s="27">
        <f t="shared" si="25"/>
        <v>1732.369608</v>
      </c>
      <c r="AK7" s="27">
        <f t="shared" si="25"/>
        <v>2450.105939</v>
      </c>
      <c r="AL7" s="27">
        <f t="shared" si="25"/>
        <v>1676.011722</v>
      </c>
      <c r="AM7" s="27">
        <f t="shared" si="25"/>
        <v>1804.072131</v>
      </c>
      <c r="AN7" s="27">
        <f t="shared" si="25"/>
        <v>2324.405501</v>
      </c>
      <c r="AO7" s="27">
        <f t="shared" si="25"/>
        <v>2286.32782</v>
      </c>
      <c r="AP7" s="27">
        <f t="shared" si="25"/>
        <v>1646.015124</v>
      </c>
      <c r="AQ7" s="27">
        <f t="shared" si="25"/>
        <v>880.3044819</v>
      </c>
      <c r="AR7" s="27">
        <f t="shared" si="25"/>
        <v>883.850954</v>
      </c>
      <c r="AS7" s="27">
        <f t="shared" si="25"/>
        <v>2219</v>
      </c>
      <c r="AT7" s="27">
        <f t="shared" si="25"/>
        <v>811.649061</v>
      </c>
      <c r="AU7" s="27">
        <f t="shared" si="25"/>
        <v>1028.310177</v>
      </c>
      <c r="AV7" s="27">
        <f t="shared" si="25"/>
        <v>1295.989198</v>
      </c>
      <c r="AW7" s="27">
        <f t="shared" si="25"/>
        <v>1186.880996</v>
      </c>
      <c r="AX7" s="27">
        <f t="shared" si="25"/>
        <v>1164.99749</v>
      </c>
      <c r="AY7" s="27">
        <f t="shared" si="25"/>
        <v>1367.704948</v>
      </c>
      <c r="AZ7" s="27">
        <f t="shared" si="25"/>
        <v>1732.550996</v>
      </c>
      <c r="BA7" s="27">
        <f t="shared" si="25"/>
        <v>1840.282391</v>
      </c>
      <c r="BB7" s="27">
        <f t="shared" si="25"/>
        <v>2158</v>
      </c>
      <c r="BC7" s="27">
        <f t="shared" si="25"/>
        <v>2190</v>
      </c>
      <c r="BD7" s="27" t="str">
        <f t="shared" si="25"/>
        <v>#N/A</v>
      </c>
      <c r="BE7" s="27" t="str">
        <f t="shared" si="25"/>
        <v>#N/A</v>
      </c>
      <c r="BF7" s="27" t="str">
        <f t="shared" si="25"/>
        <v>#N/A</v>
      </c>
      <c r="BG7" s="27" t="str">
        <f t="shared" si="25"/>
        <v>#N/A</v>
      </c>
      <c r="BH7" s="27" t="str">
        <f t="shared" si="25"/>
        <v>#N/A</v>
      </c>
      <c r="BI7" s="27" t="str">
        <f t="shared" si="25"/>
        <v>#N/A</v>
      </c>
      <c r="BJ7" s="27" t="str">
        <f t="shared" si="25"/>
        <v>#N/A</v>
      </c>
      <c r="BK7" s="27" t="str">
        <f t="shared" si="25"/>
        <v>#N/A</v>
      </c>
      <c r="BL7" s="27" t="str">
        <f t="shared" si="25"/>
        <v>#N/A</v>
      </c>
      <c r="BM7" s="27" t="str">
        <f t="shared" si="25"/>
        <v>#N/A</v>
      </c>
      <c r="BN7" s="27" t="str">
        <f t="shared" si="25"/>
        <v>#N/A</v>
      </c>
      <c r="BO7" s="27" t="str">
        <f t="shared" si="25"/>
        <v>#N/A</v>
      </c>
      <c r="BP7" s="27" t="str">
        <f t="shared" si="25"/>
        <v>#N/A</v>
      </c>
      <c r="BQ7" s="27" t="str">
        <f t="shared" si="25"/>
        <v>#N/A</v>
      </c>
      <c r="BR7" s="27" t="str">
        <f t="shared" si="25"/>
        <v>#N/A</v>
      </c>
      <c r="BS7" s="27" t="str">
        <f t="shared" si="25"/>
        <v>#N/A</v>
      </c>
      <c r="BT7" s="27" t="str">
        <f t="shared" si="25"/>
        <v>#N/A</v>
      </c>
      <c r="BU7" s="27" t="str">
        <f t="shared" si="25"/>
        <v>#N/A</v>
      </c>
      <c r="BV7" s="27" t="str">
        <f t="shared" si="25"/>
        <v>#N/A</v>
      </c>
      <c r="BW7" s="27" t="str">
        <f t="shared" si="25"/>
        <v>#N/A</v>
      </c>
      <c r="BX7" s="27" t="str">
        <f t="shared" si="25"/>
        <v>#N/A</v>
      </c>
      <c r="BY7" s="27" t="str">
        <f t="shared" si="25"/>
        <v>#N/A</v>
      </c>
      <c r="BZ7" s="27" t="str">
        <f t="shared" si="25"/>
        <v>#N/A</v>
      </c>
      <c r="CA7" s="27" t="str">
        <f t="shared" si="25"/>
        <v>#N/A</v>
      </c>
      <c r="CB7" s="27" t="str">
        <f t="shared" si="25"/>
        <v>#N/A</v>
      </c>
      <c r="CC7" s="27" t="str">
        <f t="shared" si="25"/>
        <v>#N/A</v>
      </c>
      <c r="CD7" s="27" t="str">
        <f t="shared" si="25"/>
        <v>#N/A</v>
      </c>
      <c r="CE7" s="27" t="str">
        <f t="shared" si="25"/>
        <v>#N/A</v>
      </c>
      <c r="CF7" s="27" t="str">
        <f t="shared" si="25"/>
        <v>#N/A</v>
      </c>
      <c r="CG7" s="27" t="str">
        <f t="shared" si="25"/>
        <v>#N/A</v>
      </c>
      <c r="CH7" s="27" t="str">
        <f t="shared" si="25"/>
        <v>#N/A</v>
      </c>
      <c r="CI7" s="27" t="str">
        <f t="shared" si="25"/>
        <v>#N/A</v>
      </c>
      <c r="CJ7" s="27" t="str">
        <f t="shared" si="25"/>
        <v>#N/A</v>
      </c>
      <c r="CK7" s="27" t="str">
        <f t="shared" si="25"/>
        <v>#N/A</v>
      </c>
      <c r="CL7" s="27" t="str">
        <f t="shared" si="25"/>
        <v>#N/A</v>
      </c>
      <c r="CM7" s="27" t="str">
        <f t="shared" si="25"/>
        <v>#N/A</v>
      </c>
      <c r="CN7" s="27" t="str">
        <f t="shared" si="25"/>
        <v>#N/A</v>
      </c>
      <c r="CO7" s="27" t="str">
        <f t="shared" si="25"/>
        <v>#N/A</v>
      </c>
      <c r="CP7" s="27" t="str">
        <f t="shared" si="25"/>
        <v>#N/A</v>
      </c>
      <c r="CQ7" s="27" t="str">
        <f t="shared" si="25"/>
        <v>#N/A</v>
      </c>
      <c r="CR7" s="27" t="str">
        <f t="shared" si="25"/>
        <v>#N/A</v>
      </c>
      <c r="CS7" s="27" t="str">
        <f t="shared" si="25"/>
        <v>#N/A</v>
      </c>
      <c r="CT7" s="27" t="str">
        <f t="shared" si="25"/>
        <v>#N/A</v>
      </c>
      <c r="CU7" s="27" t="str">
        <f t="shared" si="25"/>
        <v>#N/A</v>
      </c>
      <c r="CV7" s="27" t="str">
        <f t="shared" si="25"/>
        <v>#N/A</v>
      </c>
      <c r="CW7" s="27" t="str">
        <f t="shared" si="25"/>
        <v>#N/A</v>
      </c>
      <c r="CX7" s="27" t="str">
        <f t="shared" si="25"/>
        <v>#N/A</v>
      </c>
      <c r="CY7" s="27" t="str">
        <f t="shared" si="25"/>
        <v>#N/A</v>
      </c>
      <c r="CZ7" s="27" t="str">
        <f t="shared" si="25"/>
        <v>#N/A</v>
      </c>
      <c r="DA7" s="27" t="str">
        <f t="shared" si="25"/>
        <v>#N/A</v>
      </c>
      <c r="DB7" s="27" t="str">
        <f t="shared" si="25"/>
        <v>#N/A</v>
      </c>
      <c r="DC7" s="27" t="str">
        <f t="shared" si="25"/>
        <v>#N/A</v>
      </c>
      <c r="DD7" s="27" t="str">
        <f t="shared" si="25"/>
        <v>#N/A</v>
      </c>
      <c r="DE7" s="27" t="str">
        <f t="shared" si="25"/>
        <v>#N/A</v>
      </c>
      <c r="DF7" s="27" t="str">
        <f t="shared" si="25"/>
        <v>#N/A</v>
      </c>
      <c r="DG7" s="27" t="str">
        <f t="shared" si="25"/>
        <v>#N/A</v>
      </c>
      <c r="DH7" s="27" t="str">
        <f t="shared" si="25"/>
        <v>#N/A</v>
      </c>
      <c r="DI7" s="27" t="str">
        <f t="shared" si="25"/>
        <v>#N/A</v>
      </c>
      <c r="DJ7" s="27" t="str">
        <f t="shared" si="25"/>
        <v>#N/A</v>
      </c>
      <c r="DK7" s="27" t="str">
        <f t="shared" si="25"/>
        <v>#N/A</v>
      </c>
      <c r="DL7" s="27" t="str">
        <f t="shared" si="25"/>
        <v>#N/A</v>
      </c>
      <c r="DM7" s="27" t="str">
        <f t="shared" si="25"/>
        <v>#N/A</v>
      </c>
      <c r="DN7" s="27" t="str">
        <f t="shared" si="25"/>
        <v>#N/A</v>
      </c>
      <c r="DO7" s="27" t="str">
        <f t="shared" si="25"/>
        <v>#N/A</v>
      </c>
      <c r="DP7" s="27" t="str">
        <f t="shared" si="25"/>
        <v>#N/A</v>
      </c>
      <c r="DQ7" s="27" t="str">
        <f t="shared" si="25"/>
        <v>#N/A</v>
      </c>
      <c r="DR7" s="27" t="str">
        <f t="shared" si="25"/>
        <v>#N/A</v>
      </c>
      <c r="DS7" s="27" t="str">
        <f t="shared" si="25"/>
        <v>#N/A</v>
      </c>
      <c r="DT7" s="27" t="str">
        <f t="shared" si="25"/>
        <v>#N/A</v>
      </c>
      <c r="DU7" s="27" t="str">
        <f t="shared" si="25"/>
        <v>#N/A</v>
      </c>
      <c r="DV7" s="27" t="str">
        <f t="shared" si="25"/>
        <v>#N/A</v>
      </c>
      <c r="DW7" s="27" t="str">
        <f t="shared" si="25"/>
        <v>#N/A</v>
      </c>
      <c r="DX7" s="27" t="str">
        <f t="shared" si="25"/>
        <v>#N/A</v>
      </c>
      <c r="DY7" s="27" t="str">
        <f t="shared" si="25"/>
        <v>#N/A</v>
      </c>
      <c r="DZ7" s="27" t="str">
        <f t="shared" si="25"/>
        <v>#N/A</v>
      </c>
      <c r="EA7" s="27" t="str">
        <f t="shared" si="25"/>
        <v>#N/A</v>
      </c>
      <c r="EB7" s="27" t="str">
        <f t="shared" si="25"/>
        <v>#N/A</v>
      </c>
      <c r="EC7" s="27" t="str">
        <f t="shared" si="25"/>
        <v>#N/A</v>
      </c>
      <c r="ED7" s="27" t="str">
        <f t="shared" si="25"/>
        <v>#N/A</v>
      </c>
      <c r="EE7" s="28">
        <f t="shared" si="2"/>
        <v>1648.43459</v>
      </c>
    </row>
    <row r="8">
      <c r="A8" s="3"/>
      <c r="B8" s="29" t="s">
        <v>37</v>
      </c>
      <c r="C8" s="30" t="s">
        <v>40</v>
      </c>
      <c r="D8" s="30">
        <v>9.0</v>
      </c>
      <c r="E8" s="30" t="s">
        <v>37</v>
      </c>
      <c r="F8" s="31">
        <v>46108.0</v>
      </c>
      <c r="G8" s="32"/>
      <c r="H8" s="32" t="b">
        <f t="shared" si="3"/>
        <v>1</v>
      </c>
      <c r="I8" s="32" t="b">
        <f>if(iferror(match(B8,'Osallistujat ja seuranta'!C:C,0),0)&gt;0,TRUE,FALSE)</f>
        <v>1</v>
      </c>
      <c r="J8" s="32" t="b">
        <f>if(iferror(match(C8,'Osallistujat ja seuranta'!C:C,0),0)&gt;0,TRUE,FALSE)</f>
        <v>1</v>
      </c>
      <c r="K8" s="32" t="b">
        <f t="shared" si="4"/>
        <v>1</v>
      </c>
      <c r="L8" s="32" t="b">
        <f t="shared" si="5"/>
        <v>1</v>
      </c>
      <c r="M8" s="32" t="b">
        <f t="shared" si="6"/>
        <v>1</v>
      </c>
      <c r="N8" s="33">
        <f t="shared" si="7"/>
        <v>1</v>
      </c>
      <c r="O8" s="34">
        <f t="shared" si="8"/>
        <v>2450.105939</v>
      </c>
      <c r="P8" s="34">
        <f t="shared" si="9"/>
        <v>1028.310177</v>
      </c>
      <c r="Q8" s="35">
        <f t="shared" si="10"/>
        <v>571.7957617</v>
      </c>
      <c r="R8" s="34">
        <f t="shared" si="11"/>
        <v>1878.310177</v>
      </c>
      <c r="S8" s="33">
        <f t="shared" si="12"/>
        <v>1</v>
      </c>
      <c r="T8" s="33">
        <f t="shared" si="13"/>
        <v>-47.21578195</v>
      </c>
      <c r="U8" s="33">
        <f t="shared" si="14"/>
        <v>-50.81721021</v>
      </c>
      <c r="V8" s="36">
        <f t="shared" si="15"/>
        <v>0.9734399585</v>
      </c>
      <c r="W8" s="37">
        <f t="shared" si="16"/>
        <v>10.12361634</v>
      </c>
      <c r="X8" s="37">
        <f t="shared" si="17"/>
        <v>0.02849981654</v>
      </c>
      <c r="Y8" s="37">
        <f>if(N8=1,(W8*(S8-V8))*'Säännöt ja ohjeet'!$B$54+X8,"")</f>
        <v>0.5662671569</v>
      </c>
      <c r="Z8" s="37">
        <f t="shared" si="18"/>
        <v>0</v>
      </c>
      <c r="AA8" s="37">
        <f t="shared" si="19"/>
        <v>0.0265600415</v>
      </c>
      <c r="AB8" s="37">
        <f t="shared" si="20"/>
        <v>48.81018557</v>
      </c>
      <c r="AC8" s="37">
        <f t="shared" si="21"/>
        <v>3.179224582</v>
      </c>
      <c r="AD8" s="37">
        <f>if(N8=1,(AB8*(Z8-AA8))*'Säännöt ja ohjeet'!$B$54+AC8,"")</f>
        <v>0.5864234734</v>
      </c>
      <c r="AE8" s="38">
        <f t="shared" si="22"/>
        <v>1</v>
      </c>
      <c r="AF8" s="38">
        <f t="shared" si="23"/>
        <v>1</v>
      </c>
      <c r="AG8" s="10"/>
      <c r="AH8" s="10"/>
      <c r="AI8" s="27">
        <f t="shared" ref="AI8:ED8" si="26">if($B8=AI$3,AI7+$Y8,if($C8=AI$3,AI7+$AD8,AI7))</f>
        <v>1938.297859</v>
      </c>
      <c r="AJ8" s="27">
        <f t="shared" si="26"/>
        <v>1732.369608</v>
      </c>
      <c r="AK8" s="27">
        <f t="shared" si="26"/>
        <v>2450.672206</v>
      </c>
      <c r="AL8" s="27">
        <f t="shared" si="26"/>
        <v>1676.011722</v>
      </c>
      <c r="AM8" s="27">
        <f t="shared" si="26"/>
        <v>1804.072131</v>
      </c>
      <c r="AN8" s="27">
        <f t="shared" si="26"/>
        <v>2324.405501</v>
      </c>
      <c r="AO8" s="27">
        <f t="shared" si="26"/>
        <v>2286.32782</v>
      </c>
      <c r="AP8" s="27">
        <f t="shared" si="26"/>
        <v>1646.015124</v>
      </c>
      <c r="AQ8" s="27">
        <f t="shared" si="26"/>
        <v>880.3044819</v>
      </c>
      <c r="AR8" s="27">
        <f t="shared" si="26"/>
        <v>883.850954</v>
      </c>
      <c r="AS8" s="27">
        <f t="shared" si="26"/>
        <v>2219</v>
      </c>
      <c r="AT8" s="27">
        <f t="shared" si="26"/>
        <v>811.649061</v>
      </c>
      <c r="AU8" s="27">
        <f t="shared" si="26"/>
        <v>1028.896601</v>
      </c>
      <c r="AV8" s="27">
        <f t="shared" si="26"/>
        <v>1295.989198</v>
      </c>
      <c r="AW8" s="27">
        <f t="shared" si="26"/>
        <v>1186.880996</v>
      </c>
      <c r="AX8" s="27">
        <f t="shared" si="26"/>
        <v>1164.99749</v>
      </c>
      <c r="AY8" s="27">
        <f t="shared" si="26"/>
        <v>1367.704948</v>
      </c>
      <c r="AZ8" s="27">
        <f t="shared" si="26"/>
        <v>1732.550996</v>
      </c>
      <c r="BA8" s="27">
        <f t="shared" si="26"/>
        <v>1840.282391</v>
      </c>
      <c r="BB8" s="27">
        <f t="shared" si="26"/>
        <v>2158</v>
      </c>
      <c r="BC8" s="27">
        <f t="shared" si="26"/>
        <v>2190</v>
      </c>
      <c r="BD8" s="27" t="str">
        <f t="shared" si="26"/>
        <v>#N/A</v>
      </c>
      <c r="BE8" s="27" t="str">
        <f t="shared" si="26"/>
        <v>#N/A</v>
      </c>
      <c r="BF8" s="27" t="str">
        <f t="shared" si="26"/>
        <v>#N/A</v>
      </c>
      <c r="BG8" s="27" t="str">
        <f t="shared" si="26"/>
        <v>#N/A</v>
      </c>
      <c r="BH8" s="27" t="str">
        <f t="shared" si="26"/>
        <v>#N/A</v>
      </c>
      <c r="BI8" s="27" t="str">
        <f t="shared" si="26"/>
        <v>#N/A</v>
      </c>
      <c r="BJ8" s="27" t="str">
        <f t="shared" si="26"/>
        <v>#N/A</v>
      </c>
      <c r="BK8" s="27" t="str">
        <f t="shared" si="26"/>
        <v>#N/A</v>
      </c>
      <c r="BL8" s="27" t="str">
        <f t="shared" si="26"/>
        <v>#N/A</v>
      </c>
      <c r="BM8" s="27" t="str">
        <f t="shared" si="26"/>
        <v>#N/A</v>
      </c>
      <c r="BN8" s="27" t="str">
        <f t="shared" si="26"/>
        <v>#N/A</v>
      </c>
      <c r="BO8" s="27" t="str">
        <f t="shared" si="26"/>
        <v>#N/A</v>
      </c>
      <c r="BP8" s="27" t="str">
        <f t="shared" si="26"/>
        <v>#N/A</v>
      </c>
      <c r="BQ8" s="27" t="str">
        <f t="shared" si="26"/>
        <v>#N/A</v>
      </c>
      <c r="BR8" s="27" t="str">
        <f t="shared" si="26"/>
        <v>#N/A</v>
      </c>
      <c r="BS8" s="27" t="str">
        <f t="shared" si="26"/>
        <v>#N/A</v>
      </c>
      <c r="BT8" s="27" t="str">
        <f t="shared" si="26"/>
        <v>#N/A</v>
      </c>
      <c r="BU8" s="27" t="str">
        <f t="shared" si="26"/>
        <v>#N/A</v>
      </c>
      <c r="BV8" s="27" t="str">
        <f t="shared" si="26"/>
        <v>#N/A</v>
      </c>
      <c r="BW8" s="27" t="str">
        <f t="shared" si="26"/>
        <v>#N/A</v>
      </c>
      <c r="BX8" s="27" t="str">
        <f t="shared" si="26"/>
        <v>#N/A</v>
      </c>
      <c r="BY8" s="27" t="str">
        <f t="shared" si="26"/>
        <v>#N/A</v>
      </c>
      <c r="BZ8" s="27" t="str">
        <f t="shared" si="26"/>
        <v>#N/A</v>
      </c>
      <c r="CA8" s="27" t="str">
        <f t="shared" si="26"/>
        <v>#N/A</v>
      </c>
      <c r="CB8" s="27" t="str">
        <f t="shared" si="26"/>
        <v>#N/A</v>
      </c>
      <c r="CC8" s="27" t="str">
        <f t="shared" si="26"/>
        <v>#N/A</v>
      </c>
      <c r="CD8" s="27" t="str">
        <f t="shared" si="26"/>
        <v>#N/A</v>
      </c>
      <c r="CE8" s="27" t="str">
        <f t="shared" si="26"/>
        <v>#N/A</v>
      </c>
      <c r="CF8" s="27" t="str">
        <f t="shared" si="26"/>
        <v>#N/A</v>
      </c>
      <c r="CG8" s="27" t="str">
        <f t="shared" si="26"/>
        <v>#N/A</v>
      </c>
      <c r="CH8" s="27" t="str">
        <f t="shared" si="26"/>
        <v>#N/A</v>
      </c>
      <c r="CI8" s="27" t="str">
        <f t="shared" si="26"/>
        <v>#N/A</v>
      </c>
      <c r="CJ8" s="27" t="str">
        <f t="shared" si="26"/>
        <v>#N/A</v>
      </c>
      <c r="CK8" s="27" t="str">
        <f t="shared" si="26"/>
        <v>#N/A</v>
      </c>
      <c r="CL8" s="27" t="str">
        <f t="shared" si="26"/>
        <v>#N/A</v>
      </c>
      <c r="CM8" s="27" t="str">
        <f t="shared" si="26"/>
        <v>#N/A</v>
      </c>
      <c r="CN8" s="27" t="str">
        <f t="shared" si="26"/>
        <v>#N/A</v>
      </c>
      <c r="CO8" s="27" t="str">
        <f t="shared" si="26"/>
        <v>#N/A</v>
      </c>
      <c r="CP8" s="27" t="str">
        <f t="shared" si="26"/>
        <v>#N/A</v>
      </c>
      <c r="CQ8" s="27" t="str">
        <f t="shared" si="26"/>
        <v>#N/A</v>
      </c>
      <c r="CR8" s="27" t="str">
        <f t="shared" si="26"/>
        <v>#N/A</v>
      </c>
      <c r="CS8" s="27" t="str">
        <f t="shared" si="26"/>
        <v>#N/A</v>
      </c>
      <c r="CT8" s="27" t="str">
        <f t="shared" si="26"/>
        <v>#N/A</v>
      </c>
      <c r="CU8" s="27" t="str">
        <f t="shared" si="26"/>
        <v>#N/A</v>
      </c>
      <c r="CV8" s="27" t="str">
        <f t="shared" si="26"/>
        <v>#N/A</v>
      </c>
      <c r="CW8" s="27" t="str">
        <f t="shared" si="26"/>
        <v>#N/A</v>
      </c>
      <c r="CX8" s="27" t="str">
        <f t="shared" si="26"/>
        <v>#N/A</v>
      </c>
      <c r="CY8" s="27" t="str">
        <f t="shared" si="26"/>
        <v>#N/A</v>
      </c>
      <c r="CZ8" s="27" t="str">
        <f t="shared" si="26"/>
        <v>#N/A</v>
      </c>
      <c r="DA8" s="27" t="str">
        <f t="shared" si="26"/>
        <v>#N/A</v>
      </c>
      <c r="DB8" s="27" t="str">
        <f t="shared" si="26"/>
        <v>#N/A</v>
      </c>
      <c r="DC8" s="27" t="str">
        <f t="shared" si="26"/>
        <v>#N/A</v>
      </c>
      <c r="DD8" s="27" t="str">
        <f t="shared" si="26"/>
        <v>#N/A</v>
      </c>
      <c r="DE8" s="27" t="str">
        <f t="shared" si="26"/>
        <v>#N/A</v>
      </c>
      <c r="DF8" s="27" t="str">
        <f t="shared" si="26"/>
        <v>#N/A</v>
      </c>
      <c r="DG8" s="27" t="str">
        <f t="shared" si="26"/>
        <v>#N/A</v>
      </c>
      <c r="DH8" s="27" t="str">
        <f t="shared" si="26"/>
        <v>#N/A</v>
      </c>
      <c r="DI8" s="27" t="str">
        <f t="shared" si="26"/>
        <v>#N/A</v>
      </c>
      <c r="DJ8" s="27" t="str">
        <f t="shared" si="26"/>
        <v>#N/A</v>
      </c>
      <c r="DK8" s="27" t="str">
        <f t="shared" si="26"/>
        <v>#N/A</v>
      </c>
      <c r="DL8" s="27" t="str">
        <f t="shared" si="26"/>
        <v>#N/A</v>
      </c>
      <c r="DM8" s="27" t="str">
        <f t="shared" si="26"/>
        <v>#N/A</v>
      </c>
      <c r="DN8" s="27" t="str">
        <f t="shared" si="26"/>
        <v>#N/A</v>
      </c>
      <c r="DO8" s="27" t="str">
        <f t="shared" si="26"/>
        <v>#N/A</v>
      </c>
      <c r="DP8" s="27" t="str">
        <f t="shared" si="26"/>
        <v>#N/A</v>
      </c>
      <c r="DQ8" s="27" t="str">
        <f t="shared" si="26"/>
        <v>#N/A</v>
      </c>
      <c r="DR8" s="27" t="str">
        <f t="shared" si="26"/>
        <v>#N/A</v>
      </c>
      <c r="DS8" s="27" t="str">
        <f t="shared" si="26"/>
        <v>#N/A</v>
      </c>
      <c r="DT8" s="27" t="str">
        <f t="shared" si="26"/>
        <v>#N/A</v>
      </c>
      <c r="DU8" s="27" t="str">
        <f t="shared" si="26"/>
        <v>#N/A</v>
      </c>
      <c r="DV8" s="27" t="str">
        <f t="shared" si="26"/>
        <v>#N/A</v>
      </c>
      <c r="DW8" s="27" t="str">
        <f t="shared" si="26"/>
        <v>#N/A</v>
      </c>
      <c r="DX8" s="27" t="str">
        <f t="shared" si="26"/>
        <v>#N/A</v>
      </c>
      <c r="DY8" s="27" t="str">
        <f t="shared" si="26"/>
        <v>#N/A</v>
      </c>
      <c r="DZ8" s="27" t="str">
        <f t="shared" si="26"/>
        <v>#N/A</v>
      </c>
      <c r="EA8" s="27" t="str">
        <f t="shared" si="26"/>
        <v>#N/A</v>
      </c>
      <c r="EB8" s="27" t="str">
        <f t="shared" si="26"/>
        <v>#N/A</v>
      </c>
      <c r="EC8" s="27" t="str">
        <f t="shared" si="26"/>
        <v>#N/A</v>
      </c>
      <c r="ED8" s="27" t="str">
        <f t="shared" si="26"/>
        <v>#N/A</v>
      </c>
      <c r="EE8" s="28">
        <f t="shared" si="2"/>
        <v>1648.48948</v>
      </c>
    </row>
    <row r="9">
      <c r="A9" s="3"/>
      <c r="B9" s="29" t="s">
        <v>42</v>
      </c>
      <c r="C9" s="30" t="s">
        <v>40</v>
      </c>
      <c r="D9" s="30">
        <v>5.0</v>
      </c>
      <c r="E9" s="30" t="s">
        <v>42</v>
      </c>
      <c r="F9" s="31">
        <v>46109.0</v>
      </c>
      <c r="G9" s="32"/>
      <c r="H9" s="32" t="b">
        <f t="shared" si="3"/>
        <v>1</v>
      </c>
      <c r="I9" s="32" t="b">
        <f>if(iferror(match(B9,'Osallistujat ja seuranta'!C:C,0),0)&gt;0,TRUE,FALSE)</f>
        <v>1</v>
      </c>
      <c r="J9" s="32" t="b">
        <f>if(iferror(match(C9,'Osallistujat ja seuranta'!C:C,0),0)&gt;0,TRUE,FALSE)</f>
        <v>1</v>
      </c>
      <c r="K9" s="32" t="b">
        <f t="shared" si="4"/>
        <v>1</v>
      </c>
      <c r="L9" s="32" t="b">
        <f t="shared" si="5"/>
        <v>1</v>
      </c>
      <c r="M9" s="32" t="b">
        <f t="shared" si="6"/>
        <v>1</v>
      </c>
      <c r="N9" s="33">
        <f t="shared" si="7"/>
        <v>1</v>
      </c>
      <c r="O9" s="34">
        <f t="shared" si="8"/>
        <v>1938.297859</v>
      </c>
      <c r="P9" s="34">
        <f t="shared" si="9"/>
        <v>1028.896601</v>
      </c>
      <c r="Q9" s="35">
        <f t="shared" si="10"/>
        <v>459.4012582</v>
      </c>
      <c r="R9" s="34">
        <f t="shared" si="11"/>
        <v>1478.896601</v>
      </c>
      <c r="S9" s="33">
        <f t="shared" si="12"/>
        <v>1</v>
      </c>
      <c r="T9" s="33">
        <f t="shared" si="13"/>
        <v>-50.51543539</v>
      </c>
      <c r="U9" s="33">
        <f t="shared" si="14"/>
        <v>-52.55038502</v>
      </c>
      <c r="V9" s="36">
        <f t="shared" si="15"/>
        <v>0.8844180059</v>
      </c>
      <c r="W9" s="37">
        <f t="shared" si="16"/>
        <v>21.52203828</v>
      </c>
      <c r="X9" s="37">
        <f t="shared" si="17"/>
        <v>0.9064186373</v>
      </c>
      <c r="Y9" s="37">
        <f>if(N9=1,(W9*(S9-V9))*'Säännöt ja ohjeet'!$B$54+X9,"")</f>
        <v>5.881538842</v>
      </c>
      <c r="Z9" s="37">
        <f t="shared" si="18"/>
        <v>0</v>
      </c>
      <c r="AA9" s="37">
        <f t="shared" si="19"/>
        <v>0.1155819941</v>
      </c>
      <c r="AB9" s="37">
        <f t="shared" si="20"/>
        <v>48.79002703</v>
      </c>
      <c r="AC9" s="37">
        <f t="shared" si="21"/>
        <v>3.177758524</v>
      </c>
      <c r="AD9" s="37">
        <f>if(N9=1,(AB9*(Z9-AA9))*'Säännöt ja ohjeet'!$B$54+AC9,"")</f>
        <v>-8.100738712</v>
      </c>
      <c r="AE9" s="38">
        <f t="shared" si="22"/>
        <v>3</v>
      </c>
      <c r="AF9" s="38">
        <f t="shared" si="23"/>
        <v>-1</v>
      </c>
      <c r="AG9" s="10"/>
      <c r="AH9" s="10"/>
      <c r="AI9" s="27">
        <f t="shared" ref="AI9:ED9" si="27">if($B9=AI$3,AI8+$Y9,if($C9=AI$3,AI8+$AD9,AI8))</f>
        <v>1944.179398</v>
      </c>
      <c r="AJ9" s="27">
        <f t="shared" si="27"/>
        <v>1732.369608</v>
      </c>
      <c r="AK9" s="27">
        <f t="shared" si="27"/>
        <v>2450.672206</v>
      </c>
      <c r="AL9" s="27">
        <f t="shared" si="27"/>
        <v>1676.011722</v>
      </c>
      <c r="AM9" s="27">
        <f t="shared" si="27"/>
        <v>1804.072131</v>
      </c>
      <c r="AN9" s="27">
        <f t="shared" si="27"/>
        <v>2324.405501</v>
      </c>
      <c r="AO9" s="27">
        <f t="shared" si="27"/>
        <v>2286.32782</v>
      </c>
      <c r="AP9" s="27">
        <f t="shared" si="27"/>
        <v>1646.015124</v>
      </c>
      <c r="AQ9" s="27">
        <f t="shared" si="27"/>
        <v>880.3044819</v>
      </c>
      <c r="AR9" s="27">
        <f t="shared" si="27"/>
        <v>883.850954</v>
      </c>
      <c r="AS9" s="27">
        <f t="shared" si="27"/>
        <v>2219</v>
      </c>
      <c r="AT9" s="27">
        <f t="shared" si="27"/>
        <v>811.649061</v>
      </c>
      <c r="AU9" s="27">
        <f t="shared" si="27"/>
        <v>1020.795862</v>
      </c>
      <c r="AV9" s="27">
        <f t="shared" si="27"/>
        <v>1295.989198</v>
      </c>
      <c r="AW9" s="27">
        <f t="shared" si="27"/>
        <v>1186.880996</v>
      </c>
      <c r="AX9" s="27">
        <f t="shared" si="27"/>
        <v>1164.99749</v>
      </c>
      <c r="AY9" s="27">
        <f t="shared" si="27"/>
        <v>1367.704948</v>
      </c>
      <c r="AZ9" s="27">
        <f t="shared" si="27"/>
        <v>1732.550996</v>
      </c>
      <c r="BA9" s="27">
        <f t="shared" si="27"/>
        <v>1840.282391</v>
      </c>
      <c r="BB9" s="27">
        <f t="shared" si="27"/>
        <v>2158</v>
      </c>
      <c r="BC9" s="27">
        <f t="shared" si="27"/>
        <v>2190</v>
      </c>
      <c r="BD9" s="27" t="str">
        <f t="shared" si="27"/>
        <v>#N/A</v>
      </c>
      <c r="BE9" s="27" t="str">
        <f t="shared" si="27"/>
        <v>#N/A</v>
      </c>
      <c r="BF9" s="27" t="str">
        <f t="shared" si="27"/>
        <v>#N/A</v>
      </c>
      <c r="BG9" s="27" t="str">
        <f t="shared" si="27"/>
        <v>#N/A</v>
      </c>
      <c r="BH9" s="27" t="str">
        <f t="shared" si="27"/>
        <v>#N/A</v>
      </c>
      <c r="BI9" s="27" t="str">
        <f t="shared" si="27"/>
        <v>#N/A</v>
      </c>
      <c r="BJ9" s="27" t="str">
        <f t="shared" si="27"/>
        <v>#N/A</v>
      </c>
      <c r="BK9" s="27" t="str">
        <f t="shared" si="27"/>
        <v>#N/A</v>
      </c>
      <c r="BL9" s="27" t="str">
        <f t="shared" si="27"/>
        <v>#N/A</v>
      </c>
      <c r="BM9" s="27" t="str">
        <f t="shared" si="27"/>
        <v>#N/A</v>
      </c>
      <c r="BN9" s="27" t="str">
        <f t="shared" si="27"/>
        <v>#N/A</v>
      </c>
      <c r="BO9" s="27" t="str">
        <f t="shared" si="27"/>
        <v>#N/A</v>
      </c>
      <c r="BP9" s="27" t="str">
        <f t="shared" si="27"/>
        <v>#N/A</v>
      </c>
      <c r="BQ9" s="27" t="str">
        <f t="shared" si="27"/>
        <v>#N/A</v>
      </c>
      <c r="BR9" s="27" t="str">
        <f t="shared" si="27"/>
        <v>#N/A</v>
      </c>
      <c r="BS9" s="27" t="str">
        <f t="shared" si="27"/>
        <v>#N/A</v>
      </c>
      <c r="BT9" s="27" t="str">
        <f t="shared" si="27"/>
        <v>#N/A</v>
      </c>
      <c r="BU9" s="27" t="str">
        <f t="shared" si="27"/>
        <v>#N/A</v>
      </c>
      <c r="BV9" s="27" t="str">
        <f t="shared" si="27"/>
        <v>#N/A</v>
      </c>
      <c r="BW9" s="27" t="str">
        <f t="shared" si="27"/>
        <v>#N/A</v>
      </c>
      <c r="BX9" s="27" t="str">
        <f t="shared" si="27"/>
        <v>#N/A</v>
      </c>
      <c r="BY9" s="27" t="str">
        <f t="shared" si="27"/>
        <v>#N/A</v>
      </c>
      <c r="BZ9" s="27" t="str">
        <f t="shared" si="27"/>
        <v>#N/A</v>
      </c>
      <c r="CA9" s="27" t="str">
        <f t="shared" si="27"/>
        <v>#N/A</v>
      </c>
      <c r="CB9" s="27" t="str">
        <f t="shared" si="27"/>
        <v>#N/A</v>
      </c>
      <c r="CC9" s="27" t="str">
        <f t="shared" si="27"/>
        <v>#N/A</v>
      </c>
      <c r="CD9" s="27" t="str">
        <f t="shared" si="27"/>
        <v>#N/A</v>
      </c>
      <c r="CE9" s="27" t="str">
        <f t="shared" si="27"/>
        <v>#N/A</v>
      </c>
      <c r="CF9" s="27" t="str">
        <f t="shared" si="27"/>
        <v>#N/A</v>
      </c>
      <c r="CG9" s="27" t="str">
        <f t="shared" si="27"/>
        <v>#N/A</v>
      </c>
      <c r="CH9" s="27" t="str">
        <f t="shared" si="27"/>
        <v>#N/A</v>
      </c>
      <c r="CI9" s="27" t="str">
        <f t="shared" si="27"/>
        <v>#N/A</v>
      </c>
      <c r="CJ9" s="27" t="str">
        <f t="shared" si="27"/>
        <v>#N/A</v>
      </c>
      <c r="CK9" s="27" t="str">
        <f t="shared" si="27"/>
        <v>#N/A</v>
      </c>
      <c r="CL9" s="27" t="str">
        <f t="shared" si="27"/>
        <v>#N/A</v>
      </c>
      <c r="CM9" s="27" t="str">
        <f t="shared" si="27"/>
        <v>#N/A</v>
      </c>
      <c r="CN9" s="27" t="str">
        <f t="shared" si="27"/>
        <v>#N/A</v>
      </c>
      <c r="CO9" s="27" t="str">
        <f t="shared" si="27"/>
        <v>#N/A</v>
      </c>
      <c r="CP9" s="27" t="str">
        <f t="shared" si="27"/>
        <v>#N/A</v>
      </c>
      <c r="CQ9" s="27" t="str">
        <f t="shared" si="27"/>
        <v>#N/A</v>
      </c>
      <c r="CR9" s="27" t="str">
        <f t="shared" si="27"/>
        <v>#N/A</v>
      </c>
      <c r="CS9" s="27" t="str">
        <f t="shared" si="27"/>
        <v>#N/A</v>
      </c>
      <c r="CT9" s="27" t="str">
        <f t="shared" si="27"/>
        <v>#N/A</v>
      </c>
      <c r="CU9" s="27" t="str">
        <f t="shared" si="27"/>
        <v>#N/A</v>
      </c>
      <c r="CV9" s="27" t="str">
        <f t="shared" si="27"/>
        <v>#N/A</v>
      </c>
      <c r="CW9" s="27" t="str">
        <f t="shared" si="27"/>
        <v>#N/A</v>
      </c>
      <c r="CX9" s="27" t="str">
        <f t="shared" si="27"/>
        <v>#N/A</v>
      </c>
      <c r="CY9" s="27" t="str">
        <f t="shared" si="27"/>
        <v>#N/A</v>
      </c>
      <c r="CZ9" s="27" t="str">
        <f t="shared" si="27"/>
        <v>#N/A</v>
      </c>
      <c r="DA9" s="27" t="str">
        <f t="shared" si="27"/>
        <v>#N/A</v>
      </c>
      <c r="DB9" s="27" t="str">
        <f t="shared" si="27"/>
        <v>#N/A</v>
      </c>
      <c r="DC9" s="27" t="str">
        <f t="shared" si="27"/>
        <v>#N/A</v>
      </c>
      <c r="DD9" s="27" t="str">
        <f t="shared" si="27"/>
        <v>#N/A</v>
      </c>
      <c r="DE9" s="27" t="str">
        <f t="shared" si="27"/>
        <v>#N/A</v>
      </c>
      <c r="DF9" s="27" t="str">
        <f t="shared" si="27"/>
        <v>#N/A</v>
      </c>
      <c r="DG9" s="27" t="str">
        <f t="shared" si="27"/>
        <v>#N/A</v>
      </c>
      <c r="DH9" s="27" t="str">
        <f t="shared" si="27"/>
        <v>#N/A</v>
      </c>
      <c r="DI9" s="27" t="str">
        <f t="shared" si="27"/>
        <v>#N/A</v>
      </c>
      <c r="DJ9" s="27" t="str">
        <f t="shared" si="27"/>
        <v>#N/A</v>
      </c>
      <c r="DK9" s="27" t="str">
        <f t="shared" si="27"/>
        <v>#N/A</v>
      </c>
      <c r="DL9" s="27" t="str">
        <f t="shared" si="27"/>
        <v>#N/A</v>
      </c>
      <c r="DM9" s="27" t="str">
        <f t="shared" si="27"/>
        <v>#N/A</v>
      </c>
      <c r="DN9" s="27" t="str">
        <f t="shared" si="27"/>
        <v>#N/A</v>
      </c>
      <c r="DO9" s="27" t="str">
        <f t="shared" si="27"/>
        <v>#N/A</v>
      </c>
      <c r="DP9" s="27" t="str">
        <f t="shared" si="27"/>
        <v>#N/A</v>
      </c>
      <c r="DQ9" s="27" t="str">
        <f t="shared" si="27"/>
        <v>#N/A</v>
      </c>
      <c r="DR9" s="27" t="str">
        <f t="shared" si="27"/>
        <v>#N/A</v>
      </c>
      <c r="DS9" s="27" t="str">
        <f t="shared" si="27"/>
        <v>#N/A</v>
      </c>
      <c r="DT9" s="27" t="str">
        <f t="shared" si="27"/>
        <v>#N/A</v>
      </c>
      <c r="DU9" s="27" t="str">
        <f t="shared" si="27"/>
        <v>#N/A</v>
      </c>
      <c r="DV9" s="27" t="str">
        <f t="shared" si="27"/>
        <v>#N/A</v>
      </c>
      <c r="DW9" s="27" t="str">
        <f t="shared" si="27"/>
        <v>#N/A</v>
      </c>
      <c r="DX9" s="27" t="str">
        <f t="shared" si="27"/>
        <v>#N/A</v>
      </c>
      <c r="DY9" s="27" t="str">
        <f t="shared" si="27"/>
        <v>#N/A</v>
      </c>
      <c r="DZ9" s="27" t="str">
        <f t="shared" si="27"/>
        <v>#N/A</v>
      </c>
      <c r="EA9" s="27" t="str">
        <f t="shared" si="27"/>
        <v>#N/A</v>
      </c>
      <c r="EB9" s="27" t="str">
        <f t="shared" si="27"/>
        <v>#N/A</v>
      </c>
      <c r="EC9" s="27" t="str">
        <f t="shared" si="27"/>
        <v>#N/A</v>
      </c>
      <c r="ED9" s="27" t="str">
        <f t="shared" si="27"/>
        <v>#N/A</v>
      </c>
      <c r="EE9" s="28">
        <f t="shared" si="2"/>
        <v>1648.383804</v>
      </c>
    </row>
    <row r="10">
      <c r="A10" s="1"/>
      <c r="B10" s="29" t="s">
        <v>37</v>
      </c>
      <c r="C10" s="30" t="s">
        <v>40</v>
      </c>
      <c r="D10" s="30">
        <v>9.0</v>
      </c>
      <c r="E10" s="30" t="s">
        <v>37</v>
      </c>
      <c r="F10" s="31">
        <v>46109.0</v>
      </c>
      <c r="G10" s="32"/>
      <c r="H10" s="32" t="b">
        <f t="shared" si="3"/>
        <v>1</v>
      </c>
      <c r="I10" s="32" t="b">
        <f>if(iferror(match(B10,'Osallistujat ja seuranta'!C:C,0),0)&gt;0,TRUE,FALSE)</f>
        <v>1</v>
      </c>
      <c r="J10" s="32" t="b">
        <f>if(iferror(match(C10,'Osallistujat ja seuranta'!C:C,0),0)&gt;0,TRUE,FALSE)</f>
        <v>1</v>
      </c>
      <c r="K10" s="32" t="b">
        <f t="shared" si="4"/>
        <v>1</v>
      </c>
      <c r="L10" s="32" t="b">
        <f t="shared" si="5"/>
        <v>1</v>
      </c>
      <c r="M10" s="32" t="b">
        <f t="shared" si="6"/>
        <v>1</v>
      </c>
      <c r="N10" s="33">
        <f t="shared" si="7"/>
        <v>1</v>
      </c>
      <c r="O10" s="34">
        <f t="shared" si="8"/>
        <v>2450.672206</v>
      </c>
      <c r="P10" s="34">
        <f t="shared" si="9"/>
        <v>1020.795862</v>
      </c>
      <c r="Q10" s="35">
        <f t="shared" si="10"/>
        <v>579.8763441</v>
      </c>
      <c r="R10" s="34">
        <f t="shared" si="11"/>
        <v>1870.795862</v>
      </c>
      <c r="S10" s="33">
        <f t="shared" si="12"/>
        <v>1</v>
      </c>
      <c r="T10" s="33">
        <f t="shared" si="13"/>
        <v>-47.21111644</v>
      </c>
      <c r="U10" s="33">
        <f t="shared" si="14"/>
        <v>-50.85411115</v>
      </c>
      <c r="V10" s="36">
        <f t="shared" si="15"/>
        <v>0.9744937531</v>
      </c>
      <c r="W10" s="37">
        <f t="shared" si="16"/>
        <v>10.11282624</v>
      </c>
      <c r="X10" s="37">
        <f t="shared" si="17"/>
        <v>0.0283123754</v>
      </c>
      <c r="Y10" s="37">
        <f>if(N10=1,(W10*(S10-V10))*'Säännöt ja ohjeet'!$B$54+X10,"")</f>
        <v>0.5441928621</v>
      </c>
      <c r="Z10" s="37">
        <f t="shared" si="18"/>
        <v>0</v>
      </c>
      <c r="AA10" s="37">
        <f t="shared" si="19"/>
        <v>0.02550624693</v>
      </c>
      <c r="AB10" s="37">
        <f t="shared" si="20"/>
        <v>49.06876941</v>
      </c>
      <c r="AC10" s="37">
        <f t="shared" si="21"/>
        <v>3.198010368</v>
      </c>
      <c r="AD10" s="37">
        <f>if(N10=1,(AB10*(Z10-AA10))*'Säännöt ja ohjeet'!$B$54+AC10,"")</f>
        <v>0.6948900695</v>
      </c>
      <c r="AE10" s="38">
        <f t="shared" si="22"/>
        <v>1</v>
      </c>
      <c r="AF10" s="38">
        <f t="shared" si="23"/>
        <v>1</v>
      </c>
      <c r="AG10" s="1"/>
      <c r="AH10" s="10"/>
      <c r="AI10" s="27">
        <f t="shared" ref="AI10:ED10" si="28">if($B10=AI$3,AI9+$Y10,if($C10=AI$3,AI9+$AD10,AI9))</f>
        <v>1944.179398</v>
      </c>
      <c r="AJ10" s="27">
        <f t="shared" si="28"/>
        <v>1732.369608</v>
      </c>
      <c r="AK10" s="27">
        <f t="shared" si="28"/>
        <v>2451.216399</v>
      </c>
      <c r="AL10" s="27">
        <f t="shared" si="28"/>
        <v>1676.011722</v>
      </c>
      <c r="AM10" s="27">
        <f t="shared" si="28"/>
        <v>1804.072131</v>
      </c>
      <c r="AN10" s="27">
        <f t="shared" si="28"/>
        <v>2324.405501</v>
      </c>
      <c r="AO10" s="27">
        <f t="shared" si="28"/>
        <v>2286.32782</v>
      </c>
      <c r="AP10" s="27">
        <f t="shared" si="28"/>
        <v>1646.015124</v>
      </c>
      <c r="AQ10" s="27">
        <f t="shared" si="28"/>
        <v>880.3044819</v>
      </c>
      <c r="AR10" s="27">
        <f t="shared" si="28"/>
        <v>883.850954</v>
      </c>
      <c r="AS10" s="27">
        <f t="shared" si="28"/>
        <v>2219</v>
      </c>
      <c r="AT10" s="27">
        <f t="shared" si="28"/>
        <v>811.649061</v>
      </c>
      <c r="AU10" s="27">
        <f t="shared" si="28"/>
        <v>1021.490752</v>
      </c>
      <c r="AV10" s="27">
        <f t="shared" si="28"/>
        <v>1295.989198</v>
      </c>
      <c r="AW10" s="27">
        <f t="shared" si="28"/>
        <v>1186.880996</v>
      </c>
      <c r="AX10" s="27">
        <f t="shared" si="28"/>
        <v>1164.99749</v>
      </c>
      <c r="AY10" s="27">
        <f t="shared" si="28"/>
        <v>1367.704948</v>
      </c>
      <c r="AZ10" s="27">
        <f t="shared" si="28"/>
        <v>1732.550996</v>
      </c>
      <c r="BA10" s="27">
        <f t="shared" si="28"/>
        <v>1840.282391</v>
      </c>
      <c r="BB10" s="27">
        <f t="shared" si="28"/>
        <v>2158</v>
      </c>
      <c r="BC10" s="27">
        <f t="shared" si="28"/>
        <v>2190</v>
      </c>
      <c r="BD10" s="27" t="str">
        <f t="shared" si="28"/>
        <v>#N/A</v>
      </c>
      <c r="BE10" s="27" t="str">
        <f t="shared" si="28"/>
        <v>#N/A</v>
      </c>
      <c r="BF10" s="27" t="str">
        <f t="shared" si="28"/>
        <v>#N/A</v>
      </c>
      <c r="BG10" s="27" t="str">
        <f t="shared" si="28"/>
        <v>#N/A</v>
      </c>
      <c r="BH10" s="27" t="str">
        <f t="shared" si="28"/>
        <v>#N/A</v>
      </c>
      <c r="BI10" s="27" t="str">
        <f t="shared" si="28"/>
        <v>#N/A</v>
      </c>
      <c r="BJ10" s="27" t="str">
        <f t="shared" si="28"/>
        <v>#N/A</v>
      </c>
      <c r="BK10" s="27" t="str">
        <f t="shared" si="28"/>
        <v>#N/A</v>
      </c>
      <c r="BL10" s="27" t="str">
        <f t="shared" si="28"/>
        <v>#N/A</v>
      </c>
      <c r="BM10" s="27" t="str">
        <f t="shared" si="28"/>
        <v>#N/A</v>
      </c>
      <c r="BN10" s="27" t="str">
        <f t="shared" si="28"/>
        <v>#N/A</v>
      </c>
      <c r="BO10" s="27" t="str">
        <f t="shared" si="28"/>
        <v>#N/A</v>
      </c>
      <c r="BP10" s="27" t="str">
        <f t="shared" si="28"/>
        <v>#N/A</v>
      </c>
      <c r="BQ10" s="27" t="str">
        <f t="shared" si="28"/>
        <v>#N/A</v>
      </c>
      <c r="BR10" s="27" t="str">
        <f t="shared" si="28"/>
        <v>#N/A</v>
      </c>
      <c r="BS10" s="27" t="str">
        <f t="shared" si="28"/>
        <v>#N/A</v>
      </c>
      <c r="BT10" s="27" t="str">
        <f t="shared" si="28"/>
        <v>#N/A</v>
      </c>
      <c r="BU10" s="27" t="str">
        <f t="shared" si="28"/>
        <v>#N/A</v>
      </c>
      <c r="BV10" s="27" t="str">
        <f t="shared" si="28"/>
        <v>#N/A</v>
      </c>
      <c r="BW10" s="27" t="str">
        <f t="shared" si="28"/>
        <v>#N/A</v>
      </c>
      <c r="BX10" s="27" t="str">
        <f t="shared" si="28"/>
        <v>#N/A</v>
      </c>
      <c r="BY10" s="27" t="str">
        <f t="shared" si="28"/>
        <v>#N/A</v>
      </c>
      <c r="BZ10" s="27" t="str">
        <f t="shared" si="28"/>
        <v>#N/A</v>
      </c>
      <c r="CA10" s="27" t="str">
        <f t="shared" si="28"/>
        <v>#N/A</v>
      </c>
      <c r="CB10" s="27" t="str">
        <f t="shared" si="28"/>
        <v>#N/A</v>
      </c>
      <c r="CC10" s="27" t="str">
        <f t="shared" si="28"/>
        <v>#N/A</v>
      </c>
      <c r="CD10" s="27" t="str">
        <f t="shared" si="28"/>
        <v>#N/A</v>
      </c>
      <c r="CE10" s="27" t="str">
        <f t="shared" si="28"/>
        <v>#N/A</v>
      </c>
      <c r="CF10" s="27" t="str">
        <f t="shared" si="28"/>
        <v>#N/A</v>
      </c>
      <c r="CG10" s="27" t="str">
        <f t="shared" si="28"/>
        <v>#N/A</v>
      </c>
      <c r="CH10" s="27" t="str">
        <f t="shared" si="28"/>
        <v>#N/A</v>
      </c>
      <c r="CI10" s="27" t="str">
        <f t="shared" si="28"/>
        <v>#N/A</v>
      </c>
      <c r="CJ10" s="27" t="str">
        <f t="shared" si="28"/>
        <v>#N/A</v>
      </c>
      <c r="CK10" s="27" t="str">
        <f t="shared" si="28"/>
        <v>#N/A</v>
      </c>
      <c r="CL10" s="27" t="str">
        <f t="shared" si="28"/>
        <v>#N/A</v>
      </c>
      <c r="CM10" s="27" t="str">
        <f t="shared" si="28"/>
        <v>#N/A</v>
      </c>
      <c r="CN10" s="27" t="str">
        <f t="shared" si="28"/>
        <v>#N/A</v>
      </c>
      <c r="CO10" s="27" t="str">
        <f t="shared" si="28"/>
        <v>#N/A</v>
      </c>
      <c r="CP10" s="27" t="str">
        <f t="shared" si="28"/>
        <v>#N/A</v>
      </c>
      <c r="CQ10" s="27" t="str">
        <f t="shared" si="28"/>
        <v>#N/A</v>
      </c>
      <c r="CR10" s="27" t="str">
        <f t="shared" si="28"/>
        <v>#N/A</v>
      </c>
      <c r="CS10" s="27" t="str">
        <f t="shared" si="28"/>
        <v>#N/A</v>
      </c>
      <c r="CT10" s="27" t="str">
        <f t="shared" si="28"/>
        <v>#N/A</v>
      </c>
      <c r="CU10" s="27" t="str">
        <f t="shared" si="28"/>
        <v>#N/A</v>
      </c>
      <c r="CV10" s="27" t="str">
        <f t="shared" si="28"/>
        <v>#N/A</v>
      </c>
      <c r="CW10" s="27" t="str">
        <f t="shared" si="28"/>
        <v>#N/A</v>
      </c>
      <c r="CX10" s="27" t="str">
        <f t="shared" si="28"/>
        <v>#N/A</v>
      </c>
      <c r="CY10" s="27" t="str">
        <f t="shared" si="28"/>
        <v>#N/A</v>
      </c>
      <c r="CZ10" s="27" t="str">
        <f t="shared" si="28"/>
        <v>#N/A</v>
      </c>
      <c r="DA10" s="27" t="str">
        <f t="shared" si="28"/>
        <v>#N/A</v>
      </c>
      <c r="DB10" s="27" t="str">
        <f t="shared" si="28"/>
        <v>#N/A</v>
      </c>
      <c r="DC10" s="27" t="str">
        <f t="shared" si="28"/>
        <v>#N/A</v>
      </c>
      <c r="DD10" s="27" t="str">
        <f t="shared" si="28"/>
        <v>#N/A</v>
      </c>
      <c r="DE10" s="27" t="str">
        <f t="shared" si="28"/>
        <v>#N/A</v>
      </c>
      <c r="DF10" s="27" t="str">
        <f t="shared" si="28"/>
        <v>#N/A</v>
      </c>
      <c r="DG10" s="27" t="str">
        <f t="shared" si="28"/>
        <v>#N/A</v>
      </c>
      <c r="DH10" s="27" t="str">
        <f t="shared" si="28"/>
        <v>#N/A</v>
      </c>
      <c r="DI10" s="27" t="str">
        <f t="shared" si="28"/>
        <v>#N/A</v>
      </c>
      <c r="DJ10" s="27" t="str">
        <f t="shared" si="28"/>
        <v>#N/A</v>
      </c>
      <c r="DK10" s="27" t="str">
        <f t="shared" si="28"/>
        <v>#N/A</v>
      </c>
      <c r="DL10" s="27" t="str">
        <f t="shared" si="28"/>
        <v>#N/A</v>
      </c>
      <c r="DM10" s="27" t="str">
        <f t="shared" si="28"/>
        <v>#N/A</v>
      </c>
      <c r="DN10" s="27" t="str">
        <f t="shared" si="28"/>
        <v>#N/A</v>
      </c>
      <c r="DO10" s="27" t="str">
        <f t="shared" si="28"/>
        <v>#N/A</v>
      </c>
      <c r="DP10" s="27" t="str">
        <f t="shared" si="28"/>
        <v>#N/A</v>
      </c>
      <c r="DQ10" s="27" t="str">
        <f t="shared" si="28"/>
        <v>#N/A</v>
      </c>
      <c r="DR10" s="27" t="str">
        <f t="shared" si="28"/>
        <v>#N/A</v>
      </c>
      <c r="DS10" s="27" t="str">
        <f t="shared" si="28"/>
        <v>#N/A</v>
      </c>
      <c r="DT10" s="27" t="str">
        <f t="shared" si="28"/>
        <v>#N/A</v>
      </c>
      <c r="DU10" s="27" t="str">
        <f t="shared" si="28"/>
        <v>#N/A</v>
      </c>
      <c r="DV10" s="27" t="str">
        <f t="shared" si="28"/>
        <v>#N/A</v>
      </c>
      <c r="DW10" s="27" t="str">
        <f t="shared" si="28"/>
        <v>#N/A</v>
      </c>
      <c r="DX10" s="27" t="str">
        <f t="shared" si="28"/>
        <v>#N/A</v>
      </c>
      <c r="DY10" s="27" t="str">
        <f t="shared" si="28"/>
        <v>#N/A</v>
      </c>
      <c r="DZ10" s="27" t="str">
        <f t="shared" si="28"/>
        <v>#N/A</v>
      </c>
      <c r="EA10" s="27" t="str">
        <f t="shared" si="28"/>
        <v>#N/A</v>
      </c>
      <c r="EB10" s="27" t="str">
        <f t="shared" si="28"/>
        <v>#N/A</v>
      </c>
      <c r="EC10" s="27" t="str">
        <f t="shared" si="28"/>
        <v>#N/A</v>
      </c>
      <c r="ED10" s="27" t="str">
        <f t="shared" si="28"/>
        <v>#N/A</v>
      </c>
      <c r="EE10" s="28">
        <f t="shared" si="2"/>
        <v>1648.442808</v>
      </c>
    </row>
    <row r="11">
      <c r="A11" s="1"/>
      <c r="B11" s="29" t="s">
        <v>42</v>
      </c>
      <c r="C11" s="30" t="s">
        <v>40</v>
      </c>
      <c r="D11" s="30">
        <v>5.0</v>
      </c>
      <c r="E11" s="30" t="s">
        <v>42</v>
      </c>
      <c r="F11" s="31">
        <v>46110.0</v>
      </c>
      <c r="G11" s="32"/>
      <c r="H11" s="32" t="b">
        <f t="shared" si="3"/>
        <v>1</v>
      </c>
      <c r="I11" s="32" t="b">
        <f>if(iferror(match(B11,'Osallistujat ja seuranta'!C:C,0),0)&gt;0,TRUE,FALSE)</f>
        <v>1</v>
      </c>
      <c r="J11" s="32" t="b">
        <f>if(iferror(match(C11,'Osallistujat ja seuranta'!C:C,0),0)&gt;0,TRUE,FALSE)</f>
        <v>1</v>
      </c>
      <c r="K11" s="32" t="b">
        <f t="shared" si="4"/>
        <v>1</v>
      </c>
      <c r="L11" s="32" t="b">
        <f t="shared" si="5"/>
        <v>1</v>
      </c>
      <c r="M11" s="32" t="b">
        <f t="shared" si="6"/>
        <v>1</v>
      </c>
      <c r="N11" s="33">
        <f t="shared" si="7"/>
        <v>1</v>
      </c>
      <c r="O11" s="34">
        <f t="shared" si="8"/>
        <v>1944.179398</v>
      </c>
      <c r="P11" s="34">
        <f t="shared" si="9"/>
        <v>1021.490752</v>
      </c>
      <c r="Q11" s="35">
        <f t="shared" si="10"/>
        <v>472.6886457</v>
      </c>
      <c r="R11" s="34">
        <f t="shared" si="11"/>
        <v>1471.490752</v>
      </c>
      <c r="S11" s="33">
        <f t="shared" si="12"/>
        <v>1</v>
      </c>
      <c r="T11" s="33">
        <f t="shared" si="13"/>
        <v>-50.48513512</v>
      </c>
      <c r="U11" s="33">
        <f t="shared" si="14"/>
        <v>-52.57879407</v>
      </c>
      <c r="V11" s="36">
        <f t="shared" si="15"/>
        <v>0.8902853322</v>
      </c>
      <c r="W11" s="37">
        <f t="shared" si="16"/>
        <v>21.37349644</v>
      </c>
      <c r="X11" s="37">
        <f t="shared" si="17"/>
        <v>0.8918788689</v>
      </c>
      <c r="Y11" s="37">
        <f>if(N11=1,(W11*(S11-V11))*'Säännöt ja ohjeet'!$B$54+X11,"")</f>
        <v>5.581850993</v>
      </c>
      <c r="Z11" s="37">
        <f t="shared" si="18"/>
        <v>0</v>
      </c>
      <c r="AA11" s="37">
        <f t="shared" si="19"/>
        <v>0.1097146678</v>
      </c>
      <c r="AB11" s="37">
        <f t="shared" si="20"/>
        <v>49.04483525</v>
      </c>
      <c r="AC11" s="37">
        <f t="shared" si="21"/>
        <v>3.196273143</v>
      </c>
      <c r="AD11" s="37">
        <f>if(N11=1,(AB11*(Z11-AA11))*'Säännöt ja ohjeet'!$B$54+AC11,"")</f>
        <v>-7.56560247</v>
      </c>
      <c r="AE11" s="38">
        <f t="shared" si="22"/>
        <v>3</v>
      </c>
      <c r="AF11" s="38">
        <f t="shared" si="23"/>
        <v>-1</v>
      </c>
      <c r="AG11" s="1"/>
      <c r="AH11" s="10"/>
      <c r="AI11" s="27">
        <f t="shared" ref="AI11:ED11" si="29">if($B11=AI$3,AI10+$Y11,if($C11=AI$3,AI10+$AD11,AI10))</f>
        <v>1949.761249</v>
      </c>
      <c r="AJ11" s="27">
        <f t="shared" si="29"/>
        <v>1732.369608</v>
      </c>
      <c r="AK11" s="27">
        <f t="shared" si="29"/>
        <v>2451.216399</v>
      </c>
      <c r="AL11" s="27">
        <f t="shared" si="29"/>
        <v>1676.011722</v>
      </c>
      <c r="AM11" s="27">
        <f t="shared" si="29"/>
        <v>1804.072131</v>
      </c>
      <c r="AN11" s="27">
        <f t="shared" si="29"/>
        <v>2324.405501</v>
      </c>
      <c r="AO11" s="27">
        <f t="shared" si="29"/>
        <v>2286.32782</v>
      </c>
      <c r="AP11" s="27">
        <f t="shared" si="29"/>
        <v>1646.015124</v>
      </c>
      <c r="AQ11" s="27">
        <f t="shared" si="29"/>
        <v>880.3044819</v>
      </c>
      <c r="AR11" s="27">
        <f t="shared" si="29"/>
        <v>883.850954</v>
      </c>
      <c r="AS11" s="27">
        <f t="shared" si="29"/>
        <v>2219</v>
      </c>
      <c r="AT11" s="27">
        <f t="shared" si="29"/>
        <v>811.649061</v>
      </c>
      <c r="AU11" s="27">
        <f t="shared" si="29"/>
        <v>1013.925149</v>
      </c>
      <c r="AV11" s="27">
        <f t="shared" si="29"/>
        <v>1295.989198</v>
      </c>
      <c r="AW11" s="27">
        <f t="shared" si="29"/>
        <v>1186.880996</v>
      </c>
      <c r="AX11" s="27">
        <f t="shared" si="29"/>
        <v>1164.99749</v>
      </c>
      <c r="AY11" s="27">
        <f t="shared" si="29"/>
        <v>1367.704948</v>
      </c>
      <c r="AZ11" s="27">
        <f t="shared" si="29"/>
        <v>1732.550996</v>
      </c>
      <c r="BA11" s="27">
        <f t="shared" si="29"/>
        <v>1840.282391</v>
      </c>
      <c r="BB11" s="27">
        <f t="shared" si="29"/>
        <v>2158</v>
      </c>
      <c r="BC11" s="27">
        <f t="shared" si="29"/>
        <v>2190</v>
      </c>
      <c r="BD11" s="27" t="str">
        <f t="shared" si="29"/>
        <v>#N/A</v>
      </c>
      <c r="BE11" s="27" t="str">
        <f t="shared" si="29"/>
        <v>#N/A</v>
      </c>
      <c r="BF11" s="27" t="str">
        <f t="shared" si="29"/>
        <v>#N/A</v>
      </c>
      <c r="BG11" s="27" t="str">
        <f t="shared" si="29"/>
        <v>#N/A</v>
      </c>
      <c r="BH11" s="27" t="str">
        <f t="shared" si="29"/>
        <v>#N/A</v>
      </c>
      <c r="BI11" s="27" t="str">
        <f t="shared" si="29"/>
        <v>#N/A</v>
      </c>
      <c r="BJ11" s="27" t="str">
        <f t="shared" si="29"/>
        <v>#N/A</v>
      </c>
      <c r="BK11" s="27" t="str">
        <f t="shared" si="29"/>
        <v>#N/A</v>
      </c>
      <c r="BL11" s="27" t="str">
        <f t="shared" si="29"/>
        <v>#N/A</v>
      </c>
      <c r="BM11" s="27" t="str">
        <f t="shared" si="29"/>
        <v>#N/A</v>
      </c>
      <c r="BN11" s="27" t="str">
        <f t="shared" si="29"/>
        <v>#N/A</v>
      </c>
      <c r="BO11" s="27" t="str">
        <f t="shared" si="29"/>
        <v>#N/A</v>
      </c>
      <c r="BP11" s="27" t="str">
        <f t="shared" si="29"/>
        <v>#N/A</v>
      </c>
      <c r="BQ11" s="27" t="str">
        <f t="shared" si="29"/>
        <v>#N/A</v>
      </c>
      <c r="BR11" s="27" t="str">
        <f t="shared" si="29"/>
        <v>#N/A</v>
      </c>
      <c r="BS11" s="27" t="str">
        <f t="shared" si="29"/>
        <v>#N/A</v>
      </c>
      <c r="BT11" s="27" t="str">
        <f t="shared" si="29"/>
        <v>#N/A</v>
      </c>
      <c r="BU11" s="27" t="str">
        <f t="shared" si="29"/>
        <v>#N/A</v>
      </c>
      <c r="BV11" s="27" t="str">
        <f t="shared" si="29"/>
        <v>#N/A</v>
      </c>
      <c r="BW11" s="27" t="str">
        <f t="shared" si="29"/>
        <v>#N/A</v>
      </c>
      <c r="BX11" s="27" t="str">
        <f t="shared" si="29"/>
        <v>#N/A</v>
      </c>
      <c r="BY11" s="27" t="str">
        <f t="shared" si="29"/>
        <v>#N/A</v>
      </c>
      <c r="BZ11" s="27" t="str">
        <f t="shared" si="29"/>
        <v>#N/A</v>
      </c>
      <c r="CA11" s="27" t="str">
        <f t="shared" si="29"/>
        <v>#N/A</v>
      </c>
      <c r="CB11" s="27" t="str">
        <f t="shared" si="29"/>
        <v>#N/A</v>
      </c>
      <c r="CC11" s="27" t="str">
        <f t="shared" si="29"/>
        <v>#N/A</v>
      </c>
      <c r="CD11" s="27" t="str">
        <f t="shared" si="29"/>
        <v>#N/A</v>
      </c>
      <c r="CE11" s="27" t="str">
        <f t="shared" si="29"/>
        <v>#N/A</v>
      </c>
      <c r="CF11" s="27" t="str">
        <f t="shared" si="29"/>
        <v>#N/A</v>
      </c>
      <c r="CG11" s="27" t="str">
        <f t="shared" si="29"/>
        <v>#N/A</v>
      </c>
      <c r="CH11" s="27" t="str">
        <f t="shared" si="29"/>
        <v>#N/A</v>
      </c>
      <c r="CI11" s="27" t="str">
        <f t="shared" si="29"/>
        <v>#N/A</v>
      </c>
      <c r="CJ11" s="27" t="str">
        <f t="shared" si="29"/>
        <v>#N/A</v>
      </c>
      <c r="CK11" s="27" t="str">
        <f t="shared" si="29"/>
        <v>#N/A</v>
      </c>
      <c r="CL11" s="27" t="str">
        <f t="shared" si="29"/>
        <v>#N/A</v>
      </c>
      <c r="CM11" s="27" t="str">
        <f t="shared" si="29"/>
        <v>#N/A</v>
      </c>
      <c r="CN11" s="27" t="str">
        <f t="shared" si="29"/>
        <v>#N/A</v>
      </c>
      <c r="CO11" s="27" t="str">
        <f t="shared" si="29"/>
        <v>#N/A</v>
      </c>
      <c r="CP11" s="27" t="str">
        <f t="shared" si="29"/>
        <v>#N/A</v>
      </c>
      <c r="CQ11" s="27" t="str">
        <f t="shared" si="29"/>
        <v>#N/A</v>
      </c>
      <c r="CR11" s="27" t="str">
        <f t="shared" si="29"/>
        <v>#N/A</v>
      </c>
      <c r="CS11" s="27" t="str">
        <f t="shared" si="29"/>
        <v>#N/A</v>
      </c>
      <c r="CT11" s="27" t="str">
        <f t="shared" si="29"/>
        <v>#N/A</v>
      </c>
      <c r="CU11" s="27" t="str">
        <f t="shared" si="29"/>
        <v>#N/A</v>
      </c>
      <c r="CV11" s="27" t="str">
        <f t="shared" si="29"/>
        <v>#N/A</v>
      </c>
      <c r="CW11" s="27" t="str">
        <f t="shared" si="29"/>
        <v>#N/A</v>
      </c>
      <c r="CX11" s="27" t="str">
        <f t="shared" si="29"/>
        <v>#N/A</v>
      </c>
      <c r="CY11" s="27" t="str">
        <f t="shared" si="29"/>
        <v>#N/A</v>
      </c>
      <c r="CZ11" s="27" t="str">
        <f t="shared" si="29"/>
        <v>#N/A</v>
      </c>
      <c r="DA11" s="27" t="str">
        <f t="shared" si="29"/>
        <v>#N/A</v>
      </c>
      <c r="DB11" s="27" t="str">
        <f t="shared" si="29"/>
        <v>#N/A</v>
      </c>
      <c r="DC11" s="27" t="str">
        <f t="shared" si="29"/>
        <v>#N/A</v>
      </c>
      <c r="DD11" s="27" t="str">
        <f t="shared" si="29"/>
        <v>#N/A</v>
      </c>
      <c r="DE11" s="27" t="str">
        <f t="shared" si="29"/>
        <v>#N/A</v>
      </c>
      <c r="DF11" s="27" t="str">
        <f t="shared" si="29"/>
        <v>#N/A</v>
      </c>
      <c r="DG11" s="27" t="str">
        <f t="shared" si="29"/>
        <v>#N/A</v>
      </c>
      <c r="DH11" s="27" t="str">
        <f t="shared" si="29"/>
        <v>#N/A</v>
      </c>
      <c r="DI11" s="27" t="str">
        <f t="shared" si="29"/>
        <v>#N/A</v>
      </c>
      <c r="DJ11" s="27" t="str">
        <f t="shared" si="29"/>
        <v>#N/A</v>
      </c>
      <c r="DK11" s="27" t="str">
        <f t="shared" si="29"/>
        <v>#N/A</v>
      </c>
      <c r="DL11" s="27" t="str">
        <f t="shared" si="29"/>
        <v>#N/A</v>
      </c>
      <c r="DM11" s="27" t="str">
        <f t="shared" si="29"/>
        <v>#N/A</v>
      </c>
      <c r="DN11" s="27" t="str">
        <f t="shared" si="29"/>
        <v>#N/A</v>
      </c>
      <c r="DO11" s="27" t="str">
        <f t="shared" si="29"/>
        <v>#N/A</v>
      </c>
      <c r="DP11" s="27" t="str">
        <f t="shared" si="29"/>
        <v>#N/A</v>
      </c>
      <c r="DQ11" s="27" t="str">
        <f t="shared" si="29"/>
        <v>#N/A</v>
      </c>
      <c r="DR11" s="27" t="str">
        <f t="shared" si="29"/>
        <v>#N/A</v>
      </c>
      <c r="DS11" s="27" t="str">
        <f t="shared" si="29"/>
        <v>#N/A</v>
      </c>
      <c r="DT11" s="27" t="str">
        <f t="shared" si="29"/>
        <v>#N/A</v>
      </c>
      <c r="DU11" s="27" t="str">
        <f t="shared" si="29"/>
        <v>#N/A</v>
      </c>
      <c r="DV11" s="27" t="str">
        <f t="shared" si="29"/>
        <v>#N/A</v>
      </c>
      <c r="DW11" s="27" t="str">
        <f t="shared" si="29"/>
        <v>#N/A</v>
      </c>
      <c r="DX11" s="27" t="str">
        <f t="shared" si="29"/>
        <v>#N/A</v>
      </c>
      <c r="DY11" s="27" t="str">
        <f t="shared" si="29"/>
        <v>#N/A</v>
      </c>
      <c r="DZ11" s="27" t="str">
        <f t="shared" si="29"/>
        <v>#N/A</v>
      </c>
      <c r="EA11" s="27" t="str">
        <f t="shared" si="29"/>
        <v>#N/A</v>
      </c>
      <c r="EB11" s="27" t="str">
        <f t="shared" si="29"/>
        <v>#N/A</v>
      </c>
      <c r="EC11" s="27" t="str">
        <f t="shared" si="29"/>
        <v>#N/A</v>
      </c>
      <c r="ED11" s="27" t="str">
        <f t="shared" si="29"/>
        <v>#N/A</v>
      </c>
      <c r="EE11" s="28">
        <f t="shared" si="2"/>
        <v>1648.348344</v>
      </c>
    </row>
    <row r="12">
      <c r="A12" s="1"/>
      <c r="B12" s="29" t="s">
        <v>37</v>
      </c>
      <c r="C12" s="30" t="s">
        <v>40</v>
      </c>
      <c r="D12" s="30">
        <v>9.0</v>
      </c>
      <c r="E12" s="30" t="s">
        <v>40</v>
      </c>
      <c r="F12" s="31">
        <v>46110.0</v>
      </c>
      <c r="G12" s="32"/>
      <c r="H12" s="32" t="b">
        <f t="shared" si="3"/>
        <v>1</v>
      </c>
      <c r="I12" s="32" t="b">
        <f>if(iferror(match(B12,'Osallistujat ja seuranta'!C:C,0),0)&gt;0,TRUE,FALSE)</f>
        <v>1</v>
      </c>
      <c r="J12" s="32" t="b">
        <f>if(iferror(match(C12,'Osallistujat ja seuranta'!C:C,0),0)&gt;0,TRUE,FALSE)</f>
        <v>1</v>
      </c>
      <c r="K12" s="32" t="b">
        <f t="shared" si="4"/>
        <v>1</v>
      </c>
      <c r="L12" s="32" t="b">
        <f t="shared" si="5"/>
        <v>1</v>
      </c>
      <c r="M12" s="32" t="b">
        <f t="shared" si="6"/>
        <v>1</v>
      </c>
      <c r="N12" s="33">
        <f t="shared" si="7"/>
        <v>1</v>
      </c>
      <c r="O12" s="34">
        <f t="shared" si="8"/>
        <v>2451.216399</v>
      </c>
      <c r="P12" s="34">
        <f t="shared" si="9"/>
        <v>1013.925149</v>
      </c>
      <c r="Q12" s="35">
        <f t="shared" si="10"/>
        <v>587.2912494</v>
      </c>
      <c r="R12" s="34">
        <f t="shared" si="11"/>
        <v>1863.925149</v>
      </c>
      <c r="S12" s="33">
        <f t="shared" si="12"/>
        <v>0</v>
      </c>
      <c r="T12" s="33">
        <f t="shared" si="13"/>
        <v>-47.20662987</v>
      </c>
      <c r="U12" s="33">
        <f t="shared" si="14"/>
        <v>-50.88768211</v>
      </c>
      <c r="V12" s="36">
        <f t="shared" si="15"/>
        <v>0.9754228097</v>
      </c>
      <c r="W12" s="37">
        <f t="shared" si="16"/>
        <v>10.10246083</v>
      </c>
      <c r="X12" s="37">
        <f t="shared" si="17"/>
        <v>0.02813332304</v>
      </c>
      <c r="Y12" s="37">
        <f>if(N12=1,(W12*(S12-V12))*'Säännöt ja ohjeet'!$B$54+X12,"")</f>
        <v>-19.68020814</v>
      </c>
      <c r="Z12" s="37">
        <f t="shared" si="18"/>
        <v>1</v>
      </c>
      <c r="AA12" s="37">
        <f t="shared" si="19"/>
        <v>0.02457719031</v>
      </c>
      <c r="AB12" s="37">
        <f t="shared" si="20"/>
        <v>49.30565363</v>
      </c>
      <c r="AC12" s="37">
        <f t="shared" si="21"/>
        <v>3.215187147</v>
      </c>
      <c r="AD12" s="37">
        <f>if(N12=1,(AB12*(Z12-AA12))*'Säännöt ja ohjeet'!$B$54+AC12,"")</f>
        <v>99.40290553</v>
      </c>
      <c r="AE12" s="38">
        <f t="shared" si="22"/>
        <v>-19</v>
      </c>
      <c r="AF12" s="38">
        <f t="shared" si="23"/>
        <v>21</v>
      </c>
      <c r="AG12" s="1"/>
      <c r="AH12" s="10"/>
      <c r="AI12" s="27">
        <f t="shared" ref="AI12:ED12" si="30">if($B12=AI$3,AI11+$Y12,if($C12=AI$3,AI11+$AD12,AI11))</f>
        <v>1949.761249</v>
      </c>
      <c r="AJ12" s="27">
        <f t="shared" si="30"/>
        <v>1732.369608</v>
      </c>
      <c r="AK12" s="27">
        <f t="shared" si="30"/>
        <v>2431.536191</v>
      </c>
      <c r="AL12" s="27">
        <f t="shared" si="30"/>
        <v>1676.011722</v>
      </c>
      <c r="AM12" s="27">
        <f t="shared" si="30"/>
        <v>1804.072131</v>
      </c>
      <c r="AN12" s="27">
        <f t="shared" si="30"/>
        <v>2324.405501</v>
      </c>
      <c r="AO12" s="27">
        <f t="shared" si="30"/>
        <v>2286.32782</v>
      </c>
      <c r="AP12" s="27">
        <f t="shared" si="30"/>
        <v>1646.015124</v>
      </c>
      <c r="AQ12" s="27">
        <f t="shared" si="30"/>
        <v>880.3044819</v>
      </c>
      <c r="AR12" s="27">
        <f t="shared" si="30"/>
        <v>883.850954</v>
      </c>
      <c r="AS12" s="27">
        <f t="shared" si="30"/>
        <v>2219</v>
      </c>
      <c r="AT12" s="27">
        <f t="shared" si="30"/>
        <v>811.649061</v>
      </c>
      <c r="AU12" s="27">
        <f t="shared" si="30"/>
        <v>1113.328055</v>
      </c>
      <c r="AV12" s="27">
        <f t="shared" si="30"/>
        <v>1295.989198</v>
      </c>
      <c r="AW12" s="27">
        <f t="shared" si="30"/>
        <v>1186.880996</v>
      </c>
      <c r="AX12" s="27">
        <f t="shared" si="30"/>
        <v>1164.99749</v>
      </c>
      <c r="AY12" s="27">
        <f t="shared" si="30"/>
        <v>1367.704948</v>
      </c>
      <c r="AZ12" s="27">
        <f t="shared" si="30"/>
        <v>1732.550996</v>
      </c>
      <c r="BA12" s="27">
        <f t="shared" si="30"/>
        <v>1840.282391</v>
      </c>
      <c r="BB12" s="27">
        <f t="shared" si="30"/>
        <v>2158</v>
      </c>
      <c r="BC12" s="27">
        <f t="shared" si="30"/>
        <v>2190</v>
      </c>
      <c r="BD12" s="27" t="str">
        <f t="shared" si="30"/>
        <v>#N/A</v>
      </c>
      <c r="BE12" s="27" t="str">
        <f t="shared" si="30"/>
        <v>#N/A</v>
      </c>
      <c r="BF12" s="27" t="str">
        <f t="shared" si="30"/>
        <v>#N/A</v>
      </c>
      <c r="BG12" s="27" t="str">
        <f t="shared" si="30"/>
        <v>#N/A</v>
      </c>
      <c r="BH12" s="27" t="str">
        <f t="shared" si="30"/>
        <v>#N/A</v>
      </c>
      <c r="BI12" s="27" t="str">
        <f t="shared" si="30"/>
        <v>#N/A</v>
      </c>
      <c r="BJ12" s="27" t="str">
        <f t="shared" si="30"/>
        <v>#N/A</v>
      </c>
      <c r="BK12" s="27" t="str">
        <f t="shared" si="30"/>
        <v>#N/A</v>
      </c>
      <c r="BL12" s="27" t="str">
        <f t="shared" si="30"/>
        <v>#N/A</v>
      </c>
      <c r="BM12" s="27" t="str">
        <f t="shared" si="30"/>
        <v>#N/A</v>
      </c>
      <c r="BN12" s="27" t="str">
        <f t="shared" si="30"/>
        <v>#N/A</v>
      </c>
      <c r="BO12" s="27" t="str">
        <f t="shared" si="30"/>
        <v>#N/A</v>
      </c>
      <c r="BP12" s="27" t="str">
        <f t="shared" si="30"/>
        <v>#N/A</v>
      </c>
      <c r="BQ12" s="27" t="str">
        <f t="shared" si="30"/>
        <v>#N/A</v>
      </c>
      <c r="BR12" s="27" t="str">
        <f t="shared" si="30"/>
        <v>#N/A</v>
      </c>
      <c r="BS12" s="27" t="str">
        <f t="shared" si="30"/>
        <v>#N/A</v>
      </c>
      <c r="BT12" s="27" t="str">
        <f t="shared" si="30"/>
        <v>#N/A</v>
      </c>
      <c r="BU12" s="27" t="str">
        <f t="shared" si="30"/>
        <v>#N/A</v>
      </c>
      <c r="BV12" s="27" t="str">
        <f t="shared" si="30"/>
        <v>#N/A</v>
      </c>
      <c r="BW12" s="27" t="str">
        <f t="shared" si="30"/>
        <v>#N/A</v>
      </c>
      <c r="BX12" s="27" t="str">
        <f t="shared" si="30"/>
        <v>#N/A</v>
      </c>
      <c r="BY12" s="27" t="str">
        <f t="shared" si="30"/>
        <v>#N/A</v>
      </c>
      <c r="BZ12" s="27" t="str">
        <f t="shared" si="30"/>
        <v>#N/A</v>
      </c>
      <c r="CA12" s="27" t="str">
        <f t="shared" si="30"/>
        <v>#N/A</v>
      </c>
      <c r="CB12" s="27" t="str">
        <f t="shared" si="30"/>
        <v>#N/A</v>
      </c>
      <c r="CC12" s="27" t="str">
        <f t="shared" si="30"/>
        <v>#N/A</v>
      </c>
      <c r="CD12" s="27" t="str">
        <f t="shared" si="30"/>
        <v>#N/A</v>
      </c>
      <c r="CE12" s="27" t="str">
        <f t="shared" si="30"/>
        <v>#N/A</v>
      </c>
      <c r="CF12" s="27" t="str">
        <f t="shared" si="30"/>
        <v>#N/A</v>
      </c>
      <c r="CG12" s="27" t="str">
        <f t="shared" si="30"/>
        <v>#N/A</v>
      </c>
      <c r="CH12" s="27" t="str">
        <f t="shared" si="30"/>
        <v>#N/A</v>
      </c>
      <c r="CI12" s="27" t="str">
        <f t="shared" si="30"/>
        <v>#N/A</v>
      </c>
      <c r="CJ12" s="27" t="str">
        <f t="shared" si="30"/>
        <v>#N/A</v>
      </c>
      <c r="CK12" s="27" t="str">
        <f t="shared" si="30"/>
        <v>#N/A</v>
      </c>
      <c r="CL12" s="27" t="str">
        <f t="shared" si="30"/>
        <v>#N/A</v>
      </c>
      <c r="CM12" s="27" t="str">
        <f t="shared" si="30"/>
        <v>#N/A</v>
      </c>
      <c r="CN12" s="27" t="str">
        <f t="shared" si="30"/>
        <v>#N/A</v>
      </c>
      <c r="CO12" s="27" t="str">
        <f t="shared" si="30"/>
        <v>#N/A</v>
      </c>
      <c r="CP12" s="27" t="str">
        <f t="shared" si="30"/>
        <v>#N/A</v>
      </c>
      <c r="CQ12" s="27" t="str">
        <f t="shared" si="30"/>
        <v>#N/A</v>
      </c>
      <c r="CR12" s="27" t="str">
        <f t="shared" si="30"/>
        <v>#N/A</v>
      </c>
      <c r="CS12" s="27" t="str">
        <f t="shared" si="30"/>
        <v>#N/A</v>
      </c>
      <c r="CT12" s="27" t="str">
        <f t="shared" si="30"/>
        <v>#N/A</v>
      </c>
      <c r="CU12" s="27" t="str">
        <f t="shared" si="30"/>
        <v>#N/A</v>
      </c>
      <c r="CV12" s="27" t="str">
        <f t="shared" si="30"/>
        <v>#N/A</v>
      </c>
      <c r="CW12" s="27" t="str">
        <f t="shared" si="30"/>
        <v>#N/A</v>
      </c>
      <c r="CX12" s="27" t="str">
        <f t="shared" si="30"/>
        <v>#N/A</v>
      </c>
      <c r="CY12" s="27" t="str">
        <f t="shared" si="30"/>
        <v>#N/A</v>
      </c>
      <c r="CZ12" s="27" t="str">
        <f t="shared" si="30"/>
        <v>#N/A</v>
      </c>
      <c r="DA12" s="27" t="str">
        <f t="shared" si="30"/>
        <v>#N/A</v>
      </c>
      <c r="DB12" s="27" t="str">
        <f t="shared" si="30"/>
        <v>#N/A</v>
      </c>
      <c r="DC12" s="27" t="str">
        <f t="shared" si="30"/>
        <v>#N/A</v>
      </c>
      <c r="DD12" s="27" t="str">
        <f t="shared" si="30"/>
        <v>#N/A</v>
      </c>
      <c r="DE12" s="27" t="str">
        <f t="shared" si="30"/>
        <v>#N/A</v>
      </c>
      <c r="DF12" s="27" t="str">
        <f t="shared" si="30"/>
        <v>#N/A</v>
      </c>
      <c r="DG12" s="27" t="str">
        <f t="shared" si="30"/>
        <v>#N/A</v>
      </c>
      <c r="DH12" s="27" t="str">
        <f t="shared" si="30"/>
        <v>#N/A</v>
      </c>
      <c r="DI12" s="27" t="str">
        <f t="shared" si="30"/>
        <v>#N/A</v>
      </c>
      <c r="DJ12" s="27" t="str">
        <f t="shared" si="30"/>
        <v>#N/A</v>
      </c>
      <c r="DK12" s="27" t="str">
        <f t="shared" si="30"/>
        <v>#N/A</v>
      </c>
      <c r="DL12" s="27" t="str">
        <f t="shared" si="30"/>
        <v>#N/A</v>
      </c>
      <c r="DM12" s="27" t="str">
        <f t="shared" si="30"/>
        <v>#N/A</v>
      </c>
      <c r="DN12" s="27" t="str">
        <f t="shared" si="30"/>
        <v>#N/A</v>
      </c>
      <c r="DO12" s="27" t="str">
        <f t="shared" si="30"/>
        <v>#N/A</v>
      </c>
      <c r="DP12" s="27" t="str">
        <f t="shared" si="30"/>
        <v>#N/A</v>
      </c>
      <c r="DQ12" s="27" t="str">
        <f t="shared" si="30"/>
        <v>#N/A</v>
      </c>
      <c r="DR12" s="27" t="str">
        <f t="shared" si="30"/>
        <v>#N/A</v>
      </c>
      <c r="DS12" s="27" t="str">
        <f t="shared" si="30"/>
        <v>#N/A</v>
      </c>
      <c r="DT12" s="27" t="str">
        <f t="shared" si="30"/>
        <v>#N/A</v>
      </c>
      <c r="DU12" s="27" t="str">
        <f t="shared" si="30"/>
        <v>#N/A</v>
      </c>
      <c r="DV12" s="27" t="str">
        <f t="shared" si="30"/>
        <v>#N/A</v>
      </c>
      <c r="DW12" s="27" t="str">
        <f t="shared" si="30"/>
        <v>#N/A</v>
      </c>
      <c r="DX12" s="27" t="str">
        <f t="shared" si="30"/>
        <v>#N/A</v>
      </c>
      <c r="DY12" s="27" t="str">
        <f t="shared" si="30"/>
        <v>#N/A</v>
      </c>
      <c r="DZ12" s="27" t="str">
        <f t="shared" si="30"/>
        <v>#N/A</v>
      </c>
      <c r="EA12" s="27" t="str">
        <f t="shared" si="30"/>
        <v>#N/A</v>
      </c>
      <c r="EB12" s="27" t="str">
        <f t="shared" si="30"/>
        <v>#N/A</v>
      </c>
      <c r="EC12" s="27" t="str">
        <f t="shared" si="30"/>
        <v>#N/A</v>
      </c>
      <c r="ED12" s="27" t="str">
        <f t="shared" si="30"/>
        <v>#N/A</v>
      </c>
      <c r="EE12" s="28">
        <f t="shared" si="2"/>
        <v>1652.144663</v>
      </c>
    </row>
    <row r="13">
      <c r="A13" s="1"/>
      <c r="B13" s="29" t="s">
        <v>37</v>
      </c>
      <c r="C13" s="30" t="s">
        <v>42</v>
      </c>
      <c r="D13" s="30">
        <v>4.0</v>
      </c>
      <c r="E13" s="30" t="s">
        <v>37</v>
      </c>
      <c r="F13" s="31">
        <v>46110.0</v>
      </c>
      <c r="G13" s="32"/>
      <c r="H13" s="32" t="b">
        <f t="shared" si="3"/>
        <v>1</v>
      </c>
      <c r="I13" s="32" t="b">
        <f>if(iferror(match(B13,'Osallistujat ja seuranta'!C:C,0),0)&gt;0,TRUE,FALSE)</f>
        <v>1</v>
      </c>
      <c r="J13" s="32" t="b">
        <f>if(iferror(match(C13,'Osallistujat ja seuranta'!C:C,0),0)&gt;0,TRUE,FALSE)</f>
        <v>1</v>
      </c>
      <c r="K13" s="32" t="b">
        <f t="shared" si="4"/>
        <v>1</v>
      </c>
      <c r="L13" s="32" t="b">
        <f t="shared" si="5"/>
        <v>1</v>
      </c>
      <c r="M13" s="32" t="b">
        <f t="shared" si="6"/>
        <v>1</v>
      </c>
      <c r="N13" s="33">
        <f t="shared" si="7"/>
        <v>1</v>
      </c>
      <c r="O13" s="34">
        <f t="shared" si="8"/>
        <v>2431.536191</v>
      </c>
      <c r="P13" s="34">
        <f t="shared" si="9"/>
        <v>1949.761249</v>
      </c>
      <c r="Q13" s="35">
        <f t="shared" si="10"/>
        <v>131.7749421</v>
      </c>
      <c r="R13" s="34">
        <f t="shared" si="11"/>
        <v>2299.761249</v>
      </c>
      <c r="S13" s="33">
        <f t="shared" si="12"/>
        <v>1</v>
      </c>
      <c r="T13" s="33">
        <f t="shared" si="13"/>
        <v>-47.3670814</v>
      </c>
      <c r="U13" s="33">
        <f t="shared" si="14"/>
        <v>-48.35595801</v>
      </c>
      <c r="V13" s="36">
        <f t="shared" si="15"/>
        <v>0.7288659751</v>
      </c>
      <c r="W13" s="37">
        <f t="shared" si="16"/>
        <v>10.47984278</v>
      </c>
      <c r="X13" s="37">
        <f t="shared" si="17"/>
        <v>0.03532215193</v>
      </c>
      <c r="Y13" s="37">
        <f>if(N13=1,(W13*(S13-V13))*'Säännöt ja ohjeet'!$B$54+X13,"")</f>
        <v>5.718206057</v>
      </c>
      <c r="Z13" s="37">
        <f t="shared" si="18"/>
        <v>0</v>
      </c>
      <c r="AA13" s="37">
        <f t="shared" si="19"/>
        <v>0.2711340249</v>
      </c>
      <c r="AB13" s="37">
        <f t="shared" si="20"/>
        <v>21.23288051</v>
      </c>
      <c r="AC13" s="37">
        <f t="shared" si="21"/>
        <v>0.8780913834</v>
      </c>
      <c r="AD13" s="37">
        <f>if(N13=1,(AB13*(Z13-AA13))*'Säännöt ja ohjeet'!$B$54+AC13,"")</f>
        <v>-10.63582132</v>
      </c>
      <c r="AE13" s="38">
        <f t="shared" si="22"/>
        <v>10</v>
      </c>
      <c r="AF13" s="38">
        <f t="shared" si="23"/>
        <v>-8</v>
      </c>
      <c r="AG13" s="1"/>
      <c r="AH13" s="10"/>
      <c r="AI13" s="27">
        <f t="shared" ref="AI13:ED13" si="31">if($B13=AI$3,AI12+$Y13,if($C13=AI$3,AI12+$AD13,AI12))</f>
        <v>1939.125427</v>
      </c>
      <c r="AJ13" s="27">
        <f t="shared" si="31"/>
        <v>1732.369608</v>
      </c>
      <c r="AK13" s="27">
        <f t="shared" si="31"/>
        <v>2437.254397</v>
      </c>
      <c r="AL13" s="27">
        <f t="shared" si="31"/>
        <v>1676.011722</v>
      </c>
      <c r="AM13" s="27">
        <f t="shared" si="31"/>
        <v>1804.072131</v>
      </c>
      <c r="AN13" s="27">
        <f t="shared" si="31"/>
        <v>2324.405501</v>
      </c>
      <c r="AO13" s="27">
        <f t="shared" si="31"/>
        <v>2286.32782</v>
      </c>
      <c r="AP13" s="27">
        <f t="shared" si="31"/>
        <v>1646.015124</v>
      </c>
      <c r="AQ13" s="27">
        <f t="shared" si="31"/>
        <v>880.3044819</v>
      </c>
      <c r="AR13" s="27">
        <f t="shared" si="31"/>
        <v>883.850954</v>
      </c>
      <c r="AS13" s="27">
        <f t="shared" si="31"/>
        <v>2219</v>
      </c>
      <c r="AT13" s="27">
        <f t="shared" si="31"/>
        <v>811.649061</v>
      </c>
      <c r="AU13" s="27">
        <f t="shared" si="31"/>
        <v>1113.328055</v>
      </c>
      <c r="AV13" s="27">
        <f t="shared" si="31"/>
        <v>1295.989198</v>
      </c>
      <c r="AW13" s="27">
        <f t="shared" si="31"/>
        <v>1186.880996</v>
      </c>
      <c r="AX13" s="27">
        <f t="shared" si="31"/>
        <v>1164.99749</v>
      </c>
      <c r="AY13" s="27">
        <f t="shared" si="31"/>
        <v>1367.704948</v>
      </c>
      <c r="AZ13" s="27">
        <f t="shared" si="31"/>
        <v>1732.550996</v>
      </c>
      <c r="BA13" s="27">
        <f t="shared" si="31"/>
        <v>1840.282391</v>
      </c>
      <c r="BB13" s="27">
        <f t="shared" si="31"/>
        <v>2158</v>
      </c>
      <c r="BC13" s="27">
        <f t="shared" si="31"/>
        <v>2190</v>
      </c>
      <c r="BD13" s="27" t="str">
        <f t="shared" si="31"/>
        <v>#N/A</v>
      </c>
      <c r="BE13" s="27" t="str">
        <f t="shared" si="31"/>
        <v>#N/A</v>
      </c>
      <c r="BF13" s="27" t="str">
        <f t="shared" si="31"/>
        <v>#N/A</v>
      </c>
      <c r="BG13" s="27" t="str">
        <f t="shared" si="31"/>
        <v>#N/A</v>
      </c>
      <c r="BH13" s="27" t="str">
        <f t="shared" si="31"/>
        <v>#N/A</v>
      </c>
      <c r="BI13" s="27" t="str">
        <f t="shared" si="31"/>
        <v>#N/A</v>
      </c>
      <c r="BJ13" s="27" t="str">
        <f t="shared" si="31"/>
        <v>#N/A</v>
      </c>
      <c r="BK13" s="27" t="str">
        <f t="shared" si="31"/>
        <v>#N/A</v>
      </c>
      <c r="BL13" s="27" t="str">
        <f t="shared" si="31"/>
        <v>#N/A</v>
      </c>
      <c r="BM13" s="27" t="str">
        <f t="shared" si="31"/>
        <v>#N/A</v>
      </c>
      <c r="BN13" s="27" t="str">
        <f t="shared" si="31"/>
        <v>#N/A</v>
      </c>
      <c r="BO13" s="27" t="str">
        <f t="shared" si="31"/>
        <v>#N/A</v>
      </c>
      <c r="BP13" s="27" t="str">
        <f t="shared" si="31"/>
        <v>#N/A</v>
      </c>
      <c r="BQ13" s="27" t="str">
        <f t="shared" si="31"/>
        <v>#N/A</v>
      </c>
      <c r="BR13" s="27" t="str">
        <f t="shared" si="31"/>
        <v>#N/A</v>
      </c>
      <c r="BS13" s="27" t="str">
        <f t="shared" si="31"/>
        <v>#N/A</v>
      </c>
      <c r="BT13" s="27" t="str">
        <f t="shared" si="31"/>
        <v>#N/A</v>
      </c>
      <c r="BU13" s="27" t="str">
        <f t="shared" si="31"/>
        <v>#N/A</v>
      </c>
      <c r="BV13" s="27" t="str">
        <f t="shared" si="31"/>
        <v>#N/A</v>
      </c>
      <c r="BW13" s="27" t="str">
        <f t="shared" si="31"/>
        <v>#N/A</v>
      </c>
      <c r="BX13" s="27" t="str">
        <f t="shared" si="31"/>
        <v>#N/A</v>
      </c>
      <c r="BY13" s="27" t="str">
        <f t="shared" si="31"/>
        <v>#N/A</v>
      </c>
      <c r="BZ13" s="27" t="str">
        <f t="shared" si="31"/>
        <v>#N/A</v>
      </c>
      <c r="CA13" s="27" t="str">
        <f t="shared" si="31"/>
        <v>#N/A</v>
      </c>
      <c r="CB13" s="27" t="str">
        <f t="shared" si="31"/>
        <v>#N/A</v>
      </c>
      <c r="CC13" s="27" t="str">
        <f t="shared" si="31"/>
        <v>#N/A</v>
      </c>
      <c r="CD13" s="27" t="str">
        <f t="shared" si="31"/>
        <v>#N/A</v>
      </c>
      <c r="CE13" s="27" t="str">
        <f t="shared" si="31"/>
        <v>#N/A</v>
      </c>
      <c r="CF13" s="27" t="str">
        <f t="shared" si="31"/>
        <v>#N/A</v>
      </c>
      <c r="CG13" s="27" t="str">
        <f t="shared" si="31"/>
        <v>#N/A</v>
      </c>
      <c r="CH13" s="27" t="str">
        <f t="shared" si="31"/>
        <v>#N/A</v>
      </c>
      <c r="CI13" s="27" t="str">
        <f t="shared" si="31"/>
        <v>#N/A</v>
      </c>
      <c r="CJ13" s="27" t="str">
        <f t="shared" si="31"/>
        <v>#N/A</v>
      </c>
      <c r="CK13" s="27" t="str">
        <f t="shared" si="31"/>
        <v>#N/A</v>
      </c>
      <c r="CL13" s="27" t="str">
        <f t="shared" si="31"/>
        <v>#N/A</v>
      </c>
      <c r="CM13" s="27" t="str">
        <f t="shared" si="31"/>
        <v>#N/A</v>
      </c>
      <c r="CN13" s="27" t="str">
        <f t="shared" si="31"/>
        <v>#N/A</v>
      </c>
      <c r="CO13" s="27" t="str">
        <f t="shared" si="31"/>
        <v>#N/A</v>
      </c>
      <c r="CP13" s="27" t="str">
        <f t="shared" si="31"/>
        <v>#N/A</v>
      </c>
      <c r="CQ13" s="27" t="str">
        <f t="shared" si="31"/>
        <v>#N/A</v>
      </c>
      <c r="CR13" s="27" t="str">
        <f t="shared" si="31"/>
        <v>#N/A</v>
      </c>
      <c r="CS13" s="27" t="str">
        <f t="shared" si="31"/>
        <v>#N/A</v>
      </c>
      <c r="CT13" s="27" t="str">
        <f t="shared" si="31"/>
        <v>#N/A</v>
      </c>
      <c r="CU13" s="27" t="str">
        <f t="shared" si="31"/>
        <v>#N/A</v>
      </c>
      <c r="CV13" s="27" t="str">
        <f t="shared" si="31"/>
        <v>#N/A</v>
      </c>
      <c r="CW13" s="27" t="str">
        <f t="shared" si="31"/>
        <v>#N/A</v>
      </c>
      <c r="CX13" s="27" t="str">
        <f t="shared" si="31"/>
        <v>#N/A</v>
      </c>
      <c r="CY13" s="27" t="str">
        <f t="shared" si="31"/>
        <v>#N/A</v>
      </c>
      <c r="CZ13" s="27" t="str">
        <f t="shared" si="31"/>
        <v>#N/A</v>
      </c>
      <c r="DA13" s="27" t="str">
        <f t="shared" si="31"/>
        <v>#N/A</v>
      </c>
      <c r="DB13" s="27" t="str">
        <f t="shared" si="31"/>
        <v>#N/A</v>
      </c>
      <c r="DC13" s="27" t="str">
        <f t="shared" si="31"/>
        <v>#N/A</v>
      </c>
      <c r="DD13" s="27" t="str">
        <f t="shared" si="31"/>
        <v>#N/A</v>
      </c>
      <c r="DE13" s="27" t="str">
        <f t="shared" si="31"/>
        <v>#N/A</v>
      </c>
      <c r="DF13" s="27" t="str">
        <f t="shared" si="31"/>
        <v>#N/A</v>
      </c>
      <c r="DG13" s="27" t="str">
        <f t="shared" si="31"/>
        <v>#N/A</v>
      </c>
      <c r="DH13" s="27" t="str">
        <f t="shared" si="31"/>
        <v>#N/A</v>
      </c>
      <c r="DI13" s="27" t="str">
        <f t="shared" si="31"/>
        <v>#N/A</v>
      </c>
      <c r="DJ13" s="27" t="str">
        <f t="shared" si="31"/>
        <v>#N/A</v>
      </c>
      <c r="DK13" s="27" t="str">
        <f t="shared" si="31"/>
        <v>#N/A</v>
      </c>
      <c r="DL13" s="27" t="str">
        <f t="shared" si="31"/>
        <v>#N/A</v>
      </c>
      <c r="DM13" s="27" t="str">
        <f t="shared" si="31"/>
        <v>#N/A</v>
      </c>
      <c r="DN13" s="27" t="str">
        <f t="shared" si="31"/>
        <v>#N/A</v>
      </c>
      <c r="DO13" s="27" t="str">
        <f t="shared" si="31"/>
        <v>#N/A</v>
      </c>
      <c r="DP13" s="27" t="str">
        <f t="shared" si="31"/>
        <v>#N/A</v>
      </c>
      <c r="DQ13" s="27" t="str">
        <f t="shared" si="31"/>
        <v>#N/A</v>
      </c>
      <c r="DR13" s="27" t="str">
        <f t="shared" si="31"/>
        <v>#N/A</v>
      </c>
      <c r="DS13" s="27" t="str">
        <f t="shared" si="31"/>
        <v>#N/A</v>
      </c>
      <c r="DT13" s="27" t="str">
        <f t="shared" si="31"/>
        <v>#N/A</v>
      </c>
      <c r="DU13" s="27" t="str">
        <f t="shared" si="31"/>
        <v>#N/A</v>
      </c>
      <c r="DV13" s="27" t="str">
        <f t="shared" si="31"/>
        <v>#N/A</v>
      </c>
      <c r="DW13" s="27" t="str">
        <f t="shared" si="31"/>
        <v>#N/A</v>
      </c>
      <c r="DX13" s="27" t="str">
        <f t="shared" si="31"/>
        <v>#N/A</v>
      </c>
      <c r="DY13" s="27" t="str">
        <f t="shared" si="31"/>
        <v>#N/A</v>
      </c>
      <c r="DZ13" s="27" t="str">
        <f t="shared" si="31"/>
        <v>#N/A</v>
      </c>
      <c r="EA13" s="27" t="str">
        <f t="shared" si="31"/>
        <v>#N/A</v>
      </c>
      <c r="EB13" s="27" t="str">
        <f t="shared" si="31"/>
        <v>#N/A</v>
      </c>
      <c r="EC13" s="27" t="str">
        <f t="shared" si="31"/>
        <v>#N/A</v>
      </c>
      <c r="ED13" s="27" t="str">
        <f t="shared" si="31"/>
        <v>#N/A</v>
      </c>
      <c r="EE13" s="28">
        <f t="shared" si="2"/>
        <v>1651.910491</v>
      </c>
    </row>
    <row r="14">
      <c r="A14" s="1"/>
      <c r="B14" s="29" t="s">
        <v>43</v>
      </c>
      <c r="C14" s="30" t="s">
        <v>38</v>
      </c>
      <c r="D14" s="30">
        <v>4.0</v>
      </c>
      <c r="E14" s="30" t="s">
        <v>38</v>
      </c>
      <c r="F14" s="31">
        <v>46110.0</v>
      </c>
      <c r="G14" s="32"/>
      <c r="H14" s="32" t="b">
        <f t="shared" si="3"/>
        <v>1</v>
      </c>
      <c r="I14" s="32" t="b">
        <f>if(iferror(match(B14,'Osallistujat ja seuranta'!C:C,0),0)&gt;0,TRUE,FALSE)</f>
        <v>1</v>
      </c>
      <c r="J14" s="32" t="b">
        <f>if(iferror(match(C14,'Osallistujat ja seuranta'!C:C,0),0)&gt;0,TRUE,FALSE)</f>
        <v>1</v>
      </c>
      <c r="K14" s="32" t="b">
        <f t="shared" si="4"/>
        <v>1</v>
      </c>
      <c r="L14" s="32" t="b">
        <f t="shared" si="5"/>
        <v>1</v>
      </c>
      <c r="M14" s="32" t="b">
        <f t="shared" si="6"/>
        <v>1</v>
      </c>
      <c r="N14" s="33">
        <f t="shared" si="7"/>
        <v>1</v>
      </c>
      <c r="O14" s="34">
        <f t="shared" si="8"/>
        <v>2219</v>
      </c>
      <c r="P14" s="34">
        <f t="shared" si="9"/>
        <v>1732.369608</v>
      </c>
      <c r="Q14" s="35">
        <f t="shared" si="10"/>
        <v>136.6303923</v>
      </c>
      <c r="R14" s="34">
        <f t="shared" si="11"/>
        <v>2082.369608</v>
      </c>
      <c r="S14" s="33">
        <f t="shared" si="12"/>
        <v>0</v>
      </c>
      <c r="T14" s="33">
        <f t="shared" si="13"/>
        <v>-48.89949272</v>
      </c>
      <c r="U14" s="33">
        <f t="shared" si="14"/>
        <v>-49.73263363</v>
      </c>
      <c r="V14" s="36">
        <f t="shared" si="15"/>
        <v>0.6970186488</v>
      </c>
      <c r="W14" s="37">
        <f t="shared" si="16"/>
        <v>14.87555292</v>
      </c>
      <c r="X14" s="37">
        <f t="shared" si="17"/>
        <v>0.2644830501</v>
      </c>
      <c r="Y14" s="37">
        <f>if(N14=1,(W14*(S14-V14))*'Säännöt ja ohjeet'!$B$54+X14,"")</f>
        <v>-20.47259254</v>
      </c>
      <c r="Z14" s="37">
        <f t="shared" si="18"/>
        <v>1</v>
      </c>
      <c r="AA14" s="37">
        <f t="shared" si="19"/>
        <v>0.3029813512</v>
      </c>
      <c r="AB14" s="37">
        <f t="shared" si="20"/>
        <v>26.96136566</v>
      </c>
      <c r="AC14" s="37">
        <f t="shared" si="21"/>
        <v>1.419241697</v>
      </c>
      <c r="AD14" s="37">
        <f>if(N14=1,(AB14*(Z14-AA14))*'Säännöt ja ohjeet'!$B$54+AC14,"")</f>
        <v>39.00439102</v>
      </c>
      <c r="AE14" s="38">
        <f t="shared" si="22"/>
        <v>-10</v>
      </c>
      <c r="AF14" s="38">
        <f t="shared" si="23"/>
        <v>12</v>
      </c>
      <c r="AG14" s="1"/>
      <c r="AH14" s="10"/>
      <c r="AI14" s="27">
        <f t="shared" ref="AI14:ED14" si="32">if($B14=AI$3,AI13+$Y14,if($C14=AI$3,AI13+$AD14,AI13))</f>
        <v>1939.125427</v>
      </c>
      <c r="AJ14" s="27">
        <f t="shared" si="32"/>
        <v>1771.373999</v>
      </c>
      <c r="AK14" s="27">
        <f t="shared" si="32"/>
        <v>2437.254397</v>
      </c>
      <c r="AL14" s="27">
        <f t="shared" si="32"/>
        <v>1676.011722</v>
      </c>
      <c r="AM14" s="27">
        <f t="shared" si="32"/>
        <v>1804.072131</v>
      </c>
      <c r="AN14" s="27">
        <f t="shared" si="32"/>
        <v>2324.405501</v>
      </c>
      <c r="AO14" s="27">
        <f t="shared" si="32"/>
        <v>2286.32782</v>
      </c>
      <c r="AP14" s="27">
        <f t="shared" si="32"/>
        <v>1646.015124</v>
      </c>
      <c r="AQ14" s="27">
        <f t="shared" si="32"/>
        <v>880.3044819</v>
      </c>
      <c r="AR14" s="27">
        <f t="shared" si="32"/>
        <v>883.850954</v>
      </c>
      <c r="AS14" s="27">
        <f t="shared" si="32"/>
        <v>2198.527407</v>
      </c>
      <c r="AT14" s="27">
        <f t="shared" si="32"/>
        <v>811.649061</v>
      </c>
      <c r="AU14" s="27">
        <f t="shared" si="32"/>
        <v>1113.328055</v>
      </c>
      <c r="AV14" s="27">
        <f t="shared" si="32"/>
        <v>1295.989198</v>
      </c>
      <c r="AW14" s="27">
        <f t="shared" si="32"/>
        <v>1186.880996</v>
      </c>
      <c r="AX14" s="27">
        <f t="shared" si="32"/>
        <v>1164.99749</v>
      </c>
      <c r="AY14" s="27">
        <f t="shared" si="32"/>
        <v>1367.704948</v>
      </c>
      <c r="AZ14" s="27">
        <f t="shared" si="32"/>
        <v>1732.550996</v>
      </c>
      <c r="BA14" s="27">
        <f t="shared" si="32"/>
        <v>1840.282391</v>
      </c>
      <c r="BB14" s="27">
        <f t="shared" si="32"/>
        <v>2158</v>
      </c>
      <c r="BC14" s="27">
        <f t="shared" si="32"/>
        <v>2190</v>
      </c>
      <c r="BD14" s="27" t="str">
        <f t="shared" si="32"/>
        <v>#N/A</v>
      </c>
      <c r="BE14" s="27" t="str">
        <f t="shared" si="32"/>
        <v>#N/A</v>
      </c>
      <c r="BF14" s="27" t="str">
        <f t="shared" si="32"/>
        <v>#N/A</v>
      </c>
      <c r="BG14" s="27" t="str">
        <f t="shared" si="32"/>
        <v>#N/A</v>
      </c>
      <c r="BH14" s="27" t="str">
        <f t="shared" si="32"/>
        <v>#N/A</v>
      </c>
      <c r="BI14" s="27" t="str">
        <f t="shared" si="32"/>
        <v>#N/A</v>
      </c>
      <c r="BJ14" s="27" t="str">
        <f t="shared" si="32"/>
        <v>#N/A</v>
      </c>
      <c r="BK14" s="27" t="str">
        <f t="shared" si="32"/>
        <v>#N/A</v>
      </c>
      <c r="BL14" s="27" t="str">
        <f t="shared" si="32"/>
        <v>#N/A</v>
      </c>
      <c r="BM14" s="27" t="str">
        <f t="shared" si="32"/>
        <v>#N/A</v>
      </c>
      <c r="BN14" s="27" t="str">
        <f t="shared" si="32"/>
        <v>#N/A</v>
      </c>
      <c r="BO14" s="27" t="str">
        <f t="shared" si="32"/>
        <v>#N/A</v>
      </c>
      <c r="BP14" s="27" t="str">
        <f t="shared" si="32"/>
        <v>#N/A</v>
      </c>
      <c r="BQ14" s="27" t="str">
        <f t="shared" si="32"/>
        <v>#N/A</v>
      </c>
      <c r="BR14" s="27" t="str">
        <f t="shared" si="32"/>
        <v>#N/A</v>
      </c>
      <c r="BS14" s="27" t="str">
        <f t="shared" si="32"/>
        <v>#N/A</v>
      </c>
      <c r="BT14" s="27" t="str">
        <f t="shared" si="32"/>
        <v>#N/A</v>
      </c>
      <c r="BU14" s="27" t="str">
        <f t="shared" si="32"/>
        <v>#N/A</v>
      </c>
      <c r="BV14" s="27" t="str">
        <f t="shared" si="32"/>
        <v>#N/A</v>
      </c>
      <c r="BW14" s="27" t="str">
        <f t="shared" si="32"/>
        <v>#N/A</v>
      </c>
      <c r="BX14" s="27" t="str">
        <f t="shared" si="32"/>
        <v>#N/A</v>
      </c>
      <c r="BY14" s="27" t="str">
        <f t="shared" si="32"/>
        <v>#N/A</v>
      </c>
      <c r="BZ14" s="27" t="str">
        <f t="shared" si="32"/>
        <v>#N/A</v>
      </c>
      <c r="CA14" s="27" t="str">
        <f t="shared" si="32"/>
        <v>#N/A</v>
      </c>
      <c r="CB14" s="27" t="str">
        <f t="shared" si="32"/>
        <v>#N/A</v>
      </c>
      <c r="CC14" s="27" t="str">
        <f t="shared" si="32"/>
        <v>#N/A</v>
      </c>
      <c r="CD14" s="27" t="str">
        <f t="shared" si="32"/>
        <v>#N/A</v>
      </c>
      <c r="CE14" s="27" t="str">
        <f t="shared" si="32"/>
        <v>#N/A</v>
      </c>
      <c r="CF14" s="27" t="str">
        <f t="shared" si="32"/>
        <v>#N/A</v>
      </c>
      <c r="CG14" s="27" t="str">
        <f t="shared" si="32"/>
        <v>#N/A</v>
      </c>
      <c r="CH14" s="27" t="str">
        <f t="shared" si="32"/>
        <v>#N/A</v>
      </c>
      <c r="CI14" s="27" t="str">
        <f t="shared" si="32"/>
        <v>#N/A</v>
      </c>
      <c r="CJ14" s="27" t="str">
        <f t="shared" si="32"/>
        <v>#N/A</v>
      </c>
      <c r="CK14" s="27" t="str">
        <f t="shared" si="32"/>
        <v>#N/A</v>
      </c>
      <c r="CL14" s="27" t="str">
        <f t="shared" si="32"/>
        <v>#N/A</v>
      </c>
      <c r="CM14" s="27" t="str">
        <f t="shared" si="32"/>
        <v>#N/A</v>
      </c>
      <c r="CN14" s="27" t="str">
        <f t="shared" si="32"/>
        <v>#N/A</v>
      </c>
      <c r="CO14" s="27" t="str">
        <f t="shared" si="32"/>
        <v>#N/A</v>
      </c>
      <c r="CP14" s="27" t="str">
        <f t="shared" si="32"/>
        <v>#N/A</v>
      </c>
      <c r="CQ14" s="27" t="str">
        <f t="shared" si="32"/>
        <v>#N/A</v>
      </c>
      <c r="CR14" s="27" t="str">
        <f t="shared" si="32"/>
        <v>#N/A</v>
      </c>
      <c r="CS14" s="27" t="str">
        <f t="shared" si="32"/>
        <v>#N/A</v>
      </c>
      <c r="CT14" s="27" t="str">
        <f t="shared" si="32"/>
        <v>#N/A</v>
      </c>
      <c r="CU14" s="27" t="str">
        <f t="shared" si="32"/>
        <v>#N/A</v>
      </c>
      <c r="CV14" s="27" t="str">
        <f t="shared" si="32"/>
        <v>#N/A</v>
      </c>
      <c r="CW14" s="27" t="str">
        <f t="shared" si="32"/>
        <v>#N/A</v>
      </c>
      <c r="CX14" s="27" t="str">
        <f t="shared" si="32"/>
        <v>#N/A</v>
      </c>
      <c r="CY14" s="27" t="str">
        <f t="shared" si="32"/>
        <v>#N/A</v>
      </c>
      <c r="CZ14" s="27" t="str">
        <f t="shared" si="32"/>
        <v>#N/A</v>
      </c>
      <c r="DA14" s="27" t="str">
        <f t="shared" si="32"/>
        <v>#N/A</v>
      </c>
      <c r="DB14" s="27" t="str">
        <f t="shared" si="32"/>
        <v>#N/A</v>
      </c>
      <c r="DC14" s="27" t="str">
        <f t="shared" si="32"/>
        <v>#N/A</v>
      </c>
      <c r="DD14" s="27" t="str">
        <f t="shared" si="32"/>
        <v>#N/A</v>
      </c>
      <c r="DE14" s="27" t="str">
        <f t="shared" si="32"/>
        <v>#N/A</v>
      </c>
      <c r="DF14" s="27" t="str">
        <f t="shared" si="32"/>
        <v>#N/A</v>
      </c>
      <c r="DG14" s="27" t="str">
        <f t="shared" si="32"/>
        <v>#N/A</v>
      </c>
      <c r="DH14" s="27" t="str">
        <f t="shared" si="32"/>
        <v>#N/A</v>
      </c>
      <c r="DI14" s="27" t="str">
        <f t="shared" si="32"/>
        <v>#N/A</v>
      </c>
      <c r="DJ14" s="27" t="str">
        <f t="shared" si="32"/>
        <v>#N/A</v>
      </c>
      <c r="DK14" s="27" t="str">
        <f t="shared" si="32"/>
        <v>#N/A</v>
      </c>
      <c r="DL14" s="27" t="str">
        <f t="shared" si="32"/>
        <v>#N/A</v>
      </c>
      <c r="DM14" s="27" t="str">
        <f t="shared" si="32"/>
        <v>#N/A</v>
      </c>
      <c r="DN14" s="27" t="str">
        <f t="shared" si="32"/>
        <v>#N/A</v>
      </c>
      <c r="DO14" s="27" t="str">
        <f t="shared" si="32"/>
        <v>#N/A</v>
      </c>
      <c r="DP14" s="27" t="str">
        <f t="shared" si="32"/>
        <v>#N/A</v>
      </c>
      <c r="DQ14" s="27" t="str">
        <f t="shared" si="32"/>
        <v>#N/A</v>
      </c>
      <c r="DR14" s="27" t="str">
        <f t="shared" si="32"/>
        <v>#N/A</v>
      </c>
      <c r="DS14" s="27" t="str">
        <f t="shared" si="32"/>
        <v>#N/A</v>
      </c>
      <c r="DT14" s="27" t="str">
        <f t="shared" si="32"/>
        <v>#N/A</v>
      </c>
      <c r="DU14" s="27" t="str">
        <f t="shared" si="32"/>
        <v>#N/A</v>
      </c>
      <c r="DV14" s="27" t="str">
        <f t="shared" si="32"/>
        <v>#N/A</v>
      </c>
      <c r="DW14" s="27" t="str">
        <f t="shared" si="32"/>
        <v>#N/A</v>
      </c>
      <c r="DX14" s="27" t="str">
        <f t="shared" si="32"/>
        <v>#N/A</v>
      </c>
      <c r="DY14" s="27" t="str">
        <f t="shared" si="32"/>
        <v>#N/A</v>
      </c>
      <c r="DZ14" s="27" t="str">
        <f t="shared" si="32"/>
        <v>#N/A</v>
      </c>
      <c r="EA14" s="27" t="str">
        <f t="shared" si="32"/>
        <v>#N/A</v>
      </c>
      <c r="EB14" s="27" t="str">
        <f t="shared" si="32"/>
        <v>#N/A</v>
      </c>
      <c r="EC14" s="27" t="str">
        <f t="shared" si="32"/>
        <v>#N/A</v>
      </c>
      <c r="ED14" s="27" t="str">
        <f t="shared" si="32"/>
        <v>#N/A</v>
      </c>
      <c r="EE14" s="28">
        <f t="shared" si="2"/>
        <v>1652.792957</v>
      </c>
    </row>
    <row r="15">
      <c r="A15" s="1"/>
      <c r="B15" s="29" t="s">
        <v>43</v>
      </c>
      <c r="C15" s="30" t="s">
        <v>44</v>
      </c>
      <c r="D15" s="30">
        <v>1.0</v>
      </c>
      <c r="E15" s="30" t="s">
        <v>44</v>
      </c>
      <c r="F15" s="31">
        <v>46110.0</v>
      </c>
      <c r="G15" s="32"/>
      <c r="H15" s="32" t="b">
        <f t="shared" si="3"/>
        <v>1</v>
      </c>
      <c r="I15" s="32" t="b">
        <f>if(iferror(match(B15,'Osallistujat ja seuranta'!C:C,0),0)&gt;0,TRUE,FALSE)</f>
        <v>1</v>
      </c>
      <c r="J15" s="32" t="b">
        <f>if(iferror(match(C15,'Osallistujat ja seuranta'!C:C,0),0)&gt;0,TRUE,FALSE)</f>
        <v>1</v>
      </c>
      <c r="K15" s="32" t="b">
        <f t="shared" si="4"/>
        <v>1</v>
      </c>
      <c r="L15" s="32" t="b">
        <f t="shared" si="5"/>
        <v>1</v>
      </c>
      <c r="M15" s="32" t="b">
        <f t="shared" si="6"/>
        <v>1</v>
      </c>
      <c r="N15" s="33">
        <f t="shared" si="7"/>
        <v>1</v>
      </c>
      <c r="O15" s="34">
        <f t="shared" si="8"/>
        <v>2198.527407</v>
      </c>
      <c r="P15" s="34">
        <f t="shared" si="9"/>
        <v>2158</v>
      </c>
      <c r="Q15" s="35">
        <f t="shared" si="10"/>
        <v>-9.472592541</v>
      </c>
      <c r="R15" s="34">
        <f t="shared" si="11"/>
        <v>2208</v>
      </c>
      <c r="S15" s="33">
        <f t="shared" si="12"/>
        <v>0</v>
      </c>
      <c r="T15" s="33">
        <f t="shared" si="13"/>
        <v>-49.03082299</v>
      </c>
      <c r="U15" s="33">
        <f t="shared" si="14"/>
        <v>-48.97036309</v>
      </c>
      <c r="V15" s="36">
        <f t="shared" si="15"/>
        <v>0.4848896291</v>
      </c>
      <c r="W15" s="37">
        <f t="shared" si="16"/>
        <v>15.32886217</v>
      </c>
      <c r="X15" s="37">
        <f t="shared" si="17"/>
        <v>0.3032532766</v>
      </c>
      <c r="Y15" s="37">
        <f>if(N15=1,(W15*(S15-V15))*'Säännöt ja ohjeet'!$B$54+X15,"")</f>
        <v>-14.56235931</v>
      </c>
      <c r="Z15" s="37">
        <f t="shared" si="18"/>
        <v>1</v>
      </c>
      <c r="AA15" s="37">
        <f t="shared" si="19"/>
        <v>0.5151103709</v>
      </c>
      <c r="AB15" s="37">
        <f t="shared" si="20"/>
        <v>16.24118724</v>
      </c>
      <c r="AC15" s="37">
        <f t="shared" si="21"/>
        <v>0.386312431</v>
      </c>
      <c r="AD15" s="37">
        <f>if(N15=1,(AB15*(Z15-AA15))*'Säännöt ja ohjeet'!$B$54+AC15,"")</f>
        <v>16.13667894</v>
      </c>
      <c r="AE15" s="38">
        <f t="shared" si="22"/>
        <v>-7</v>
      </c>
      <c r="AF15" s="38">
        <f t="shared" si="23"/>
        <v>9</v>
      </c>
      <c r="AG15" s="1"/>
      <c r="AH15" s="10"/>
      <c r="AI15" s="27">
        <f t="shared" ref="AI15:ED15" si="33">if($B15=AI$3,AI14+$Y15,if($C15=AI$3,AI14+$AD15,AI14))</f>
        <v>1939.125427</v>
      </c>
      <c r="AJ15" s="27">
        <f t="shared" si="33"/>
        <v>1771.373999</v>
      </c>
      <c r="AK15" s="27">
        <f t="shared" si="33"/>
        <v>2437.254397</v>
      </c>
      <c r="AL15" s="27">
        <f t="shared" si="33"/>
        <v>1676.011722</v>
      </c>
      <c r="AM15" s="27">
        <f t="shared" si="33"/>
        <v>1804.072131</v>
      </c>
      <c r="AN15" s="27">
        <f t="shared" si="33"/>
        <v>2324.405501</v>
      </c>
      <c r="AO15" s="27">
        <f t="shared" si="33"/>
        <v>2286.32782</v>
      </c>
      <c r="AP15" s="27">
        <f t="shared" si="33"/>
        <v>1646.015124</v>
      </c>
      <c r="AQ15" s="27">
        <f t="shared" si="33"/>
        <v>880.3044819</v>
      </c>
      <c r="AR15" s="27">
        <f t="shared" si="33"/>
        <v>883.850954</v>
      </c>
      <c r="AS15" s="27">
        <f t="shared" si="33"/>
        <v>2183.965048</v>
      </c>
      <c r="AT15" s="27">
        <f t="shared" si="33"/>
        <v>811.649061</v>
      </c>
      <c r="AU15" s="27">
        <f t="shared" si="33"/>
        <v>1113.328055</v>
      </c>
      <c r="AV15" s="27">
        <f t="shared" si="33"/>
        <v>1295.989198</v>
      </c>
      <c r="AW15" s="27">
        <f t="shared" si="33"/>
        <v>1186.880996</v>
      </c>
      <c r="AX15" s="27">
        <f t="shared" si="33"/>
        <v>1164.99749</v>
      </c>
      <c r="AY15" s="27">
        <f t="shared" si="33"/>
        <v>1367.704948</v>
      </c>
      <c r="AZ15" s="27">
        <f t="shared" si="33"/>
        <v>1732.550996</v>
      </c>
      <c r="BA15" s="27">
        <f t="shared" si="33"/>
        <v>1840.282391</v>
      </c>
      <c r="BB15" s="27">
        <f t="shared" si="33"/>
        <v>2174.136679</v>
      </c>
      <c r="BC15" s="27">
        <f t="shared" si="33"/>
        <v>2190</v>
      </c>
      <c r="BD15" s="27" t="str">
        <f t="shared" si="33"/>
        <v>#N/A</v>
      </c>
      <c r="BE15" s="27" t="str">
        <f t="shared" si="33"/>
        <v>#N/A</v>
      </c>
      <c r="BF15" s="27" t="str">
        <f t="shared" si="33"/>
        <v>#N/A</v>
      </c>
      <c r="BG15" s="27" t="str">
        <f t="shared" si="33"/>
        <v>#N/A</v>
      </c>
      <c r="BH15" s="27" t="str">
        <f t="shared" si="33"/>
        <v>#N/A</v>
      </c>
      <c r="BI15" s="27" t="str">
        <f t="shared" si="33"/>
        <v>#N/A</v>
      </c>
      <c r="BJ15" s="27" t="str">
        <f t="shared" si="33"/>
        <v>#N/A</v>
      </c>
      <c r="BK15" s="27" t="str">
        <f t="shared" si="33"/>
        <v>#N/A</v>
      </c>
      <c r="BL15" s="27" t="str">
        <f t="shared" si="33"/>
        <v>#N/A</v>
      </c>
      <c r="BM15" s="27" t="str">
        <f t="shared" si="33"/>
        <v>#N/A</v>
      </c>
      <c r="BN15" s="27" t="str">
        <f t="shared" si="33"/>
        <v>#N/A</v>
      </c>
      <c r="BO15" s="27" t="str">
        <f t="shared" si="33"/>
        <v>#N/A</v>
      </c>
      <c r="BP15" s="27" t="str">
        <f t="shared" si="33"/>
        <v>#N/A</v>
      </c>
      <c r="BQ15" s="27" t="str">
        <f t="shared" si="33"/>
        <v>#N/A</v>
      </c>
      <c r="BR15" s="27" t="str">
        <f t="shared" si="33"/>
        <v>#N/A</v>
      </c>
      <c r="BS15" s="27" t="str">
        <f t="shared" si="33"/>
        <v>#N/A</v>
      </c>
      <c r="BT15" s="27" t="str">
        <f t="shared" si="33"/>
        <v>#N/A</v>
      </c>
      <c r="BU15" s="27" t="str">
        <f t="shared" si="33"/>
        <v>#N/A</v>
      </c>
      <c r="BV15" s="27" t="str">
        <f t="shared" si="33"/>
        <v>#N/A</v>
      </c>
      <c r="BW15" s="27" t="str">
        <f t="shared" si="33"/>
        <v>#N/A</v>
      </c>
      <c r="BX15" s="27" t="str">
        <f t="shared" si="33"/>
        <v>#N/A</v>
      </c>
      <c r="BY15" s="27" t="str">
        <f t="shared" si="33"/>
        <v>#N/A</v>
      </c>
      <c r="BZ15" s="27" t="str">
        <f t="shared" si="33"/>
        <v>#N/A</v>
      </c>
      <c r="CA15" s="27" t="str">
        <f t="shared" si="33"/>
        <v>#N/A</v>
      </c>
      <c r="CB15" s="27" t="str">
        <f t="shared" si="33"/>
        <v>#N/A</v>
      </c>
      <c r="CC15" s="27" t="str">
        <f t="shared" si="33"/>
        <v>#N/A</v>
      </c>
      <c r="CD15" s="27" t="str">
        <f t="shared" si="33"/>
        <v>#N/A</v>
      </c>
      <c r="CE15" s="27" t="str">
        <f t="shared" si="33"/>
        <v>#N/A</v>
      </c>
      <c r="CF15" s="27" t="str">
        <f t="shared" si="33"/>
        <v>#N/A</v>
      </c>
      <c r="CG15" s="27" t="str">
        <f t="shared" si="33"/>
        <v>#N/A</v>
      </c>
      <c r="CH15" s="27" t="str">
        <f t="shared" si="33"/>
        <v>#N/A</v>
      </c>
      <c r="CI15" s="27" t="str">
        <f t="shared" si="33"/>
        <v>#N/A</v>
      </c>
      <c r="CJ15" s="27" t="str">
        <f t="shared" si="33"/>
        <v>#N/A</v>
      </c>
      <c r="CK15" s="27" t="str">
        <f t="shared" si="33"/>
        <v>#N/A</v>
      </c>
      <c r="CL15" s="27" t="str">
        <f t="shared" si="33"/>
        <v>#N/A</v>
      </c>
      <c r="CM15" s="27" t="str">
        <f t="shared" si="33"/>
        <v>#N/A</v>
      </c>
      <c r="CN15" s="27" t="str">
        <f t="shared" si="33"/>
        <v>#N/A</v>
      </c>
      <c r="CO15" s="27" t="str">
        <f t="shared" si="33"/>
        <v>#N/A</v>
      </c>
      <c r="CP15" s="27" t="str">
        <f t="shared" si="33"/>
        <v>#N/A</v>
      </c>
      <c r="CQ15" s="27" t="str">
        <f t="shared" si="33"/>
        <v>#N/A</v>
      </c>
      <c r="CR15" s="27" t="str">
        <f t="shared" si="33"/>
        <v>#N/A</v>
      </c>
      <c r="CS15" s="27" t="str">
        <f t="shared" si="33"/>
        <v>#N/A</v>
      </c>
      <c r="CT15" s="27" t="str">
        <f t="shared" si="33"/>
        <v>#N/A</v>
      </c>
      <c r="CU15" s="27" t="str">
        <f t="shared" si="33"/>
        <v>#N/A</v>
      </c>
      <c r="CV15" s="27" t="str">
        <f t="shared" si="33"/>
        <v>#N/A</v>
      </c>
      <c r="CW15" s="27" t="str">
        <f t="shared" si="33"/>
        <v>#N/A</v>
      </c>
      <c r="CX15" s="27" t="str">
        <f t="shared" si="33"/>
        <v>#N/A</v>
      </c>
      <c r="CY15" s="27" t="str">
        <f t="shared" si="33"/>
        <v>#N/A</v>
      </c>
      <c r="CZ15" s="27" t="str">
        <f t="shared" si="33"/>
        <v>#N/A</v>
      </c>
      <c r="DA15" s="27" t="str">
        <f t="shared" si="33"/>
        <v>#N/A</v>
      </c>
      <c r="DB15" s="27" t="str">
        <f t="shared" si="33"/>
        <v>#N/A</v>
      </c>
      <c r="DC15" s="27" t="str">
        <f t="shared" si="33"/>
        <v>#N/A</v>
      </c>
      <c r="DD15" s="27" t="str">
        <f t="shared" si="33"/>
        <v>#N/A</v>
      </c>
      <c r="DE15" s="27" t="str">
        <f t="shared" si="33"/>
        <v>#N/A</v>
      </c>
      <c r="DF15" s="27" t="str">
        <f t="shared" si="33"/>
        <v>#N/A</v>
      </c>
      <c r="DG15" s="27" t="str">
        <f t="shared" si="33"/>
        <v>#N/A</v>
      </c>
      <c r="DH15" s="27" t="str">
        <f t="shared" si="33"/>
        <v>#N/A</v>
      </c>
      <c r="DI15" s="27" t="str">
        <f t="shared" si="33"/>
        <v>#N/A</v>
      </c>
      <c r="DJ15" s="27" t="str">
        <f t="shared" si="33"/>
        <v>#N/A</v>
      </c>
      <c r="DK15" s="27" t="str">
        <f t="shared" si="33"/>
        <v>#N/A</v>
      </c>
      <c r="DL15" s="27" t="str">
        <f t="shared" si="33"/>
        <v>#N/A</v>
      </c>
      <c r="DM15" s="27" t="str">
        <f t="shared" si="33"/>
        <v>#N/A</v>
      </c>
      <c r="DN15" s="27" t="str">
        <f t="shared" si="33"/>
        <v>#N/A</v>
      </c>
      <c r="DO15" s="27" t="str">
        <f t="shared" si="33"/>
        <v>#N/A</v>
      </c>
      <c r="DP15" s="27" t="str">
        <f t="shared" si="33"/>
        <v>#N/A</v>
      </c>
      <c r="DQ15" s="27" t="str">
        <f t="shared" si="33"/>
        <v>#N/A</v>
      </c>
      <c r="DR15" s="27" t="str">
        <f t="shared" si="33"/>
        <v>#N/A</v>
      </c>
      <c r="DS15" s="27" t="str">
        <f t="shared" si="33"/>
        <v>#N/A</v>
      </c>
      <c r="DT15" s="27" t="str">
        <f t="shared" si="33"/>
        <v>#N/A</v>
      </c>
      <c r="DU15" s="27" t="str">
        <f t="shared" si="33"/>
        <v>#N/A</v>
      </c>
      <c r="DV15" s="27" t="str">
        <f t="shared" si="33"/>
        <v>#N/A</v>
      </c>
      <c r="DW15" s="27" t="str">
        <f t="shared" si="33"/>
        <v>#N/A</v>
      </c>
      <c r="DX15" s="27" t="str">
        <f t="shared" si="33"/>
        <v>#N/A</v>
      </c>
      <c r="DY15" s="27" t="str">
        <f t="shared" si="33"/>
        <v>#N/A</v>
      </c>
      <c r="DZ15" s="27" t="str">
        <f t="shared" si="33"/>
        <v>#N/A</v>
      </c>
      <c r="EA15" s="27" t="str">
        <f t="shared" si="33"/>
        <v>#N/A</v>
      </c>
      <c r="EB15" s="27" t="str">
        <f t="shared" si="33"/>
        <v>#N/A</v>
      </c>
      <c r="EC15" s="27" t="str">
        <f t="shared" si="33"/>
        <v>#N/A</v>
      </c>
      <c r="ED15" s="27" t="str">
        <f t="shared" si="33"/>
        <v>#N/A</v>
      </c>
      <c r="EE15" s="28">
        <f t="shared" si="2"/>
        <v>1652.867925</v>
      </c>
    </row>
    <row r="16">
      <c r="A16" s="1"/>
      <c r="B16" s="29" t="s">
        <v>44</v>
      </c>
      <c r="C16" s="30" t="s">
        <v>38</v>
      </c>
      <c r="D16" s="30">
        <v>3.0</v>
      </c>
      <c r="E16" s="30" t="s">
        <v>38</v>
      </c>
      <c r="F16" s="31">
        <v>46110.0</v>
      </c>
      <c r="G16" s="32"/>
      <c r="H16" s="32" t="b">
        <f t="shared" si="3"/>
        <v>1</v>
      </c>
      <c r="I16" s="32" t="b">
        <f>if(iferror(match(B16,'Osallistujat ja seuranta'!C:C,0),0)&gt;0,TRUE,FALSE)</f>
        <v>1</v>
      </c>
      <c r="J16" s="32" t="b">
        <f>if(iferror(match(C16,'Osallistujat ja seuranta'!C:C,0),0)&gt;0,TRUE,FALSE)</f>
        <v>1</v>
      </c>
      <c r="K16" s="32" t="b">
        <f t="shared" si="4"/>
        <v>1</v>
      </c>
      <c r="L16" s="32" t="b">
        <f t="shared" si="5"/>
        <v>1</v>
      </c>
      <c r="M16" s="32" t="b">
        <f t="shared" si="6"/>
        <v>1</v>
      </c>
      <c r="N16" s="33">
        <f t="shared" si="7"/>
        <v>1</v>
      </c>
      <c r="O16" s="34">
        <f t="shared" si="8"/>
        <v>2174.136679</v>
      </c>
      <c r="P16" s="34">
        <f t="shared" si="9"/>
        <v>1771.373999</v>
      </c>
      <c r="Q16" s="35">
        <f t="shared" si="10"/>
        <v>152.7626802</v>
      </c>
      <c r="R16" s="34">
        <f t="shared" si="11"/>
        <v>2021.373999</v>
      </c>
      <c r="S16" s="33">
        <f t="shared" si="12"/>
        <v>0</v>
      </c>
      <c r="T16" s="33">
        <f t="shared" si="13"/>
        <v>-49.18413792</v>
      </c>
      <c r="U16" s="33">
        <f t="shared" si="14"/>
        <v>-50.07478941</v>
      </c>
      <c r="V16" s="36">
        <f t="shared" si="15"/>
        <v>0.7090245988</v>
      </c>
      <c r="W16" s="37">
        <f t="shared" si="16"/>
        <v>15.87556096</v>
      </c>
      <c r="X16" s="37">
        <f t="shared" si="17"/>
        <v>0.3523457868</v>
      </c>
      <c r="Y16" s="37">
        <f>if(N16=1,(W16*(S16-V16))*'Säännöt ja ohjeet'!$B$54+X16,"")</f>
        <v>-22.1599807</v>
      </c>
      <c r="Z16" s="37">
        <f t="shared" si="18"/>
        <v>1</v>
      </c>
      <c r="AA16" s="37">
        <f t="shared" si="19"/>
        <v>0.2909754012</v>
      </c>
      <c r="AB16" s="37">
        <f t="shared" si="20"/>
        <v>25.89607802</v>
      </c>
      <c r="AC16" s="37">
        <f t="shared" si="21"/>
        <v>1.321834774</v>
      </c>
      <c r="AD16" s="37">
        <f>if(N16=1,(AB16*(Z16-AA16))*'Säännöt ja ohjeet'!$B$54+AC16,"")</f>
        <v>38.04374743</v>
      </c>
      <c r="AE16" s="38">
        <f t="shared" si="22"/>
        <v>-11</v>
      </c>
      <c r="AF16" s="38">
        <f t="shared" si="23"/>
        <v>13</v>
      </c>
      <c r="AG16" s="1"/>
      <c r="AH16" s="10"/>
      <c r="AI16" s="27">
        <f t="shared" ref="AI16:ED16" si="34">if($B16=AI$3,AI15+$Y16,if($C16=AI$3,AI15+$AD16,AI15))</f>
        <v>1939.125427</v>
      </c>
      <c r="AJ16" s="27">
        <f t="shared" si="34"/>
        <v>1809.417746</v>
      </c>
      <c r="AK16" s="27">
        <f t="shared" si="34"/>
        <v>2437.254397</v>
      </c>
      <c r="AL16" s="27">
        <f t="shared" si="34"/>
        <v>1676.011722</v>
      </c>
      <c r="AM16" s="27">
        <f t="shared" si="34"/>
        <v>1804.072131</v>
      </c>
      <c r="AN16" s="27">
        <f t="shared" si="34"/>
        <v>2324.405501</v>
      </c>
      <c r="AO16" s="27">
        <f t="shared" si="34"/>
        <v>2286.32782</v>
      </c>
      <c r="AP16" s="27">
        <f t="shared" si="34"/>
        <v>1646.015124</v>
      </c>
      <c r="AQ16" s="27">
        <f t="shared" si="34"/>
        <v>880.3044819</v>
      </c>
      <c r="AR16" s="27">
        <f t="shared" si="34"/>
        <v>883.850954</v>
      </c>
      <c r="AS16" s="27">
        <f t="shared" si="34"/>
        <v>2183.965048</v>
      </c>
      <c r="AT16" s="27">
        <f t="shared" si="34"/>
        <v>811.649061</v>
      </c>
      <c r="AU16" s="27">
        <f t="shared" si="34"/>
        <v>1113.328055</v>
      </c>
      <c r="AV16" s="27">
        <f t="shared" si="34"/>
        <v>1295.989198</v>
      </c>
      <c r="AW16" s="27">
        <f t="shared" si="34"/>
        <v>1186.880996</v>
      </c>
      <c r="AX16" s="27">
        <f t="shared" si="34"/>
        <v>1164.99749</v>
      </c>
      <c r="AY16" s="27">
        <f t="shared" si="34"/>
        <v>1367.704948</v>
      </c>
      <c r="AZ16" s="27">
        <f t="shared" si="34"/>
        <v>1732.550996</v>
      </c>
      <c r="BA16" s="27">
        <f t="shared" si="34"/>
        <v>1840.282391</v>
      </c>
      <c r="BB16" s="27">
        <f t="shared" si="34"/>
        <v>2151.976698</v>
      </c>
      <c r="BC16" s="27">
        <f t="shared" si="34"/>
        <v>2190</v>
      </c>
      <c r="BD16" s="27" t="str">
        <f t="shared" si="34"/>
        <v>#N/A</v>
      </c>
      <c r="BE16" s="27" t="str">
        <f t="shared" si="34"/>
        <v>#N/A</v>
      </c>
      <c r="BF16" s="27" t="str">
        <f t="shared" si="34"/>
        <v>#N/A</v>
      </c>
      <c r="BG16" s="27" t="str">
        <f t="shared" si="34"/>
        <v>#N/A</v>
      </c>
      <c r="BH16" s="27" t="str">
        <f t="shared" si="34"/>
        <v>#N/A</v>
      </c>
      <c r="BI16" s="27" t="str">
        <f t="shared" si="34"/>
        <v>#N/A</v>
      </c>
      <c r="BJ16" s="27" t="str">
        <f t="shared" si="34"/>
        <v>#N/A</v>
      </c>
      <c r="BK16" s="27" t="str">
        <f t="shared" si="34"/>
        <v>#N/A</v>
      </c>
      <c r="BL16" s="27" t="str">
        <f t="shared" si="34"/>
        <v>#N/A</v>
      </c>
      <c r="BM16" s="27" t="str">
        <f t="shared" si="34"/>
        <v>#N/A</v>
      </c>
      <c r="BN16" s="27" t="str">
        <f t="shared" si="34"/>
        <v>#N/A</v>
      </c>
      <c r="BO16" s="27" t="str">
        <f t="shared" si="34"/>
        <v>#N/A</v>
      </c>
      <c r="BP16" s="27" t="str">
        <f t="shared" si="34"/>
        <v>#N/A</v>
      </c>
      <c r="BQ16" s="27" t="str">
        <f t="shared" si="34"/>
        <v>#N/A</v>
      </c>
      <c r="BR16" s="27" t="str">
        <f t="shared" si="34"/>
        <v>#N/A</v>
      </c>
      <c r="BS16" s="27" t="str">
        <f t="shared" si="34"/>
        <v>#N/A</v>
      </c>
      <c r="BT16" s="27" t="str">
        <f t="shared" si="34"/>
        <v>#N/A</v>
      </c>
      <c r="BU16" s="27" t="str">
        <f t="shared" si="34"/>
        <v>#N/A</v>
      </c>
      <c r="BV16" s="27" t="str">
        <f t="shared" si="34"/>
        <v>#N/A</v>
      </c>
      <c r="BW16" s="27" t="str">
        <f t="shared" si="34"/>
        <v>#N/A</v>
      </c>
      <c r="BX16" s="27" t="str">
        <f t="shared" si="34"/>
        <v>#N/A</v>
      </c>
      <c r="BY16" s="27" t="str">
        <f t="shared" si="34"/>
        <v>#N/A</v>
      </c>
      <c r="BZ16" s="27" t="str">
        <f t="shared" si="34"/>
        <v>#N/A</v>
      </c>
      <c r="CA16" s="27" t="str">
        <f t="shared" si="34"/>
        <v>#N/A</v>
      </c>
      <c r="CB16" s="27" t="str">
        <f t="shared" si="34"/>
        <v>#N/A</v>
      </c>
      <c r="CC16" s="27" t="str">
        <f t="shared" si="34"/>
        <v>#N/A</v>
      </c>
      <c r="CD16" s="27" t="str">
        <f t="shared" si="34"/>
        <v>#N/A</v>
      </c>
      <c r="CE16" s="27" t="str">
        <f t="shared" si="34"/>
        <v>#N/A</v>
      </c>
      <c r="CF16" s="27" t="str">
        <f t="shared" si="34"/>
        <v>#N/A</v>
      </c>
      <c r="CG16" s="27" t="str">
        <f t="shared" si="34"/>
        <v>#N/A</v>
      </c>
      <c r="CH16" s="27" t="str">
        <f t="shared" si="34"/>
        <v>#N/A</v>
      </c>
      <c r="CI16" s="27" t="str">
        <f t="shared" si="34"/>
        <v>#N/A</v>
      </c>
      <c r="CJ16" s="27" t="str">
        <f t="shared" si="34"/>
        <v>#N/A</v>
      </c>
      <c r="CK16" s="27" t="str">
        <f t="shared" si="34"/>
        <v>#N/A</v>
      </c>
      <c r="CL16" s="27" t="str">
        <f t="shared" si="34"/>
        <v>#N/A</v>
      </c>
      <c r="CM16" s="27" t="str">
        <f t="shared" si="34"/>
        <v>#N/A</v>
      </c>
      <c r="CN16" s="27" t="str">
        <f t="shared" si="34"/>
        <v>#N/A</v>
      </c>
      <c r="CO16" s="27" t="str">
        <f t="shared" si="34"/>
        <v>#N/A</v>
      </c>
      <c r="CP16" s="27" t="str">
        <f t="shared" si="34"/>
        <v>#N/A</v>
      </c>
      <c r="CQ16" s="27" t="str">
        <f t="shared" si="34"/>
        <v>#N/A</v>
      </c>
      <c r="CR16" s="27" t="str">
        <f t="shared" si="34"/>
        <v>#N/A</v>
      </c>
      <c r="CS16" s="27" t="str">
        <f t="shared" si="34"/>
        <v>#N/A</v>
      </c>
      <c r="CT16" s="27" t="str">
        <f t="shared" si="34"/>
        <v>#N/A</v>
      </c>
      <c r="CU16" s="27" t="str">
        <f t="shared" si="34"/>
        <v>#N/A</v>
      </c>
      <c r="CV16" s="27" t="str">
        <f t="shared" si="34"/>
        <v>#N/A</v>
      </c>
      <c r="CW16" s="27" t="str">
        <f t="shared" si="34"/>
        <v>#N/A</v>
      </c>
      <c r="CX16" s="27" t="str">
        <f t="shared" si="34"/>
        <v>#N/A</v>
      </c>
      <c r="CY16" s="27" t="str">
        <f t="shared" si="34"/>
        <v>#N/A</v>
      </c>
      <c r="CZ16" s="27" t="str">
        <f t="shared" si="34"/>
        <v>#N/A</v>
      </c>
      <c r="DA16" s="27" t="str">
        <f t="shared" si="34"/>
        <v>#N/A</v>
      </c>
      <c r="DB16" s="27" t="str">
        <f t="shared" si="34"/>
        <v>#N/A</v>
      </c>
      <c r="DC16" s="27" t="str">
        <f t="shared" si="34"/>
        <v>#N/A</v>
      </c>
      <c r="DD16" s="27" t="str">
        <f t="shared" si="34"/>
        <v>#N/A</v>
      </c>
      <c r="DE16" s="27" t="str">
        <f t="shared" si="34"/>
        <v>#N/A</v>
      </c>
      <c r="DF16" s="27" t="str">
        <f t="shared" si="34"/>
        <v>#N/A</v>
      </c>
      <c r="DG16" s="27" t="str">
        <f t="shared" si="34"/>
        <v>#N/A</v>
      </c>
      <c r="DH16" s="27" t="str">
        <f t="shared" si="34"/>
        <v>#N/A</v>
      </c>
      <c r="DI16" s="27" t="str">
        <f t="shared" si="34"/>
        <v>#N/A</v>
      </c>
      <c r="DJ16" s="27" t="str">
        <f t="shared" si="34"/>
        <v>#N/A</v>
      </c>
      <c r="DK16" s="27" t="str">
        <f t="shared" si="34"/>
        <v>#N/A</v>
      </c>
      <c r="DL16" s="27" t="str">
        <f t="shared" si="34"/>
        <v>#N/A</v>
      </c>
      <c r="DM16" s="27" t="str">
        <f t="shared" si="34"/>
        <v>#N/A</v>
      </c>
      <c r="DN16" s="27" t="str">
        <f t="shared" si="34"/>
        <v>#N/A</v>
      </c>
      <c r="DO16" s="27" t="str">
        <f t="shared" si="34"/>
        <v>#N/A</v>
      </c>
      <c r="DP16" s="27" t="str">
        <f t="shared" si="34"/>
        <v>#N/A</v>
      </c>
      <c r="DQ16" s="27" t="str">
        <f t="shared" si="34"/>
        <v>#N/A</v>
      </c>
      <c r="DR16" s="27" t="str">
        <f t="shared" si="34"/>
        <v>#N/A</v>
      </c>
      <c r="DS16" s="27" t="str">
        <f t="shared" si="34"/>
        <v>#N/A</v>
      </c>
      <c r="DT16" s="27" t="str">
        <f t="shared" si="34"/>
        <v>#N/A</v>
      </c>
      <c r="DU16" s="27" t="str">
        <f t="shared" si="34"/>
        <v>#N/A</v>
      </c>
      <c r="DV16" s="27" t="str">
        <f t="shared" si="34"/>
        <v>#N/A</v>
      </c>
      <c r="DW16" s="27" t="str">
        <f t="shared" si="34"/>
        <v>#N/A</v>
      </c>
      <c r="DX16" s="27" t="str">
        <f t="shared" si="34"/>
        <v>#N/A</v>
      </c>
      <c r="DY16" s="27" t="str">
        <f t="shared" si="34"/>
        <v>#N/A</v>
      </c>
      <c r="DZ16" s="27" t="str">
        <f t="shared" si="34"/>
        <v>#N/A</v>
      </c>
      <c r="EA16" s="27" t="str">
        <f t="shared" si="34"/>
        <v>#N/A</v>
      </c>
      <c r="EB16" s="27" t="str">
        <f t="shared" si="34"/>
        <v>#N/A</v>
      </c>
      <c r="EC16" s="27" t="str">
        <f t="shared" si="34"/>
        <v>#N/A</v>
      </c>
      <c r="ED16" s="27" t="str">
        <f t="shared" si="34"/>
        <v>#N/A</v>
      </c>
      <c r="EE16" s="28">
        <f t="shared" si="2"/>
        <v>1653.624295</v>
      </c>
    </row>
    <row r="17">
      <c r="A17" s="1"/>
      <c r="B17" s="29" t="s">
        <v>42</v>
      </c>
      <c r="C17" s="30" t="s">
        <v>38</v>
      </c>
      <c r="D17" s="30">
        <v>0.0</v>
      </c>
      <c r="E17" s="30" t="s">
        <v>38</v>
      </c>
      <c r="F17" s="31">
        <v>46113.0</v>
      </c>
      <c r="G17" s="32"/>
      <c r="H17" s="32" t="b">
        <f t="shared" si="3"/>
        <v>1</v>
      </c>
      <c r="I17" s="32" t="b">
        <f>if(iferror(match(B17,'Osallistujat ja seuranta'!C:C,0),0)&gt;0,TRUE,FALSE)</f>
        <v>1</v>
      </c>
      <c r="J17" s="32" t="b">
        <f>if(iferror(match(C17,'Osallistujat ja seuranta'!C:C,0),0)&gt;0,TRUE,FALSE)</f>
        <v>1</v>
      </c>
      <c r="K17" s="32" t="b">
        <f t="shared" si="4"/>
        <v>1</v>
      </c>
      <c r="L17" s="32" t="b">
        <f t="shared" si="5"/>
        <v>1</v>
      </c>
      <c r="M17" s="32" t="b">
        <f t="shared" si="6"/>
        <v>1</v>
      </c>
      <c r="N17" s="33">
        <f t="shared" si="7"/>
        <v>1</v>
      </c>
      <c r="O17" s="34">
        <f t="shared" si="8"/>
        <v>1939.125427</v>
      </c>
      <c r="P17" s="34">
        <f t="shared" si="9"/>
        <v>1809.417746</v>
      </c>
      <c r="Q17" s="35">
        <f t="shared" si="10"/>
        <v>129.7076811</v>
      </c>
      <c r="R17" s="34">
        <f t="shared" si="11"/>
        <v>1809.417746</v>
      </c>
      <c r="S17" s="33">
        <f t="shared" si="12"/>
        <v>0</v>
      </c>
      <c r="T17" s="33">
        <f t="shared" si="13"/>
        <v>-50.51117988</v>
      </c>
      <c r="U17" s="33">
        <f t="shared" si="14"/>
        <v>-51.14845468</v>
      </c>
      <c r="V17" s="36">
        <f t="shared" si="15"/>
        <v>0.6541371653</v>
      </c>
      <c r="W17" s="37">
        <f t="shared" si="16"/>
        <v>21.50111422</v>
      </c>
      <c r="X17" s="37">
        <f t="shared" si="17"/>
        <v>0.904372088</v>
      </c>
      <c r="Y17" s="37">
        <f>if(N17=1,(W17*(S17-V17))*'Säännöt ja ohjeet'!$B$54+X17,"")</f>
        <v>-27.22498372</v>
      </c>
      <c r="Z17" s="37">
        <f t="shared" si="18"/>
        <v>1</v>
      </c>
      <c r="AA17" s="37">
        <f t="shared" si="19"/>
        <v>0.3458628347</v>
      </c>
      <c r="AB17" s="37">
        <f t="shared" si="20"/>
        <v>24.87261922</v>
      </c>
      <c r="AC17" s="37">
        <f t="shared" si="21"/>
        <v>1.226889489</v>
      </c>
      <c r="AD17" s="37">
        <f>if(N17=1,(AB17*(Z17-AA17))*'Säännöt ja ohjeet'!$B$54+AC17,"")</f>
        <v>33.76709875</v>
      </c>
      <c r="AE17" s="38">
        <f t="shared" si="22"/>
        <v>-11</v>
      </c>
      <c r="AF17" s="38">
        <f t="shared" si="23"/>
        <v>13</v>
      </c>
      <c r="AG17" s="1"/>
      <c r="AH17" s="10"/>
      <c r="AI17" s="27">
        <f t="shared" ref="AI17:ED17" si="35">if($B17=AI$3,AI16+$Y17,if($C17=AI$3,AI16+$AD17,AI16))</f>
        <v>1911.900444</v>
      </c>
      <c r="AJ17" s="27">
        <f t="shared" si="35"/>
        <v>1843.184845</v>
      </c>
      <c r="AK17" s="27">
        <f t="shared" si="35"/>
        <v>2437.254397</v>
      </c>
      <c r="AL17" s="27">
        <f t="shared" si="35"/>
        <v>1676.011722</v>
      </c>
      <c r="AM17" s="27">
        <f t="shared" si="35"/>
        <v>1804.072131</v>
      </c>
      <c r="AN17" s="27">
        <f t="shared" si="35"/>
        <v>2324.405501</v>
      </c>
      <c r="AO17" s="27">
        <f t="shared" si="35"/>
        <v>2286.32782</v>
      </c>
      <c r="AP17" s="27">
        <f t="shared" si="35"/>
        <v>1646.015124</v>
      </c>
      <c r="AQ17" s="27">
        <f t="shared" si="35"/>
        <v>880.3044819</v>
      </c>
      <c r="AR17" s="27">
        <f t="shared" si="35"/>
        <v>883.850954</v>
      </c>
      <c r="AS17" s="27">
        <f t="shared" si="35"/>
        <v>2183.965048</v>
      </c>
      <c r="AT17" s="27">
        <f t="shared" si="35"/>
        <v>811.649061</v>
      </c>
      <c r="AU17" s="27">
        <f t="shared" si="35"/>
        <v>1113.328055</v>
      </c>
      <c r="AV17" s="27">
        <f t="shared" si="35"/>
        <v>1295.989198</v>
      </c>
      <c r="AW17" s="27">
        <f t="shared" si="35"/>
        <v>1186.880996</v>
      </c>
      <c r="AX17" s="27">
        <f t="shared" si="35"/>
        <v>1164.99749</v>
      </c>
      <c r="AY17" s="27">
        <f t="shared" si="35"/>
        <v>1367.704948</v>
      </c>
      <c r="AZ17" s="27">
        <f t="shared" si="35"/>
        <v>1732.550996</v>
      </c>
      <c r="BA17" s="27">
        <f t="shared" si="35"/>
        <v>1840.282391</v>
      </c>
      <c r="BB17" s="27">
        <f t="shared" si="35"/>
        <v>2151.976698</v>
      </c>
      <c r="BC17" s="27">
        <f t="shared" si="35"/>
        <v>2190</v>
      </c>
      <c r="BD17" s="27" t="str">
        <f t="shared" si="35"/>
        <v>#N/A</v>
      </c>
      <c r="BE17" s="27" t="str">
        <f t="shared" si="35"/>
        <v>#N/A</v>
      </c>
      <c r="BF17" s="27" t="str">
        <f t="shared" si="35"/>
        <v>#N/A</v>
      </c>
      <c r="BG17" s="27" t="str">
        <f t="shared" si="35"/>
        <v>#N/A</v>
      </c>
      <c r="BH17" s="27" t="str">
        <f t="shared" si="35"/>
        <v>#N/A</v>
      </c>
      <c r="BI17" s="27" t="str">
        <f t="shared" si="35"/>
        <v>#N/A</v>
      </c>
      <c r="BJ17" s="27" t="str">
        <f t="shared" si="35"/>
        <v>#N/A</v>
      </c>
      <c r="BK17" s="27" t="str">
        <f t="shared" si="35"/>
        <v>#N/A</v>
      </c>
      <c r="BL17" s="27" t="str">
        <f t="shared" si="35"/>
        <v>#N/A</v>
      </c>
      <c r="BM17" s="27" t="str">
        <f t="shared" si="35"/>
        <v>#N/A</v>
      </c>
      <c r="BN17" s="27" t="str">
        <f t="shared" si="35"/>
        <v>#N/A</v>
      </c>
      <c r="BO17" s="27" t="str">
        <f t="shared" si="35"/>
        <v>#N/A</v>
      </c>
      <c r="BP17" s="27" t="str">
        <f t="shared" si="35"/>
        <v>#N/A</v>
      </c>
      <c r="BQ17" s="27" t="str">
        <f t="shared" si="35"/>
        <v>#N/A</v>
      </c>
      <c r="BR17" s="27" t="str">
        <f t="shared" si="35"/>
        <v>#N/A</v>
      </c>
      <c r="BS17" s="27" t="str">
        <f t="shared" si="35"/>
        <v>#N/A</v>
      </c>
      <c r="BT17" s="27" t="str">
        <f t="shared" si="35"/>
        <v>#N/A</v>
      </c>
      <c r="BU17" s="27" t="str">
        <f t="shared" si="35"/>
        <v>#N/A</v>
      </c>
      <c r="BV17" s="27" t="str">
        <f t="shared" si="35"/>
        <v>#N/A</v>
      </c>
      <c r="BW17" s="27" t="str">
        <f t="shared" si="35"/>
        <v>#N/A</v>
      </c>
      <c r="BX17" s="27" t="str">
        <f t="shared" si="35"/>
        <v>#N/A</v>
      </c>
      <c r="BY17" s="27" t="str">
        <f t="shared" si="35"/>
        <v>#N/A</v>
      </c>
      <c r="BZ17" s="27" t="str">
        <f t="shared" si="35"/>
        <v>#N/A</v>
      </c>
      <c r="CA17" s="27" t="str">
        <f t="shared" si="35"/>
        <v>#N/A</v>
      </c>
      <c r="CB17" s="27" t="str">
        <f t="shared" si="35"/>
        <v>#N/A</v>
      </c>
      <c r="CC17" s="27" t="str">
        <f t="shared" si="35"/>
        <v>#N/A</v>
      </c>
      <c r="CD17" s="27" t="str">
        <f t="shared" si="35"/>
        <v>#N/A</v>
      </c>
      <c r="CE17" s="27" t="str">
        <f t="shared" si="35"/>
        <v>#N/A</v>
      </c>
      <c r="CF17" s="27" t="str">
        <f t="shared" si="35"/>
        <v>#N/A</v>
      </c>
      <c r="CG17" s="27" t="str">
        <f t="shared" si="35"/>
        <v>#N/A</v>
      </c>
      <c r="CH17" s="27" t="str">
        <f t="shared" si="35"/>
        <v>#N/A</v>
      </c>
      <c r="CI17" s="27" t="str">
        <f t="shared" si="35"/>
        <v>#N/A</v>
      </c>
      <c r="CJ17" s="27" t="str">
        <f t="shared" si="35"/>
        <v>#N/A</v>
      </c>
      <c r="CK17" s="27" t="str">
        <f t="shared" si="35"/>
        <v>#N/A</v>
      </c>
      <c r="CL17" s="27" t="str">
        <f t="shared" si="35"/>
        <v>#N/A</v>
      </c>
      <c r="CM17" s="27" t="str">
        <f t="shared" si="35"/>
        <v>#N/A</v>
      </c>
      <c r="CN17" s="27" t="str">
        <f t="shared" si="35"/>
        <v>#N/A</v>
      </c>
      <c r="CO17" s="27" t="str">
        <f t="shared" si="35"/>
        <v>#N/A</v>
      </c>
      <c r="CP17" s="27" t="str">
        <f t="shared" si="35"/>
        <v>#N/A</v>
      </c>
      <c r="CQ17" s="27" t="str">
        <f t="shared" si="35"/>
        <v>#N/A</v>
      </c>
      <c r="CR17" s="27" t="str">
        <f t="shared" si="35"/>
        <v>#N/A</v>
      </c>
      <c r="CS17" s="27" t="str">
        <f t="shared" si="35"/>
        <v>#N/A</v>
      </c>
      <c r="CT17" s="27" t="str">
        <f t="shared" si="35"/>
        <v>#N/A</v>
      </c>
      <c r="CU17" s="27" t="str">
        <f t="shared" si="35"/>
        <v>#N/A</v>
      </c>
      <c r="CV17" s="27" t="str">
        <f t="shared" si="35"/>
        <v>#N/A</v>
      </c>
      <c r="CW17" s="27" t="str">
        <f t="shared" si="35"/>
        <v>#N/A</v>
      </c>
      <c r="CX17" s="27" t="str">
        <f t="shared" si="35"/>
        <v>#N/A</v>
      </c>
      <c r="CY17" s="27" t="str">
        <f t="shared" si="35"/>
        <v>#N/A</v>
      </c>
      <c r="CZ17" s="27" t="str">
        <f t="shared" si="35"/>
        <v>#N/A</v>
      </c>
      <c r="DA17" s="27" t="str">
        <f t="shared" si="35"/>
        <v>#N/A</v>
      </c>
      <c r="DB17" s="27" t="str">
        <f t="shared" si="35"/>
        <v>#N/A</v>
      </c>
      <c r="DC17" s="27" t="str">
        <f t="shared" si="35"/>
        <v>#N/A</v>
      </c>
      <c r="DD17" s="27" t="str">
        <f t="shared" si="35"/>
        <v>#N/A</v>
      </c>
      <c r="DE17" s="27" t="str">
        <f t="shared" si="35"/>
        <v>#N/A</v>
      </c>
      <c r="DF17" s="27" t="str">
        <f t="shared" si="35"/>
        <v>#N/A</v>
      </c>
      <c r="DG17" s="27" t="str">
        <f t="shared" si="35"/>
        <v>#N/A</v>
      </c>
      <c r="DH17" s="27" t="str">
        <f t="shared" si="35"/>
        <v>#N/A</v>
      </c>
      <c r="DI17" s="27" t="str">
        <f t="shared" si="35"/>
        <v>#N/A</v>
      </c>
      <c r="DJ17" s="27" t="str">
        <f t="shared" si="35"/>
        <v>#N/A</v>
      </c>
      <c r="DK17" s="27" t="str">
        <f t="shared" si="35"/>
        <v>#N/A</v>
      </c>
      <c r="DL17" s="27" t="str">
        <f t="shared" si="35"/>
        <v>#N/A</v>
      </c>
      <c r="DM17" s="27" t="str">
        <f t="shared" si="35"/>
        <v>#N/A</v>
      </c>
      <c r="DN17" s="27" t="str">
        <f t="shared" si="35"/>
        <v>#N/A</v>
      </c>
      <c r="DO17" s="27" t="str">
        <f t="shared" si="35"/>
        <v>#N/A</v>
      </c>
      <c r="DP17" s="27" t="str">
        <f t="shared" si="35"/>
        <v>#N/A</v>
      </c>
      <c r="DQ17" s="27" t="str">
        <f t="shared" si="35"/>
        <v>#N/A</v>
      </c>
      <c r="DR17" s="27" t="str">
        <f t="shared" si="35"/>
        <v>#N/A</v>
      </c>
      <c r="DS17" s="27" t="str">
        <f t="shared" si="35"/>
        <v>#N/A</v>
      </c>
      <c r="DT17" s="27" t="str">
        <f t="shared" si="35"/>
        <v>#N/A</v>
      </c>
      <c r="DU17" s="27" t="str">
        <f t="shared" si="35"/>
        <v>#N/A</v>
      </c>
      <c r="DV17" s="27" t="str">
        <f t="shared" si="35"/>
        <v>#N/A</v>
      </c>
      <c r="DW17" s="27" t="str">
        <f t="shared" si="35"/>
        <v>#N/A</v>
      </c>
      <c r="DX17" s="27" t="str">
        <f t="shared" si="35"/>
        <v>#N/A</v>
      </c>
      <c r="DY17" s="27" t="str">
        <f t="shared" si="35"/>
        <v>#N/A</v>
      </c>
      <c r="DZ17" s="27" t="str">
        <f t="shared" si="35"/>
        <v>#N/A</v>
      </c>
      <c r="EA17" s="27" t="str">
        <f t="shared" si="35"/>
        <v>#N/A</v>
      </c>
      <c r="EB17" s="27" t="str">
        <f t="shared" si="35"/>
        <v>#N/A</v>
      </c>
      <c r="EC17" s="27" t="str">
        <f t="shared" si="35"/>
        <v>#N/A</v>
      </c>
      <c r="ED17" s="27" t="str">
        <f t="shared" si="35"/>
        <v>#N/A</v>
      </c>
      <c r="EE17" s="28">
        <f t="shared" si="2"/>
        <v>1653.935824</v>
      </c>
    </row>
    <row r="18">
      <c r="A18" s="1"/>
      <c r="B18" s="29" t="s">
        <v>42</v>
      </c>
      <c r="C18" s="30" t="s">
        <v>38</v>
      </c>
      <c r="D18" s="30">
        <v>0.0</v>
      </c>
      <c r="E18" s="30" t="s">
        <v>38</v>
      </c>
      <c r="F18" s="31">
        <v>46113.0</v>
      </c>
      <c r="G18" s="32"/>
      <c r="H18" s="32" t="b">
        <f t="shared" si="3"/>
        <v>1</v>
      </c>
      <c r="I18" s="32" t="b">
        <f>if(iferror(match(B18,'Osallistujat ja seuranta'!C:C,0),0)&gt;0,TRUE,FALSE)</f>
        <v>1</v>
      </c>
      <c r="J18" s="32" t="b">
        <f>if(iferror(match(C18,'Osallistujat ja seuranta'!C:C,0),0)&gt;0,TRUE,FALSE)</f>
        <v>1</v>
      </c>
      <c r="K18" s="32" t="b">
        <f t="shared" si="4"/>
        <v>1</v>
      </c>
      <c r="L18" s="32" t="b">
        <f t="shared" si="5"/>
        <v>1</v>
      </c>
      <c r="M18" s="32" t="b">
        <f t="shared" si="6"/>
        <v>1</v>
      </c>
      <c r="N18" s="33">
        <f t="shared" si="7"/>
        <v>1</v>
      </c>
      <c r="O18" s="34">
        <f t="shared" si="8"/>
        <v>1911.900444</v>
      </c>
      <c r="P18" s="34">
        <f t="shared" si="9"/>
        <v>1843.184845</v>
      </c>
      <c r="Q18" s="35">
        <f t="shared" si="10"/>
        <v>68.71559862</v>
      </c>
      <c r="R18" s="34">
        <f t="shared" si="11"/>
        <v>1843.184845</v>
      </c>
      <c r="S18" s="33">
        <f t="shared" si="12"/>
        <v>0</v>
      </c>
      <c r="T18" s="33">
        <f t="shared" si="13"/>
        <v>-50.64983606</v>
      </c>
      <c r="U18" s="33">
        <f t="shared" si="14"/>
        <v>-50.98805552</v>
      </c>
      <c r="V18" s="36">
        <f t="shared" si="15"/>
        <v>0.5837579448</v>
      </c>
      <c r="W18" s="37">
        <f t="shared" si="16"/>
        <v>22.19345882</v>
      </c>
      <c r="X18" s="37">
        <f t="shared" si="17"/>
        <v>0.9718065381</v>
      </c>
      <c r="Y18" s="37">
        <f>if(N18=1,(W18*(S18-V18))*'Säännöt ja ohjeet'!$B$54+X18,"")</f>
        <v>-24.93940927</v>
      </c>
      <c r="Z18" s="37">
        <f t="shared" si="18"/>
        <v>1</v>
      </c>
      <c r="AA18" s="37">
        <f t="shared" si="19"/>
        <v>0.4162420552</v>
      </c>
      <c r="AB18" s="37">
        <f t="shared" si="20"/>
        <v>23.97723656</v>
      </c>
      <c r="AC18" s="37">
        <f t="shared" si="21"/>
        <v>1.142699202</v>
      </c>
      <c r="AD18" s="37">
        <f>if(N18=1,(AB18*(Z18-AA18))*'Säännöt ja ohjeet'!$B$54+AC18,"")</f>
        <v>29.13650388</v>
      </c>
      <c r="AE18" s="38">
        <f t="shared" si="22"/>
        <v>-10</v>
      </c>
      <c r="AF18" s="38">
        <f t="shared" si="23"/>
        <v>12</v>
      </c>
      <c r="AG18" s="1"/>
      <c r="AH18" s="10"/>
      <c r="AI18" s="27">
        <f t="shared" ref="AI18:ED18" si="36">if($B18=AI$3,AI17+$Y18,if($C18=AI$3,AI17+$AD18,AI17))</f>
        <v>1886.961034</v>
      </c>
      <c r="AJ18" s="27">
        <f t="shared" si="36"/>
        <v>1872.321349</v>
      </c>
      <c r="AK18" s="27">
        <f t="shared" si="36"/>
        <v>2437.254397</v>
      </c>
      <c r="AL18" s="27">
        <f t="shared" si="36"/>
        <v>1676.011722</v>
      </c>
      <c r="AM18" s="27">
        <f t="shared" si="36"/>
        <v>1804.072131</v>
      </c>
      <c r="AN18" s="27">
        <f t="shared" si="36"/>
        <v>2324.405501</v>
      </c>
      <c r="AO18" s="27">
        <f t="shared" si="36"/>
        <v>2286.32782</v>
      </c>
      <c r="AP18" s="27">
        <f t="shared" si="36"/>
        <v>1646.015124</v>
      </c>
      <c r="AQ18" s="27">
        <f t="shared" si="36"/>
        <v>880.3044819</v>
      </c>
      <c r="AR18" s="27">
        <f t="shared" si="36"/>
        <v>883.850954</v>
      </c>
      <c r="AS18" s="27">
        <f t="shared" si="36"/>
        <v>2183.965048</v>
      </c>
      <c r="AT18" s="27">
        <f t="shared" si="36"/>
        <v>811.649061</v>
      </c>
      <c r="AU18" s="27">
        <f t="shared" si="36"/>
        <v>1113.328055</v>
      </c>
      <c r="AV18" s="27">
        <f t="shared" si="36"/>
        <v>1295.989198</v>
      </c>
      <c r="AW18" s="27">
        <f t="shared" si="36"/>
        <v>1186.880996</v>
      </c>
      <c r="AX18" s="27">
        <f t="shared" si="36"/>
        <v>1164.99749</v>
      </c>
      <c r="AY18" s="27">
        <f t="shared" si="36"/>
        <v>1367.704948</v>
      </c>
      <c r="AZ18" s="27">
        <f t="shared" si="36"/>
        <v>1732.550996</v>
      </c>
      <c r="BA18" s="27">
        <f t="shared" si="36"/>
        <v>1840.282391</v>
      </c>
      <c r="BB18" s="27">
        <f t="shared" si="36"/>
        <v>2151.976698</v>
      </c>
      <c r="BC18" s="27">
        <f t="shared" si="36"/>
        <v>2190</v>
      </c>
      <c r="BD18" s="27" t="str">
        <f t="shared" si="36"/>
        <v>#N/A</v>
      </c>
      <c r="BE18" s="27" t="str">
        <f t="shared" si="36"/>
        <v>#N/A</v>
      </c>
      <c r="BF18" s="27" t="str">
        <f t="shared" si="36"/>
        <v>#N/A</v>
      </c>
      <c r="BG18" s="27" t="str">
        <f t="shared" si="36"/>
        <v>#N/A</v>
      </c>
      <c r="BH18" s="27" t="str">
        <f t="shared" si="36"/>
        <v>#N/A</v>
      </c>
      <c r="BI18" s="27" t="str">
        <f t="shared" si="36"/>
        <v>#N/A</v>
      </c>
      <c r="BJ18" s="27" t="str">
        <f t="shared" si="36"/>
        <v>#N/A</v>
      </c>
      <c r="BK18" s="27" t="str">
        <f t="shared" si="36"/>
        <v>#N/A</v>
      </c>
      <c r="BL18" s="27" t="str">
        <f t="shared" si="36"/>
        <v>#N/A</v>
      </c>
      <c r="BM18" s="27" t="str">
        <f t="shared" si="36"/>
        <v>#N/A</v>
      </c>
      <c r="BN18" s="27" t="str">
        <f t="shared" si="36"/>
        <v>#N/A</v>
      </c>
      <c r="BO18" s="27" t="str">
        <f t="shared" si="36"/>
        <v>#N/A</v>
      </c>
      <c r="BP18" s="27" t="str">
        <f t="shared" si="36"/>
        <v>#N/A</v>
      </c>
      <c r="BQ18" s="27" t="str">
        <f t="shared" si="36"/>
        <v>#N/A</v>
      </c>
      <c r="BR18" s="27" t="str">
        <f t="shared" si="36"/>
        <v>#N/A</v>
      </c>
      <c r="BS18" s="27" t="str">
        <f t="shared" si="36"/>
        <v>#N/A</v>
      </c>
      <c r="BT18" s="27" t="str">
        <f t="shared" si="36"/>
        <v>#N/A</v>
      </c>
      <c r="BU18" s="27" t="str">
        <f t="shared" si="36"/>
        <v>#N/A</v>
      </c>
      <c r="BV18" s="27" t="str">
        <f t="shared" si="36"/>
        <v>#N/A</v>
      </c>
      <c r="BW18" s="27" t="str">
        <f t="shared" si="36"/>
        <v>#N/A</v>
      </c>
      <c r="BX18" s="27" t="str">
        <f t="shared" si="36"/>
        <v>#N/A</v>
      </c>
      <c r="BY18" s="27" t="str">
        <f t="shared" si="36"/>
        <v>#N/A</v>
      </c>
      <c r="BZ18" s="27" t="str">
        <f t="shared" si="36"/>
        <v>#N/A</v>
      </c>
      <c r="CA18" s="27" t="str">
        <f t="shared" si="36"/>
        <v>#N/A</v>
      </c>
      <c r="CB18" s="27" t="str">
        <f t="shared" si="36"/>
        <v>#N/A</v>
      </c>
      <c r="CC18" s="27" t="str">
        <f t="shared" si="36"/>
        <v>#N/A</v>
      </c>
      <c r="CD18" s="27" t="str">
        <f t="shared" si="36"/>
        <v>#N/A</v>
      </c>
      <c r="CE18" s="27" t="str">
        <f t="shared" si="36"/>
        <v>#N/A</v>
      </c>
      <c r="CF18" s="27" t="str">
        <f t="shared" si="36"/>
        <v>#N/A</v>
      </c>
      <c r="CG18" s="27" t="str">
        <f t="shared" si="36"/>
        <v>#N/A</v>
      </c>
      <c r="CH18" s="27" t="str">
        <f t="shared" si="36"/>
        <v>#N/A</v>
      </c>
      <c r="CI18" s="27" t="str">
        <f t="shared" si="36"/>
        <v>#N/A</v>
      </c>
      <c r="CJ18" s="27" t="str">
        <f t="shared" si="36"/>
        <v>#N/A</v>
      </c>
      <c r="CK18" s="27" t="str">
        <f t="shared" si="36"/>
        <v>#N/A</v>
      </c>
      <c r="CL18" s="27" t="str">
        <f t="shared" si="36"/>
        <v>#N/A</v>
      </c>
      <c r="CM18" s="27" t="str">
        <f t="shared" si="36"/>
        <v>#N/A</v>
      </c>
      <c r="CN18" s="27" t="str">
        <f t="shared" si="36"/>
        <v>#N/A</v>
      </c>
      <c r="CO18" s="27" t="str">
        <f t="shared" si="36"/>
        <v>#N/A</v>
      </c>
      <c r="CP18" s="27" t="str">
        <f t="shared" si="36"/>
        <v>#N/A</v>
      </c>
      <c r="CQ18" s="27" t="str">
        <f t="shared" si="36"/>
        <v>#N/A</v>
      </c>
      <c r="CR18" s="27" t="str">
        <f t="shared" si="36"/>
        <v>#N/A</v>
      </c>
      <c r="CS18" s="27" t="str">
        <f t="shared" si="36"/>
        <v>#N/A</v>
      </c>
      <c r="CT18" s="27" t="str">
        <f t="shared" si="36"/>
        <v>#N/A</v>
      </c>
      <c r="CU18" s="27" t="str">
        <f t="shared" si="36"/>
        <v>#N/A</v>
      </c>
      <c r="CV18" s="27" t="str">
        <f t="shared" si="36"/>
        <v>#N/A</v>
      </c>
      <c r="CW18" s="27" t="str">
        <f t="shared" si="36"/>
        <v>#N/A</v>
      </c>
      <c r="CX18" s="27" t="str">
        <f t="shared" si="36"/>
        <v>#N/A</v>
      </c>
      <c r="CY18" s="27" t="str">
        <f t="shared" si="36"/>
        <v>#N/A</v>
      </c>
      <c r="CZ18" s="27" t="str">
        <f t="shared" si="36"/>
        <v>#N/A</v>
      </c>
      <c r="DA18" s="27" t="str">
        <f t="shared" si="36"/>
        <v>#N/A</v>
      </c>
      <c r="DB18" s="27" t="str">
        <f t="shared" si="36"/>
        <v>#N/A</v>
      </c>
      <c r="DC18" s="27" t="str">
        <f t="shared" si="36"/>
        <v>#N/A</v>
      </c>
      <c r="DD18" s="27" t="str">
        <f t="shared" si="36"/>
        <v>#N/A</v>
      </c>
      <c r="DE18" s="27" t="str">
        <f t="shared" si="36"/>
        <v>#N/A</v>
      </c>
      <c r="DF18" s="27" t="str">
        <f t="shared" si="36"/>
        <v>#N/A</v>
      </c>
      <c r="DG18" s="27" t="str">
        <f t="shared" si="36"/>
        <v>#N/A</v>
      </c>
      <c r="DH18" s="27" t="str">
        <f t="shared" si="36"/>
        <v>#N/A</v>
      </c>
      <c r="DI18" s="27" t="str">
        <f t="shared" si="36"/>
        <v>#N/A</v>
      </c>
      <c r="DJ18" s="27" t="str">
        <f t="shared" si="36"/>
        <v>#N/A</v>
      </c>
      <c r="DK18" s="27" t="str">
        <f t="shared" si="36"/>
        <v>#N/A</v>
      </c>
      <c r="DL18" s="27" t="str">
        <f t="shared" si="36"/>
        <v>#N/A</v>
      </c>
      <c r="DM18" s="27" t="str">
        <f t="shared" si="36"/>
        <v>#N/A</v>
      </c>
      <c r="DN18" s="27" t="str">
        <f t="shared" si="36"/>
        <v>#N/A</v>
      </c>
      <c r="DO18" s="27" t="str">
        <f t="shared" si="36"/>
        <v>#N/A</v>
      </c>
      <c r="DP18" s="27" t="str">
        <f t="shared" si="36"/>
        <v>#N/A</v>
      </c>
      <c r="DQ18" s="27" t="str">
        <f t="shared" si="36"/>
        <v>#N/A</v>
      </c>
      <c r="DR18" s="27" t="str">
        <f t="shared" si="36"/>
        <v>#N/A</v>
      </c>
      <c r="DS18" s="27" t="str">
        <f t="shared" si="36"/>
        <v>#N/A</v>
      </c>
      <c r="DT18" s="27" t="str">
        <f t="shared" si="36"/>
        <v>#N/A</v>
      </c>
      <c r="DU18" s="27" t="str">
        <f t="shared" si="36"/>
        <v>#N/A</v>
      </c>
      <c r="DV18" s="27" t="str">
        <f t="shared" si="36"/>
        <v>#N/A</v>
      </c>
      <c r="DW18" s="27" t="str">
        <f t="shared" si="36"/>
        <v>#N/A</v>
      </c>
      <c r="DX18" s="27" t="str">
        <f t="shared" si="36"/>
        <v>#N/A</v>
      </c>
      <c r="DY18" s="27" t="str">
        <f t="shared" si="36"/>
        <v>#N/A</v>
      </c>
      <c r="DZ18" s="27" t="str">
        <f t="shared" si="36"/>
        <v>#N/A</v>
      </c>
      <c r="EA18" s="27" t="str">
        <f t="shared" si="36"/>
        <v>#N/A</v>
      </c>
      <c r="EB18" s="27" t="str">
        <f t="shared" si="36"/>
        <v>#N/A</v>
      </c>
      <c r="EC18" s="27" t="str">
        <f t="shared" si="36"/>
        <v>#N/A</v>
      </c>
      <c r="ED18" s="27" t="str">
        <f t="shared" si="36"/>
        <v>#N/A</v>
      </c>
      <c r="EE18" s="28">
        <f t="shared" si="2"/>
        <v>1654.135686</v>
      </c>
    </row>
    <row r="19">
      <c r="A19" s="1"/>
      <c r="B19" s="29" t="s">
        <v>45</v>
      </c>
      <c r="C19" s="30" t="s">
        <v>40</v>
      </c>
      <c r="D19" s="30">
        <v>0.0</v>
      </c>
      <c r="E19" s="30" t="s">
        <v>45</v>
      </c>
      <c r="F19" s="31">
        <v>46113.0</v>
      </c>
      <c r="G19" s="32"/>
      <c r="H19" s="32" t="b">
        <f t="shared" si="3"/>
        <v>1</v>
      </c>
      <c r="I19" s="32" t="b">
        <f>if(iferror(match(B19,'Osallistujat ja seuranta'!C:C,0),0)&gt;0,TRUE,FALSE)</f>
        <v>1</v>
      </c>
      <c r="J19" s="32" t="b">
        <f>if(iferror(match(C19,'Osallistujat ja seuranta'!C:C,0),0)&gt;0,TRUE,FALSE)</f>
        <v>1</v>
      </c>
      <c r="K19" s="32" t="b">
        <f t="shared" si="4"/>
        <v>1</v>
      </c>
      <c r="L19" s="32" t="b">
        <f t="shared" si="5"/>
        <v>1</v>
      </c>
      <c r="M19" s="32" t="b">
        <f t="shared" si="6"/>
        <v>1</v>
      </c>
      <c r="N19" s="33">
        <f t="shared" si="7"/>
        <v>1</v>
      </c>
      <c r="O19" s="34">
        <f t="shared" si="8"/>
        <v>1295.989198</v>
      </c>
      <c r="P19" s="34">
        <f t="shared" si="9"/>
        <v>1113.328055</v>
      </c>
      <c r="Q19" s="35">
        <f t="shared" si="10"/>
        <v>182.6611431</v>
      </c>
      <c r="R19" s="34">
        <f t="shared" si="11"/>
        <v>1113.328055</v>
      </c>
      <c r="S19" s="33">
        <f t="shared" si="12"/>
        <v>1</v>
      </c>
      <c r="T19" s="33">
        <f t="shared" si="13"/>
        <v>-53.22034097</v>
      </c>
      <c r="U19" s="33">
        <f t="shared" si="14"/>
        <v>-53.83095205</v>
      </c>
      <c r="V19" s="36">
        <f t="shared" si="15"/>
        <v>0.6480801859</v>
      </c>
      <c r="W19" s="37">
        <f t="shared" si="16"/>
        <v>39.9385322</v>
      </c>
      <c r="X19" s="37">
        <f t="shared" si="17"/>
        <v>2.510027714</v>
      </c>
      <c r="Y19" s="37">
        <f>if(N19=1,(W19*(S19-V19))*'Säännöt ja ohjeet'!$B$54+X19,"")</f>
        <v>30.62034937</v>
      </c>
      <c r="Z19" s="37">
        <f t="shared" si="18"/>
        <v>0</v>
      </c>
      <c r="AA19" s="37">
        <f t="shared" si="19"/>
        <v>0.3519198141</v>
      </c>
      <c r="AB19" s="37">
        <f t="shared" si="20"/>
        <v>45.92041663</v>
      </c>
      <c r="AC19" s="37">
        <f t="shared" si="21"/>
        <v>2.966679935</v>
      </c>
      <c r="AD19" s="37">
        <f>if(N19=1,(AB19*(Z19-AA19))*'Säännöt ja ohjeet'!$B$54+AC19,"")</f>
        <v>-29.35392904</v>
      </c>
      <c r="AE19" s="38">
        <f t="shared" si="22"/>
        <v>8</v>
      </c>
      <c r="AF19" s="38">
        <f t="shared" si="23"/>
        <v>-6</v>
      </c>
      <c r="AG19" s="1"/>
      <c r="AH19" s="10"/>
      <c r="AI19" s="27">
        <f t="shared" ref="AI19:ED19" si="37">if($B19=AI$3,AI18+$Y19,if($C19=AI$3,AI18+$AD19,AI18))</f>
        <v>1886.961034</v>
      </c>
      <c r="AJ19" s="27">
        <f t="shared" si="37"/>
        <v>1872.321349</v>
      </c>
      <c r="AK19" s="27">
        <f t="shared" si="37"/>
        <v>2437.254397</v>
      </c>
      <c r="AL19" s="27">
        <f t="shared" si="37"/>
        <v>1676.011722</v>
      </c>
      <c r="AM19" s="27">
        <f t="shared" si="37"/>
        <v>1804.072131</v>
      </c>
      <c r="AN19" s="27">
        <f t="shared" si="37"/>
        <v>2324.405501</v>
      </c>
      <c r="AO19" s="27">
        <f t="shared" si="37"/>
        <v>2286.32782</v>
      </c>
      <c r="AP19" s="27">
        <f t="shared" si="37"/>
        <v>1646.015124</v>
      </c>
      <c r="AQ19" s="27">
        <f t="shared" si="37"/>
        <v>880.3044819</v>
      </c>
      <c r="AR19" s="27">
        <f t="shared" si="37"/>
        <v>883.850954</v>
      </c>
      <c r="AS19" s="27">
        <f t="shared" si="37"/>
        <v>2183.965048</v>
      </c>
      <c r="AT19" s="27">
        <f t="shared" si="37"/>
        <v>811.649061</v>
      </c>
      <c r="AU19" s="27">
        <f t="shared" si="37"/>
        <v>1083.974126</v>
      </c>
      <c r="AV19" s="27">
        <f t="shared" si="37"/>
        <v>1326.609547</v>
      </c>
      <c r="AW19" s="27">
        <f t="shared" si="37"/>
        <v>1186.880996</v>
      </c>
      <c r="AX19" s="27">
        <f t="shared" si="37"/>
        <v>1164.99749</v>
      </c>
      <c r="AY19" s="27">
        <f t="shared" si="37"/>
        <v>1367.704948</v>
      </c>
      <c r="AZ19" s="27">
        <f t="shared" si="37"/>
        <v>1732.550996</v>
      </c>
      <c r="BA19" s="27">
        <f t="shared" si="37"/>
        <v>1840.282391</v>
      </c>
      <c r="BB19" s="27">
        <f t="shared" si="37"/>
        <v>2151.976698</v>
      </c>
      <c r="BC19" s="27">
        <f t="shared" si="37"/>
        <v>2190</v>
      </c>
      <c r="BD19" s="27" t="str">
        <f t="shared" si="37"/>
        <v>#N/A</v>
      </c>
      <c r="BE19" s="27" t="str">
        <f t="shared" si="37"/>
        <v>#N/A</v>
      </c>
      <c r="BF19" s="27" t="str">
        <f t="shared" si="37"/>
        <v>#N/A</v>
      </c>
      <c r="BG19" s="27" t="str">
        <f t="shared" si="37"/>
        <v>#N/A</v>
      </c>
      <c r="BH19" s="27" t="str">
        <f t="shared" si="37"/>
        <v>#N/A</v>
      </c>
      <c r="BI19" s="27" t="str">
        <f t="shared" si="37"/>
        <v>#N/A</v>
      </c>
      <c r="BJ19" s="27" t="str">
        <f t="shared" si="37"/>
        <v>#N/A</v>
      </c>
      <c r="BK19" s="27" t="str">
        <f t="shared" si="37"/>
        <v>#N/A</v>
      </c>
      <c r="BL19" s="27" t="str">
        <f t="shared" si="37"/>
        <v>#N/A</v>
      </c>
      <c r="BM19" s="27" t="str">
        <f t="shared" si="37"/>
        <v>#N/A</v>
      </c>
      <c r="BN19" s="27" t="str">
        <f t="shared" si="37"/>
        <v>#N/A</v>
      </c>
      <c r="BO19" s="27" t="str">
        <f t="shared" si="37"/>
        <v>#N/A</v>
      </c>
      <c r="BP19" s="27" t="str">
        <f t="shared" si="37"/>
        <v>#N/A</v>
      </c>
      <c r="BQ19" s="27" t="str">
        <f t="shared" si="37"/>
        <v>#N/A</v>
      </c>
      <c r="BR19" s="27" t="str">
        <f t="shared" si="37"/>
        <v>#N/A</v>
      </c>
      <c r="BS19" s="27" t="str">
        <f t="shared" si="37"/>
        <v>#N/A</v>
      </c>
      <c r="BT19" s="27" t="str">
        <f t="shared" si="37"/>
        <v>#N/A</v>
      </c>
      <c r="BU19" s="27" t="str">
        <f t="shared" si="37"/>
        <v>#N/A</v>
      </c>
      <c r="BV19" s="27" t="str">
        <f t="shared" si="37"/>
        <v>#N/A</v>
      </c>
      <c r="BW19" s="27" t="str">
        <f t="shared" si="37"/>
        <v>#N/A</v>
      </c>
      <c r="BX19" s="27" t="str">
        <f t="shared" si="37"/>
        <v>#N/A</v>
      </c>
      <c r="BY19" s="27" t="str">
        <f t="shared" si="37"/>
        <v>#N/A</v>
      </c>
      <c r="BZ19" s="27" t="str">
        <f t="shared" si="37"/>
        <v>#N/A</v>
      </c>
      <c r="CA19" s="27" t="str">
        <f t="shared" si="37"/>
        <v>#N/A</v>
      </c>
      <c r="CB19" s="27" t="str">
        <f t="shared" si="37"/>
        <v>#N/A</v>
      </c>
      <c r="CC19" s="27" t="str">
        <f t="shared" si="37"/>
        <v>#N/A</v>
      </c>
      <c r="CD19" s="27" t="str">
        <f t="shared" si="37"/>
        <v>#N/A</v>
      </c>
      <c r="CE19" s="27" t="str">
        <f t="shared" si="37"/>
        <v>#N/A</v>
      </c>
      <c r="CF19" s="27" t="str">
        <f t="shared" si="37"/>
        <v>#N/A</v>
      </c>
      <c r="CG19" s="27" t="str">
        <f t="shared" si="37"/>
        <v>#N/A</v>
      </c>
      <c r="CH19" s="27" t="str">
        <f t="shared" si="37"/>
        <v>#N/A</v>
      </c>
      <c r="CI19" s="27" t="str">
        <f t="shared" si="37"/>
        <v>#N/A</v>
      </c>
      <c r="CJ19" s="27" t="str">
        <f t="shared" si="37"/>
        <v>#N/A</v>
      </c>
      <c r="CK19" s="27" t="str">
        <f t="shared" si="37"/>
        <v>#N/A</v>
      </c>
      <c r="CL19" s="27" t="str">
        <f t="shared" si="37"/>
        <v>#N/A</v>
      </c>
      <c r="CM19" s="27" t="str">
        <f t="shared" si="37"/>
        <v>#N/A</v>
      </c>
      <c r="CN19" s="27" t="str">
        <f t="shared" si="37"/>
        <v>#N/A</v>
      </c>
      <c r="CO19" s="27" t="str">
        <f t="shared" si="37"/>
        <v>#N/A</v>
      </c>
      <c r="CP19" s="27" t="str">
        <f t="shared" si="37"/>
        <v>#N/A</v>
      </c>
      <c r="CQ19" s="27" t="str">
        <f t="shared" si="37"/>
        <v>#N/A</v>
      </c>
      <c r="CR19" s="27" t="str">
        <f t="shared" si="37"/>
        <v>#N/A</v>
      </c>
      <c r="CS19" s="27" t="str">
        <f t="shared" si="37"/>
        <v>#N/A</v>
      </c>
      <c r="CT19" s="27" t="str">
        <f t="shared" si="37"/>
        <v>#N/A</v>
      </c>
      <c r="CU19" s="27" t="str">
        <f t="shared" si="37"/>
        <v>#N/A</v>
      </c>
      <c r="CV19" s="27" t="str">
        <f t="shared" si="37"/>
        <v>#N/A</v>
      </c>
      <c r="CW19" s="27" t="str">
        <f t="shared" si="37"/>
        <v>#N/A</v>
      </c>
      <c r="CX19" s="27" t="str">
        <f t="shared" si="37"/>
        <v>#N/A</v>
      </c>
      <c r="CY19" s="27" t="str">
        <f t="shared" si="37"/>
        <v>#N/A</v>
      </c>
      <c r="CZ19" s="27" t="str">
        <f t="shared" si="37"/>
        <v>#N/A</v>
      </c>
      <c r="DA19" s="27" t="str">
        <f t="shared" si="37"/>
        <v>#N/A</v>
      </c>
      <c r="DB19" s="27" t="str">
        <f t="shared" si="37"/>
        <v>#N/A</v>
      </c>
      <c r="DC19" s="27" t="str">
        <f t="shared" si="37"/>
        <v>#N/A</v>
      </c>
      <c r="DD19" s="27" t="str">
        <f t="shared" si="37"/>
        <v>#N/A</v>
      </c>
      <c r="DE19" s="27" t="str">
        <f t="shared" si="37"/>
        <v>#N/A</v>
      </c>
      <c r="DF19" s="27" t="str">
        <f t="shared" si="37"/>
        <v>#N/A</v>
      </c>
      <c r="DG19" s="27" t="str">
        <f t="shared" si="37"/>
        <v>#N/A</v>
      </c>
      <c r="DH19" s="27" t="str">
        <f t="shared" si="37"/>
        <v>#N/A</v>
      </c>
      <c r="DI19" s="27" t="str">
        <f t="shared" si="37"/>
        <v>#N/A</v>
      </c>
      <c r="DJ19" s="27" t="str">
        <f t="shared" si="37"/>
        <v>#N/A</v>
      </c>
      <c r="DK19" s="27" t="str">
        <f t="shared" si="37"/>
        <v>#N/A</v>
      </c>
      <c r="DL19" s="27" t="str">
        <f t="shared" si="37"/>
        <v>#N/A</v>
      </c>
      <c r="DM19" s="27" t="str">
        <f t="shared" si="37"/>
        <v>#N/A</v>
      </c>
      <c r="DN19" s="27" t="str">
        <f t="shared" si="37"/>
        <v>#N/A</v>
      </c>
      <c r="DO19" s="27" t="str">
        <f t="shared" si="37"/>
        <v>#N/A</v>
      </c>
      <c r="DP19" s="27" t="str">
        <f t="shared" si="37"/>
        <v>#N/A</v>
      </c>
      <c r="DQ19" s="27" t="str">
        <f t="shared" si="37"/>
        <v>#N/A</v>
      </c>
      <c r="DR19" s="27" t="str">
        <f t="shared" si="37"/>
        <v>#N/A</v>
      </c>
      <c r="DS19" s="27" t="str">
        <f t="shared" si="37"/>
        <v>#N/A</v>
      </c>
      <c r="DT19" s="27" t="str">
        <f t="shared" si="37"/>
        <v>#N/A</v>
      </c>
      <c r="DU19" s="27" t="str">
        <f t="shared" si="37"/>
        <v>#N/A</v>
      </c>
      <c r="DV19" s="27" t="str">
        <f t="shared" si="37"/>
        <v>#N/A</v>
      </c>
      <c r="DW19" s="27" t="str">
        <f t="shared" si="37"/>
        <v>#N/A</v>
      </c>
      <c r="DX19" s="27" t="str">
        <f t="shared" si="37"/>
        <v>#N/A</v>
      </c>
      <c r="DY19" s="27" t="str">
        <f t="shared" si="37"/>
        <v>#N/A</v>
      </c>
      <c r="DZ19" s="27" t="str">
        <f t="shared" si="37"/>
        <v>#N/A</v>
      </c>
      <c r="EA19" s="27" t="str">
        <f t="shared" si="37"/>
        <v>#N/A</v>
      </c>
      <c r="EB19" s="27" t="str">
        <f t="shared" si="37"/>
        <v>#N/A</v>
      </c>
      <c r="EC19" s="27" t="str">
        <f t="shared" si="37"/>
        <v>#N/A</v>
      </c>
      <c r="ED19" s="27" t="str">
        <f t="shared" si="37"/>
        <v>#N/A</v>
      </c>
      <c r="EE19" s="28">
        <f t="shared" si="2"/>
        <v>1654.195991</v>
      </c>
    </row>
    <row r="20">
      <c r="A20" s="1"/>
      <c r="B20" s="29" t="s">
        <v>45</v>
      </c>
      <c r="C20" s="30" t="s">
        <v>40</v>
      </c>
      <c r="D20" s="30">
        <v>0.0</v>
      </c>
      <c r="E20" s="30" t="s">
        <v>45</v>
      </c>
      <c r="F20" s="31">
        <v>46113.0</v>
      </c>
      <c r="G20" s="32"/>
      <c r="H20" s="32" t="b">
        <f t="shared" si="3"/>
        <v>1</v>
      </c>
      <c r="I20" s="32" t="b">
        <f>if(iferror(match(B20,'Osallistujat ja seuranta'!C:C,0),0)&gt;0,TRUE,FALSE)</f>
        <v>1</v>
      </c>
      <c r="J20" s="32" t="b">
        <f>if(iferror(match(C20,'Osallistujat ja seuranta'!C:C,0),0)&gt;0,TRUE,FALSE)</f>
        <v>1</v>
      </c>
      <c r="K20" s="32" t="b">
        <f t="shared" si="4"/>
        <v>1</v>
      </c>
      <c r="L20" s="32" t="b">
        <f t="shared" si="5"/>
        <v>1</v>
      </c>
      <c r="M20" s="32" t="b">
        <f t="shared" si="6"/>
        <v>1</v>
      </c>
      <c r="N20" s="33">
        <f t="shared" si="7"/>
        <v>1</v>
      </c>
      <c r="O20" s="34">
        <f t="shared" si="8"/>
        <v>1326.609547</v>
      </c>
      <c r="P20" s="34">
        <f t="shared" si="9"/>
        <v>1083.974126</v>
      </c>
      <c r="Q20" s="35">
        <f t="shared" si="10"/>
        <v>242.6354215</v>
      </c>
      <c r="R20" s="34">
        <f t="shared" si="11"/>
        <v>1083.974126</v>
      </c>
      <c r="S20" s="33">
        <f t="shared" si="12"/>
        <v>1</v>
      </c>
      <c r="T20" s="33">
        <f t="shared" si="13"/>
        <v>-53.11255869</v>
      </c>
      <c r="U20" s="33">
        <f t="shared" si="14"/>
        <v>-53.92429507</v>
      </c>
      <c r="V20" s="36">
        <f t="shared" si="15"/>
        <v>0.6924793921</v>
      </c>
      <c r="W20" s="37">
        <f t="shared" si="16"/>
        <v>38.9666296</v>
      </c>
      <c r="X20" s="37">
        <f t="shared" si="17"/>
        <v>2.433477171</v>
      </c>
      <c r="Y20" s="37">
        <f>if(N20=1,(W20*(S20-V20))*'Säännöt ja ohjeet'!$B$54+X20,"")</f>
        <v>26.39956041</v>
      </c>
      <c r="Z20" s="37">
        <f t="shared" si="18"/>
        <v>0</v>
      </c>
      <c r="AA20" s="37">
        <f t="shared" si="19"/>
        <v>0.3075206079</v>
      </c>
      <c r="AB20" s="37">
        <f t="shared" si="20"/>
        <v>46.91068017</v>
      </c>
      <c r="AC20" s="37">
        <f t="shared" si="21"/>
        <v>3.040064735</v>
      </c>
      <c r="AD20" s="37">
        <f>if(N20=1,(AB20*(Z20-AA20))*'Säännöt ja ohjeet'!$B$54+AC20,"")</f>
        <v>-25.81193703</v>
      </c>
      <c r="AE20" s="38">
        <f t="shared" si="22"/>
        <v>7</v>
      </c>
      <c r="AF20" s="38">
        <f t="shared" si="23"/>
        <v>-5</v>
      </c>
      <c r="AG20" s="1"/>
      <c r="AH20" s="10"/>
      <c r="AI20" s="27">
        <f t="shared" ref="AI20:ED20" si="38">if($B20=AI$3,AI19+$Y20,if($C20=AI$3,AI19+$AD20,AI19))</f>
        <v>1886.961034</v>
      </c>
      <c r="AJ20" s="27">
        <f t="shared" si="38"/>
        <v>1872.321349</v>
      </c>
      <c r="AK20" s="27">
        <f t="shared" si="38"/>
        <v>2437.254397</v>
      </c>
      <c r="AL20" s="27">
        <f t="shared" si="38"/>
        <v>1676.011722</v>
      </c>
      <c r="AM20" s="27">
        <f t="shared" si="38"/>
        <v>1804.072131</v>
      </c>
      <c r="AN20" s="27">
        <f t="shared" si="38"/>
        <v>2324.405501</v>
      </c>
      <c r="AO20" s="27">
        <f t="shared" si="38"/>
        <v>2286.32782</v>
      </c>
      <c r="AP20" s="27">
        <f t="shared" si="38"/>
        <v>1646.015124</v>
      </c>
      <c r="AQ20" s="27">
        <f t="shared" si="38"/>
        <v>880.3044819</v>
      </c>
      <c r="AR20" s="27">
        <f t="shared" si="38"/>
        <v>883.850954</v>
      </c>
      <c r="AS20" s="27">
        <f t="shared" si="38"/>
        <v>2183.965048</v>
      </c>
      <c r="AT20" s="27">
        <f t="shared" si="38"/>
        <v>811.649061</v>
      </c>
      <c r="AU20" s="27">
        <f t="shared" si="38"/>
        <v>1058.162189</v>
      </c>
      <c r="AV20" s="27">
        <f t="shared" si="38"/>
        <v>1353.009108</v>
      </c>
      <c r="AW20" s="27">
        <f t="shared" si="38"/>
        <v>1186.880996</v>
      </c>
      <c r="AX20" s="27">
        <f t="shared" si="38"/>
        <v>1164.99749</v>
      </c>
      <c r="AY20" s="27">
        <f t="shared" si="38"/>
        <v>1367.704948</v>
      </c>
      <c r="AZ20" s="27">
        <f t="shared" si="38"/>
        <v>1732.550996</v>
      </c>
      <c r="BA20" s="27">
        <f t="shared" si="38"/>
        <v>1840.282391</v>
      </c>
      <c r="BB20" s="27">
        <f t="shared" si="38"/>
        <v>2151.976698</v>
      </c>
      <c r="BC20" s="27">
        <f t="shared" si="38"/>
        <v>2190</v>
      </c>
      <c r="BD20" s="27" t="str">
        <f t="shared" si="38"/>
        <v>#N/A</v>
      </c>
      <c r="BE20" s="27" t="str">
        <f t="shared" si="38"/>
        <v>#N/A</v>
      </c>
      <c r="BF20" s="27" t="str">
        <f t="shared" si="38"/>
        <v>#N/A</v>
      </c>
      <c r="BG20" s="27" t="str">
        <f t="shared" si="38"/>
        <v>#N/A</v>
      </c>
      <c r="BH20" s="27" t="str">
        <f t="shared" si="38"/>
        <v>#N/A</v>
      </c>
      <c r="BI20" s="27" t="str">
        <f t="shared" si="38"/>
        <v>#N/A</v>
      </c>
      <c r="BJ20" s="27" t="str">
        <f t="shared" si="38"/>
        <v>#N/A</v>
      </c>
      <c r="BK20" s="27" t="str">
        <f t="shared" si="38"/>
        <v>#N/A</v>
      </c>
      <c r="BL20" s="27" t="str">
        <f t="shared" si="38"/>
        <v>#N/A</v>
      </c>
      <c r="BM20" s="27" t="str">
        <f t="shared" si="38"/>
        <v>#N/A</v>
      </c>
      <c r="BN20" s="27" t="str">
        <f t="shared" si="38"/>
        <v>#N/A</v>
      </c>
      <c r="BO20" s="27" t="str">
        <f t="shared" si="38"/>
        <v>#N/A</v>
      </c>
      <c r="BP20" s="27" t="str">
        <f t="shared" si="38"/>
        <v>#N/A</v>
      </c>
      <c r="BQ20" s="27" t="str">
        <f t="shared" si="38"/>
        <v>#N/A</v>
      </c>
      <c r="BR20" s="27" t="str">
        <f t="shared" si="38"/>
        <v>#N/A</v>
      </c>
      <c r="BS20" s="27" t="str">
        <f t="shared" si="38"/>
        <v>#N/A</v>
      </c>
      <c r="BT20" s="27" t="str">
        <f t="shared" si="38"/>
        <v>#N/A</v>
      </c>
      <c r="BU20" s="27" t="str">
        <f t="shared" si="38"/>
        <v>#N/A</v>
      </c>
      <c r="BV20" s="27" t="str">
        <f t="shared" si="38"/>
        <v>#N/A</v>
      </c>
      <c r="BW20" s="27" t="str">
        <f t="shared" si="38"/>
        <v>#N/A</v>
      </c>
      <c r="BX20" s="27" t="str">
        <f t="shared" si="38"/>
        <v>#N/A</v>
      </c>
      <c r="BY20" s="27" t="str">
        <f t="shared" si="38"/>
        <v>#N/A</v>
      </c>
      <c r="BZ20" s="27" t="str">
        <f t="shared" si="38"/>
        <v>#N/A</v>
      </c>
      <c r="CA20" s="27" t="str">
        <f t="shared" si="38"/>
        <v>#N/A</v>
      </c>
      <c r="CB20" s="27" t="str">
        <f t="shared" si="38"/>
        <v>#N/A</v>
      </c>
      <c r="CC20" s="27" t="str">
        <f t="shared" si="38"/>
        <v>#N/A</v>
      </c>
      <c r="CD20" s="27" t="str">
        <f t="shared" si="38"/>
        <v>#N/A</v>
      </c>
      <c r="CE20" s="27" t="str">
        <f t="shared" si="38"/>
        <v>#N/A</v>
      </c>
      <c r="CF20" s="27" t="str">
        <f t="shared" si="38"/>
        <v>#N/A</v>
      </c>
      <c r="CG20" s="27" t="str">
        <f t="shared" si="38"/>
        <v>#N/A</v>
      </c>
      <c r="CH20" s="27" t="str">
        <f t="shared" si="38"/>
        <v>#N/A</v>
      </c>
      <c r="CI20" s="27" t="str">
        <f t="shared" si="38"/>
        <v>#N/A</v>
      </c>
      <c r="CJ20" s="27" t="str">
        <f t="shared" si="38"/>
        <v>#N/A</v>
      </c>
      <c r="CK20" s="27" t="str">
        <f t="shared" si="38"/>
        <v>#N/A</v>
      </c>
      <c r="CL20" s="27" t="str">
        <f t="shared" si="38"/>
        <v>#N/A</v>
      </c>
      <c r="CM20" s="27" t="str">
        <f t="shared" si="38"/>
        <v>#N/A</v>
      </c>
      <c r="CN20" s="27" t="str">
        <f t="shared" si="38"/>
        <v>#N/A</v>
      </c>
      <c r="CO20" s="27" t="str">
        <f t="shared" si="38"/>
        <v>#N/A</v>
      </c>
      <c r="CP20" s="27" t="str">
        <f t="shared" si="38"/>
        <v>#N/A</v>
      </c>
      <c r="CQ20" s="27" t="str">
        <f t="shared" si="38"/>
        <v>#N/A</v>
      </c>
      <c r="CR20" s="27" t="str">
        <f t="shared" si="38"/>
        <v>#N/A</v>
      </c>
      <c r="CS20" s="27" t="str">
        <f t="shared" si="38"/>
        <v>#N/A</v>
      </c>
      <c r="CT20" s="27" t="str">
        <f t="shared" si="38"/>
        <v>#N/A</v>
      </c>
      <c r="CU20" s="27" t="str">
        <f t="shared" si="38"/>
        <v>#N/A</v>
      </c>
      <c r="CV20" s="27" t="str">
        <f t="shared" si="38"/>
        <v>#N/A</v>
      </c>
      <c r="CW20" s="27" t="str">
        <f t="shared" si="38"/>
        <v>#N/A</v>
      </c>
      <c r="CX20" s="27" t="str">
        <f t="shared" si="38"/>
        <v>#N/A</v>
      </c>
      <c r="CY20" s="27" t="str">
        <f t="shared" si="38"/>
        <v>#N/A</v>
      </c>
      <c r="CZ20" s="27" t="str">
        <f t="shared" si="38"/>
        <v>#N/A</v>
      </c>
      <c r="DA20" s="27" t="str">
        <f t="shared" si="38"/>
        <v>#N/A</v>
      </c>
      <c r="DB20" s="27" t="str">
        <f t="shared" si="38"/>
        <v>#N/A</v>
      </c>
      <c r="DC20" s="27" t="str">
        <f t="shared" si="38"/>
        <v>#N/A</v>
      </c>
      <c r="DD20" s="27" t="str">
        <f t="shared" si="38"/>
        <v>#N/A</v>
      </c>
      <c r="DE20" s="27" t="str">
        <f t="shared" si="38"/>
        <v>#N/A</v>
      </c>
      <c r="DF20" s="27" t="str">
        <f t="shared" si="38"/>
        <v>#N/A</v>
      </c>
      <c r="DG20" s="27" t="str">
        <f t="shared" si="38"/>
        <v>#N/A</v>
      </c>
      <c r="DH20" s="27" t="str">
        <f t="shared" si="38"/>
        <v>#N/A</v>
      </c>
      <c r="DI20" s="27" t="str">
        <f t="shared" si="38"/>
        <v>#N/A</v>
      </c>
      <c r="DJ20" s="27" t="str">
        <f t="shared" si="38"/>
        <v>#N/A</v>
      </c>
      <c r="DK20" s="27" t="str">
        <f t="shared" si="38"/>
        <v>#N/A</v>
      </c>
      <c r="DL20" s="27" t="str">
        <f t="shared" si="38"/>
        <v>#N/A</v>
      </c>
      <c r="DM20" s="27" t="str">
        <f t="shared" si="38"/>
        <v>#N/A</v>
      </c>
      <c r="DN20" s="27" t="str">
        <f t="shared" si="38"/>
        <v>#N/A</v>
      </c>
      <c r="DO20" s="27" t="str">
        <f t="shared" si="38"/>
        <v>#N/A</v>
      </c>
      <c r="DP20" s="27" t="str">
        <f t="shared" si="38"/>
        <v>#N/A</v>
      </c>
      <c r="DQ20" s="27" t="str">
        <f t="shared" si="38"/>
        <v>#N/A</v>
      </c>
      <c r="DR20" s="27" t="str">
        <f t="shared" si="38"/>
        <v>#N/A</v>
      </c>
      <c r="DS20" s="27" t="str">
        <f t="shared" si="38"/>
        <v>#N/A</v>
      </c>
      <c r="DT20" s="27" t="str">
        <f t="shared" si="38"/>
        <v>#N/A</v>
      </c>
      <c r="DU20" s="27" t="str">
        <f t="shared" si="38"/>
        <v>#N/A</v>
      </c>
      <c r="DV20" s="27" t="str">
        <f t="shared" si="38"/>
        <v>#N/A</v>
      </c>
      <c r="DW20" s="27" t="str">
        <f t="shared" si="38"/>
        <v>#N/A</v>
      </c>
      <c r="DX20" s="27" t="str">
        <f t="shared" si="38"/>
        <v>#N/A</v>
      </c>
      <c r="DY20" s="27" t="str">
        <f t="shared" si="38"/>
        <v>#N/A</v>
      </c>
      <c r="DZ20" s="27" t="str">
        <f t="shared" si="38"/>
        <v>#N/A</v>
      </c>
      <c r="EA20" s="27" t="str">
        <f t="shared" si="38"/>
        <v>#N/A</v>
      </c>
      <c r="EB20" s="27" t="str">
        <f t="shared" si="38"/>
        <v>#N/A</v>
      </c>
      <c r="EC20" s="27" t="str">
        <f t="shared" si="38"/>
        <v>#N/A</v>
      </c>
      <c r="ED20" s="27" t="str">
        <f t="shared" si="38"/>
        <v>#N/A</v>
      </c>
      <c r="EE20" s="28">
        <f t="shared" si="2"/>
        <v>1654.223973</v>
      </c>
    </row>
    <row r="21">
      <c r="A21" s="1"/>
      <c r="B21" s="29" t="s">
        <v>37</v>
      </c>
      <c r="C21" s="30" t="s">
        <v>38</v>
      </c>
      <c r="D21" s="30">
        <v>5.0</v>
      </c>
      <c r="E21" s="30" t="s">
        <v>37</v>
      </c>
      <c r="F21" s="31">
        <v>46117.0</v>
      </c>
      <c r="G21" s="32"/>
      <c r="H21" s="32" t="b">
        <f t="shared" si="3"/>
        <v>1</v>
      </c>
      <c r="I21" s="32" t="b">
        <f>if(iferror(match(B21,'Osallistujat ja seuranta'!C:C,0),0)&gt;0,TRUE,FALSE)</f>
        <v>1</v>
      </c>
      <c r="J21" s="32" t="b">
        <f>if(iferror(match(C21,'Osallistujat ja seuranta'!C:C,0),0)&gt;0,TRUE,FALSE)</f>
        <v>1</v>
      </c>
      <c r="K21" s="32" t="b">
        <f t="shared" si="4"/>
        <v>1</v>
      </c>
      <c r="L21" s="32" t="b">
        <f t="shared" si="5"/>
        <v>1</v>
      </c>
      <c r="M21" s="32" t="b">
        <f t="shared" si="6"/>
        <v>1</v>
      </c>
      <c r="N21" s="33">
        <f t="shared" si="7"/>
        <v>1</v>
      </c>
      <c r="O21" s="34">
        <f t="shared" si="8"/>
        <v>2437.254397</v>
      </c>
      <c r="P21" s="34">
        <f t="shared" si="9"/>
        <v>1872.321349</v>
      </c>
      <c r="Q21" s="35">
        <f t="shared" si="10"/>
        <v>114.933048</v>
      </c>
      <c r="R21" s="34">
        <f t="shared" si="11"/>
        <v>2322.321349</v>
      </c>
      <c r="S21" s="33">
        <f t="shared" si="12"/>
        <v>1</v>
      </c>
      <c r="T21" s="33">
        <f t="shared" si="13"/>
        <v>-47.32083906</v>
      </c>
      <c r="U21" s="33">
        <f t="shared" si="14"/>
        <v>-48.19626727</v>
      </c>
      <c r="V21" s="36">
        <f t="shared" si="15"/>
        <v>0.7058739388</v>
      </c>
      <c r="W21" s="37">
        <f t="shared" si="16"/>
        <v>10.36965755</v>
      </c>
      <c r="X21" s="37">
        <f t="shared" si="17"/>
        <v>0.03307600356</v>
      </c>
      <c r="Y21" s="37">
        <f>if(N21=1,(W21*(S21-V21))*'Säännöt ja ohjeet'!$B$54+X21,"")</f>
        <v>6.133049067</v>
      </c>
      <c r="Z21" s="37">
        <f t="shared" si="18"/>
        <v>0</v>
      </c>
      <c r="AA21" s="37">
        <f t="shared" si="19"/>
        <v>0.2941260612</v>
      </c>
      <c r="AB21" s="37">
        <f t="shared" si="20"/>
        <v>23.21457576</v>
      </c>
      <c r="AC21" s="37">
        <f t="shared" si="21"/>
        <v>1.070147815</v>
      </c>
      <c r="AD21" s="37">
        <f>if(N21=1,(AB21*(Z21-AA21))*'Säännöt ja ohjeet'!$B$54+AC21,"")</f>
        <v>-12.58587565</v>
      </c>
      <c r="AE21" s="38">
        <f t="shared" si="22"/>
        <v>10</v>
      </c>
      <c r="AF21" s="38">
        <f t="shared" si="23"/>
        <v>-8</v>
      </c>
      <c r="AG21" s="1"/>
      <c r="AH21" s="10"/>
      <c r="AI21" s="27">
        <f t="shared" ref="AI21:ED21" si="39">if($B21=AI$3,AI20+$Y21,if($C21=AI$3,AI20+$AD21,AI20))</f>
        <v>1886.961034</v>
      </c>
      <c r="AJ21" s="27">
        <f t="shared" si="39"/>
        <v>1859.735473</v>
      </c>
      <c r="AK21" s="27">
        <f t="shared" si="39"/>
        <v>2443.387446</v>
      </c>
      <c r="AL21" s="27">
        <f t="shared" si="39"/>
        <v>1676.011722</v>
      </c>
      <c r="AM21" s="27">
        <f t="shared" si="39"/>
        <v>1804.072131</v>
      </c>
      <c r="AN21" s="27">
        <f t="shared" si="39"/>
        <v>2324.405501</v>
      </c>
      <c r="AO21" s="27">
        <f t="shared" si="39"/>
        <v>2286.32782</v>
      </c>
      <c r="AP21" s="27">
        <f t="shared" si="39"/>
        <v>1646.015124</v>
      </c>
      <c r="AQ21" s="27">
        <f t="shared" si="39"/>
        <v>880.3044819</v>
      </c>
      <c r="AR21" s="27">
        <f t="shared" si="39"/>
        <v>883.850954</v>
      </c>
      <c r="AS21" s="27">
        <f t="shared" si="39"/>
        <v>2183.965048</v>
      </c>
      <c r="AT21" s="27">
        <f t="shared" si="39"/>
        <v>811.649061</v>
      </c>
      <c r="AU21" s="27">
        <f t="shared" si="39"/>
        <v>1058.162189</v>
      </c>
      <c r="AV21" s="27">
        <f t="shared" si="39"/>
        <v>1353.009108</v>
      </c>
      <c r="AW21" s="27">
        <f t="shared" si="39"/>
        <v>1186.880996</v>
      </c>
      <c r="AX21" s="27">
        <f t="shared" si="39"/>
        <v>1164.99749</v>
      </c>
      <c r="AY21" s="27">
        <f t="shared" si="39"/>
        <v>1367.704948</v>
      </c>
      <c r="AZ21" s="27">
        <f t="shared" si="39"/>
        <v>1732.550996</v>
      </c>
      <c r="BA21" s="27">
        <f t="shared" si="39"/>
        <v>1840.282391</v>
      </c>
      <c r="BB21" s="27">
        <f t="shared" si="39"/>
        <v>2151.976698</v>
      </c>
      <c r="BC21" s="27">
        <f t="shared" si="39"/>
        <v>2190</v>
      </c>
      <c r="BD21" s="27" t="str">
        <f t="shared" si="39"/>
        <v>#N/A</v>
      </c>
      <c r="BE21" s="27" t="str">
        <f t="shared" si="39"/>
        <v>#N/A</v>
      </c>
      <c r="BF21" s="27" t="str">
        <f t="shared" si="39"/>
        <v>#N/A</v>
      </c>
      <c r="BG21" s="27" t="str">
        <f t="shared" si="39"/>
        <v>#N/A</v>
      </c>
      <c r="BH21" s="27" t="str">
        <f t="shared" si="39"/>
        <v>#N/A</v>
      </c>
      <c r="BI21" s="27" t="str">
        <f t="shared" si="39"/>
        <v>#N/A</v>
      </c>
      <c r="BJ21" s="27" t="str">
        <f t="shared" si="39"/>
        <v>#N/A</v>
      </c>
      <c r="BK21" s="27" t="str">
        <f t="shared" si="39"/>
        <v>#N/A</v>
      </c>
      <c r="BL21" s="27" t="str">
        <f t="shared" si="39"/>
        <v>#N/A</v>
      </c>
      <c r="BM21" s="27" t="str">
        <f t="shared" si="39"/>
        <v>#N/A</v>
      </c>
      <c r="BN21" s="27" t="str">
        <f t="shared" si="39"/>
        <v>#N/A</v>
      </c>
      <c r="BO21" s="27" t="str">
        <f t="shared" si="39"/>
        <v>#N/A</v>
      </c>
      <c r="BP21" s="27" t="str">
        <f t="shared" si="39"/>
        <v>#N/A</v>
      </c>
      <c r="BQ21" s="27" t="str">
        <f t="shared" si="39"/>
        <v>#N/A</v>
      </c>
      <c r="BR21" s="27" t="str">
        <f t="shared" si="39"/>
        <v>#N/A</v>
      </c>
      <c r="BS21" s="27" t="str">
        <f t="shared" si="39"/>
        <v>#N/A</v>
      </c>
      <c r="BT21" s="27" t="str">
        <f t="shared" si="39"/>
        <v>#N/A</v>
      </c>
      <c r="BU21" s="27" t="str">
        <f t="shared" si="39"/>
        <v>#N/A</v>
      </c>
      <c r="BV21" s="27" t="str">
        <f t="shared" si="39"/>
        <v>#N/A</v>
      </c>
      <c r="BW21" s="27" t="str">
        <f t="shared" si="39"/>
        <v>#N/A</v>
      </c>
      <c r="BX21" s="27" t="str">
        <f t="shared" si="39"/>
        <v>#N/A</v>
      </c>
      <c r="BY21" s="27" t="str">
        <f t="shared" si="39"/>
        <v>#N/A</v>
      </c>
      <c r="BZ21" s="27" t="str">
        <f t="shared" si="39"/>
        <v>#N/A</v>
      </c>
      <c r="CA21" s="27" t="str">
        <f t="shared" si="39"/>
        <v>#N/A</v>
      </c>
      <c r="CB21" s="27" t="str">
        <f t="shared" si="39"/>
        <v>#N/A</v>
      </c>
      <c r="CC21" s="27" t="str">
        <f t="shared" si="39"/>
        <v>#N/A</v>
      </c>
      <c r="CD21" s="27" t="str">
        <f t="shared" si="39"/>
        <v>#N/A</v>
      </c>
      <c r="CE21" s="27" t="str">
        <f t="shared" si="39"/>
        <v>#N/A</v>
      </c>
      <c r="CF21" s="27" t="str">
        <f t="shared" si="39"/>
        <v>#N/A</v>
      </c>
      <c r="CG21" s="27" t="str">
        <f t="shared" si="39"/>
        <v>#N/A</v>
      </c>
      <c r="CH21" s="27" t="str">
        <f t="shared" si="39"/>
        <v>#N/A</v>
      </c>
      <c r="CI21" s="27" t="str">
        <f t="shared" si="39"/>
        <v>#N/A</v>
      </c>
      <c r="CJ21" s="27" t="str">
        <f t="shared" si="39"/>
        <v>#N/A</v>
      </c>
      <c r="CK21" s="27" t="str">
        <f t="shared" si="39"/>
        <v>#N/A</v>
      </c>
      <c r="CL21" s="27" t="str">
        <f t="shared" si="39"/>
        <v>#N/A</v>
      </c>
      <c r="CM21" s="27" t="str">
        <f t="shared" si="39"/>
        <v>#N/A</v>
      </c>
      <c r="CN21" s="27" t="str">
        <f t="shared" si="39"/>
        <v>#N/A</v>
      </c>
      <c r="CO21" s="27" t="str">
        <f t="shared" si="39"/>
        <v>#N/A</v>
      </c>
      <c r="CP21" s="27" t="str">
        <f t="shared" si="39"/>
        <v>#N/A</v>
      </c>
      <c r="CQ21" s="27" t="str">
        <f t="shared" si="39"/>
        <v>#N/A</v>
      </c>
      <c r="CR21" s="27" t="str">
        <f t="shared" si="39"/>
        <v>#N/A</v>
      </c>
      <c r="CS21" s="27" t="str">
        <f t="shared" si="39"/>
        <v>#N/A</v>
      </c>
      <c r="CT21" s="27" t="str">
        <f t="shared" si="39"/>
        <v>#N/A</v>
      </c>
      <c r="CU21" s="27" t="str">
        <f t="shared" si="39"/>
        <v>#N/A</v>
      </c>
      <c r="CV21" s="27" t="str">
        <f t="shared" si="39"/>
        <v>#N/A</v>
      </c>
      <c r="CW21" s="27" t="str">
        <f t="shared" si="39"/>
        <v>#N/A</v>
      </c>
      <c r="CX21" s="27" t="str">
        <f t="shared" si="39"/>
        <v>#N/A</v>
      </c>
      <c r="CY21" s="27" t="str">
        <f t="shared" si="39"/>
        <v>#N/A</v>
      </c>
      <c r="CZ21" s="27" t="str">
        <f t="shared" si="39"/>
        <v>#N/A</v>
      </c>
      <c r="DA21" s="27" t="str">
        <f t="shared" si="39"/>
        <v>#N/A</v>
      </c>
      <c r="DB21" s="27" t="str">
        <f t="shared" si="39"/>
        <v>#N/A</v>
      </c>
      <c r="DC21" s="27" t="str">
        <f t="shared" si="39"/>
        <v>#N/A</v>
      </c>
      <c r="DD21" s="27" t="str">
        <f t="shared" si="39"/>
        <v>#N/A</v>
      </c>
      <c r="DE21" s="27" t="str">
        <f t="shared" si="39"/>
        <v>#N/A</v>
      </c>
      <c r="DF21" s="27" t="str">
        <f t="shared" si="39"/>
        <v>#N/A</v>
      </c>
      <c r="DG21" s="27" t="str">
        <f t="shared" si="39"/>
        <v>#N/A</v>
      </c>
      <c r="DH21" s="27" t="str">
        <f t="shared" si="39"/>
        <v>#N/A</v>
      </c>
      <c r="DI21" s="27" t="str">
        <f t="shared" si="39"/>
        <v>#N/A</v>
      </c>
      <c r="DJ21" s="27" t="str">
        <f t="shared" si="39"/>
        <v>#N/A</v>
      </c>
      <c r="DK21" s="27" t="str">
        <f t="shared" si="39"/>
        <v>#N/A</v>
      </c>
      <c r="DL21" s="27" t="str">
        <f t="shared" si="39"/>
        <v>#N/A</v>
      </c>
      <c r="DM21" s="27" t="str">
        <f t="shared" si="39"/>
        <v>#N/A</v>
      </c>
      <c r="DN21" s="27" t="str">
        <f t="shared" si="39"/>
        <v>#N/A</v>
      </c>
      <c r="DO21" s="27" t="str">
        <f t="shared" si="39"/>
        <v>#N/A</v>
      </c>
      <c r="DP21" s="27" t="str">
        <f t="shared" si="39"/>
        <v>#N/A</v>
      </c>
      <c r="DQ21" s="27" t="str">
        <f t="shared" si="39"/>
        <v>#N/A</v>
      </c>
      <c r="DR21" s="27" t="str">
        <f t="shared" si="39"/>
        <v>#N/A</v>
      </c>
      <c r="DS21" s="27" t="str">
        <f t="shared" si="39"/>
        <v>#N/A</v>
      </c>
      <c r="DT21" s="27" t="str">
        <f t="shared" si="39"/>
        <v>#N/A</v>
      </c>
      <c r="DU21" s="27" t="str">
        <f t="shared" si="39"/>
        <v>#N/A</v>
      </c>
      <c r="DV21" s="27" t="str">
        <f t="shared" si="39"/>
        <v>#N/A</v>
      </c>
      <c r="DW21" s="27" t="str">
        <f t="shared" si="39"/>
        <v>#N/A</v>
      </c>
      <c r="DX21" s="27" t="str">
        <f t="shared" si="39"/>
        <v>#N/A</v>
      </c>
      <c r="DY21" s="27" t="str">
        <f t="shared" si="39"/>
        <v>#N/A</v>
      </c>
      <c r="DZ21" s="27" t="str">
        <f t="shared" si="39"/>
        <v>#N/A</v>
      </c>
      <c r="EA21" s="27" t="str">
        <f t="shared" si="39"/>
        <v>#N/A</v>
      </c>
      <c r="EB21" s="27" t="str">
        <f t="shared" si="39"/>
        <v>#N/A</v>
      </c>
      <c r="EC21" s="27" t="str">
        <f t="shared" si="39"/>
        <v>#N/A</v>
      </c>
      <c r="ED21" s="27" t="str">
        <f t="shared" si="39"/>
        <v>#N/A</v>
      </c>
      <c r="EE21" s="28">
        <f t="shared" si="2"/>
        <v>1653.916696</v>
      </c>
    </row>
    <row r="22">
      <c r="A22" s="1"/>
      <c r="B22" s="29" t="s">
        <v>42</v>
      </c>
      <c r="C22" s="30" t="s">
        <v>46</v>
      </c>
      <c r="D22" s="30">
        <v>0.0</v>
      </c>
      <c r="E22" s="30" t="s">
        <v>42</v>
      </c>
      <c r="F22" s="31">
        <v>46117.0</v>
      </c>
      <c r="G22" s="32"/>
      <c r="H22" s="32" t="b">
        <f t="shared" si="3"/>
        <v>1</v>
      </c>
      <c r="I22" s="32" t="b">
        <f>if(iferror(match(B22,'Osallistujat ja seuranta'!C:C,0),0)&gt;0,TRUE,FALSE)</f>
        <v>1</v>
      </c>
      <c r="J22" s="32" t="b">
        <f>if(iferror(match(C22,'Osallistujat ja seuranta'!C:C,0),0)&gt;0,TRUE,FALSE)</f>
        <v>1</v>
      </c>
      <c r="K22" s="32" t="b">
        <f t="shared" si="4"/>
        <v>1</v>
      </c>
      <c r="L22" s="32" t="b">
        <f t="shared" si="5"/>
        <v>1</v>
      </c>
      <c r="M22" s="32" t="b">
        <f t="shared" si="6"/>
        <v>1</v>
      </c>
      <c r="N22" s="33">
        <f t="shared" si="7"/>
        <v>1</v>
      </c>
      <c r="O22" s="34">
        <f t="shared" si="8"/>
        <v>1886.961034</v>
      </c>
      <c r="P22" s="34">
        <f t="shared" si="9"/>
        <v>1676.011722</v>
      </c>
      <c r="Q22" s="35">
        <f t="shared" si="10"/>
        <v>210.9493122</v>
      </c>
      <c r="R22" s="34">
        <f t="shared" si="11"/>
        <v>1676.011722</v>
      </c>
      <c r="S22" s="33">
        <f t="shared" si="12"/>
        <v>1</v>
      </c>
      <c r="T22" s="33">
        <f t="shared" si="13"/>
        <v>-50.77448571</v>
      </c>
      <c r="U22" s="33">
        <f t="shared" si="14"/>
        <v>-51.74848212</v>
      </c>
      <c r="V22" s="36">
        <f t="shared" si="15"/>
        <v>0.7259153493</v>
      </c>
      <c r="W22" s="37">
        <f t="shared" si="16"/>
        <v>22.83487443</v>
      </c>
      <c r="X22" s="37">
        <f t="shared" si="17"/>
        <v>1.033739065</v>
      </c>
      <c r="Y22" s="37">
        <f>if(N22=1,(W22*(S22-V22))*'Säännöt ja ohjeet'!$B$54+X22,"")</f>
        <v>13.55111623</v>
      </c>
      <c r="Z22" s="37">
        <f t="shared" si="18"/>
        <v>0</v>
      </c>
      <c r="AA22" s="37">
        <f t="shared" si="19"/>
        <v>0.2740846507</v>
      </c>
      <c r="AB22" s="37">
        <f t="shared" si="20"/>
        <v>28.52887402</v>
      </c>
      <c r="AC22" s="37">
        <f t="shared" si="21"/>
        <v>1.560052637</v>
      </c>
      <c r="AD22" s="37">
        <f>if(N22=1,(AB22*(Z22-AA22))*'Säännöt ja ohjeet'!$B$54+AC22,"")</f>
        <v>-14.0786003</v>
      </c>
      <c r="AE22" s="38">
        <f t="shared" si="22"/>
        <v>7</v>
      </c>
      <c r="AF22" s="38">
        <f t="shared" si="23"/>
        <v>-5</v>
      </c>
      <c r="AG22" s="1"/>
      <c r="AH22" s="10"/>
      <c r="AI22" s="27">
        <f t="shared" ref="AI22:ED22" si="40">if($B22=AI$3,AI21+$Y22,if($C22=AI$3,AI21+$AD22,AI21))</f>
        <v>1900.51215</v>
      </c>
      <c r="AJ22" s="27">
        <f t="shared" si="40"/>
        <v>1859.735473</v>
      </c>
      <c r="AK22" s="27">
        <f t="shared" si="40"/>
        <v>2443.387446</v>
      </c>
      <c r="AL22" s="27">
        <f t="shared" si="40"/>
        <v>1661.933122</v>
      </c>
      <c r="AM22" s="27">
        <f t="shared" si="40"/>
        <v>1804.072131</v>
      </c>
      <c r="AN22" s="27">
        <f t="shared" si="40"/>
        <v>2324.405501</v>
      </c>
      <c r="AO22" s="27">
        <f t="shared" si="40"/>
        <v>2286.32782</v>
      </c>
      <c r="AP22" s="27">
        <f t="shared" si="40"/>
        <v>1646.015124</v>
      </c>
      <c r="AQ22" s="27">
        <f t="shared" si="40"/>
        <v>880.3044819</v>
      </c>
      <c r="AR22" s="27">
        <f t="shared" si="40"/>
        <v>883.850954</v>
      </c>
      <c r="AS22" s="27">
        <f t="shared" si="40"/>
        <v>2183.965048</v>
      </c>
      <c r="AT22" s="27">
        <f t="shared" si="40"/>
        <v>811.649061</v>
      </c>
      <c r="AU22" s="27">
        <f t="shared" si="40"/>
        <v>1058.162189</v>
      </c>
      <c r="AV22" s="27">
        <f t="shared" si="40"/>
        <v>1353.009108</v>
      </c>
      <c r="AW22" s="27">
        <f t="shared" si="40"/>
        <v>1186.880996</v>
      </c>
      <c r="AX22" s="27">
        <f t="shared" si="40"/>
        <v>1164.99749</v>
      </c>
      <c r="AY22" s="27">
        <f t="shared" si="40"/>
        <v>1367.704948</v>
      </c>
      <c r="AZ22" s="27">
        <f t="shared" si="40"/>
        <v>1732.550996</v>
      </c>
      <c r="BA22" s="27">
        <f t="shared" si="40"/>
        <v>1840.282391</v>
      </c>
      <c r="BB22" s="27">
        <f t="shared" si="40"/>
        <v>2151.976698</v>
      </c>
      <c r="BC22" s="27">
        <f t="shared" si="40"/>
        <v>2190</v>
      </c>
      <c r="BD22" s="27" t="str">
        <f t="shared" si="40"/>
        <v>#N/A</v>
      </c>
      <c r="BE22" s="27" t="str">
        <f t="shared" si="40"/>
        <v>#N/A</v>
      </c>
      <c r="BF22" s="27" t="str">
        <f t="shared" si="40"/>
        <v>#N/A</v>
      </c>
      <c r="BG22" s="27" t="str">
        <f t="shared" si="40"/>
        <v>#N/A</v>
      </c>
      <c r="BH22" s="27" t="str">
        <f t="shared" si="40"/>
        <v>#N/A</v>
      </c>
      <c r="BI22" s="27" t="str">
        <f t="shared" si="40"/>
        <v>#N/A</v>
      </c>
      <c r="BJ22" s="27" t="str">
        <f t="shared" si="40"/>
        <v>#N/A</v>
      </c>
      <c r="BK22" s="27" t="str">
        <f t="shared" si="40"/>
        <v>#N/A</v>
      </c>
      <c r="BL22" s="27" t="str">
        <f t="shared" si="40"/>
        <v>#N/A</v>
      </c>
      <c r="BM22" s="27" t="str">
        <f t="shared" si="40"/>
        <v>#N/A</v>
      </c>
      <c r="BN22" s="27" t="str">
        <f t="shared" si="40"/>
        <v>#N/A</v>
      </c>
      <c r="BO22" s="27" t="str">
        <f t="shared" si="40"/>
        <v>#N/A</v>
      </c>
      <c r="BP22" s="27" t="str">
        <f t="shared" si="40"/>
        <v>#N/A</v>
      </c>
      <c r="BQ22" s="27" t="str">
        <f t="shared" si="40"/>
        <v>#N/A</v>
      </c>
      <c r="BR22" s="27" t="str">
        <f t="shared" si="40"/>
        <v>#N/A</v>
      </c>
      <c r="BS22" s="27" t="str">
        <f t="shared" si="40"/>
        <v>#N/A</v>
      </c>
      <c r="BT22" s="27" t="str">
        <f t="shared" si="40"/>
        <v>#N/A</v>
      </c>
      <c r="BU22" s="27" t="str">
        <f t="shared" si="40"/>
        <v>#N/A</v>
      </c>
      <c r="BV22" s="27" t="str">
        <f t="shared" si="40"/>
        <v>#N/A</v>
      </c>
      <c r="BW22" s="27" t="str">
        <f t="shared" si="40"/>
        <v>#N/A</v>
      </c>
      <c r="BX22" s="27" t="str">
        <f t="shared" si="40"/>
        <v>#N/A</v>
      </c>
      <c r="BY22" s="27" t="str">
        <f t="shared" si="40"/>
        <v>#N/A</v>
      </c>
      <c r="BZ22" s="27" t="str">
        <f t="shared" si="40"/>
        <v>#N/A</v>
      </c>
      <c r="CA22" s="27" t="str">
        <f t="shared" si="40"/>
        <v>#N/A</v>
      </c>
      <c r="CB22" s="27" t="str">
        <f t="shared" si="40"/>
        <v>#N/A</v>
      </c>
      <c r="CC22" s="27" t="str">
        <f t="shared" si="40"/>
        <v>#N/A</v>
      </c>
      <c r="CD22" s="27" t="str">
        <f t="shared" si="40"/>
        <v>#N/A</v>
      </c>
      <c r="CE22" s="27" t="str">
        <f t="shared" si="40"/>
        <v>#N/A</v>
      </c>
      <c r="CF22" s="27" t="str">
        <f t="shared" si="40"/>
        <v>#N/A</v>
      </c>
      <c r="CG22" s="27" t="str">
        <f t="shared" si="40"/>
        <v>#N/A</v>
      </c>
      <c r="CH22" s="27" t="str">
        <f t="shared" si="40"/>
        <v>#N/A</v>
      </c>
      <c r="CI22" s="27" t="str">
        <f t="shared" si="40"/>
        <v>#N/A</v>
      </c>
      <c r="CJ22" s="27" t="str">
        <f t="shared" si="40"/>
        <v>#N/A</v>
      </c>
      <c r="CK22" s="27" t="str">
        <f t="shared" si="40"/>
        <v>#N/A</v>
      </c>
      <c r="CL22" s="27" t="str">
        <f t="shared" si="40"/>
        <v>#N/A</v>
      </c>
      <c r="CM22" s="27" t="str">
        <f t="shared" si="40"/>
        <v>#N/A</v>
      </c>
      <c r="CN22" s="27" t="str">
        <f t="shared" si="40"/>
        <v>#N/A</v>
      </c>
      <c r="CO22" s="27" t="str">
        <f t="shared" si="40"/>
        <v>#N/A</v>
      </c>
      <c r="CP22" s="27" t="str">
        <f t="shared" si="40"/>
        <v>#N/A</v>
      </c>
      <c r="CQ22" s="27" t="str">
        <f t="shared" si="40"/>
        <v>#N/A</v>
      </c>
      <c r="CR22" s="27" t="str">
        <f t="shared" si="40"/>
        <v>#N/A</v>
      </c>
      <c r="CS22" s="27" t="str">
        <f t="shared" si="40"/>
        <v>#N/A</v>
      </c>
      <c r="CT22" s="27" t="str">
        <f t="shared" si="40"/>
        <v>#N/A</v>
      </c>
      <c r="CU22" s="27" t="str">
        <f t="shared" si="40"/>
        <v>#N/A</v>
      </c>
      <c r="CV22" s="27" t="str">
        <f t="shared" si="40"/>
        <v>#N/A</v>
      </c>
      <c r="CW22" s="27" t="str">
        <f t="shared" si="40"/>
        <v>#N/A</v>
      </c>
      <c r="CX22" s="27" t="str">
        <f t="shared" si="40"/>
        <v>#N/A</v>
      </c>
      <c r="CY22" s="27" t="str">
        <f t="shared" si="40"/>
        <v>#N/A</v>
      </c>
      <c r="CZ22" s="27" t="str">
        <f t="shared" si="40"/>
        <v>#N/A</v>
      </c>
      <c r="DA22" s="27" t="str">
        <f t="shared" si="40"/>
        <v>#N/A</v>
      </c>
      <c r="DB22" s="27" t="str">
        <f t="shared" si="40"/>
        <v>#N/A</v>
      </c>
      <c r="DC22" s="27" t="str">
        <f t="shared" si="40"/>
        <v>#N/A</v>
      </c>
      <c r="DD22" s="27" t="str">
        <f t="shared" si="40"/>
        <v>#N/A</v>
      </c>
      <c r="DE22" s="27" t="str">
        <f t="shared" si="40"/>
        <v>#N/A</v>
      </c>
      <c r="DF22" s="27" t="str">
        <f t="shared" si="40"/>
        <v>#N/A</v>
      </c>
      <c r="DG22" s="27" t="str">
        <f t="shared" si="40"/>
        <v>#N/A</v>
      </c>
      <c r="DH22" s="27" t="str">
        <f t="shared" si="40"/>
        <v>#N/A</v>
      </c>
      <c r="DI22" s="27" t="str">
        <f t="shared" si="40"/>
        <v>#N/A</v>
      </c>
      <c r="DJ22" s="27" t="str">
        <f t="shared" si="40"/>
        <v>#N/A</v>
      </c>
      <c r="DK22" s="27" t="str">
        <f t="shared" si="40"/>
        <v>#N/A</v>
      </c>
      <c r="DL22" s="27" t="str">
        <f t="shared" si="40"/>
        <v>#N/A</v>
      </c>
      <c r="DM22" s="27" t="str">
        <f t="shared" si="40"/>
        <v>#N/A</v>
      </c>
      <c r="DN22" s="27" t="str">
        <f t="shared" si="40"/>
        <v>#N/A</v>
      </c>
      <c r="DO22" s="27" t="str">
        <f t="shared" si="40"/>
        <v>#N/A</v>
      </c>
      <c r="DP22" s="27" t="str">
        <f t="shared" si="40"/>
        <v>#N/A</v>
      </c>
      <c r="DQ22" s="27" t="str">
        <f t="shared" si="40"/>
        <v>#N/A</v>
      </c>
      <c r="DR22" s="27" t="str">
        <f t="shared" si="40"/>
        <v>#N/A</v>
      </c>
      <c r="DS22" s="27" t="str">
        <f t="shared" si="40"/>
        <v>#N/A</v>
      </c>
      <c r="DT22" s="27" t="str">
        <f t="shared" si="40"/>
        <v>#N/A</v>
      </c>
      <c r="DU22" s="27" t="str">
        <f t="shared" si="40"/>
        <v>#N/A</v>
      </c>
      <c r="DV22" s="27" t="str">
        <f t="shared" si="40"/>
        <v>#N/A</v>
      </c>
      <c r="DW22" s="27" t="str">
        <f t="shared" si="40"/>
        <v>#N/A</v>
      </c>
      <c r="DX22" s="27" t="str">
        <f t="shared" si="40"/>
        <v>#N/A</v>
      </c>
      <c r="DY22" s="27" t="str">
        <f t="shared" si="40"/>
        <v>#N/A</v>
      </c>
      <c r="DZ22" s="27" t="str">
        <f t="shared" si="40"/>
        <v>#N/A</v>
      </c>
      <c r="EA22" s="27" t="str">
        <f t="shared" si="40"/>
        <v>#N/A</v>
      </c>
      <c r="EB22" s="27" t="str">
        <f t="shared" si="40"/>
        <v>#N/A</v>
      </c>
      <c r="EC22" s="27" t="str">
        <f t="shared" si="40"/>
        <v>#N/A</v>
      </c>
      <c r="ED22" s="27" t="str">
        <f t="shared" si="40"/>
        <v>#N/A</v>
      </c>
      <c r="EE22" s="28">
        <f t="shared" si="2"/>
        <v>1653.891578</v>
      </c>
    </row>
    <row r="23">
      <c r="A23" s="1"/>
      <c r="B23" s="29" t="s">
        <v>47</v>
      </c>
      <c r="C23" s="30" t="s">
        <v>42</v>
      </c>
      <c r="D23" s="30">
        <v>4.0</v>
      </c>
      <c r="E23" s="30" t="s">
        <v>42</v>
      </c>
      <c r="F23" s="31">
        <v>46117.0</v>
      </c>
      <c r="G23" s="32"/>
      <c r="H23" s="32" t="b">
        <f t="shared" si="3"/>
        <v>1</v>
      </c>
      <c r="I23" s="32" t="b">
        <f>if(iferror(match(B23,'Osallistujat ja seuranta'!C:C,0),0)&gt;0,TRUE,FALSE)</f>
        <v>1</v>
      </c>
      <c r="J23" s="32" t="b">
        <f>if(iferror(match(C23,'Osallistujat ja seuranta'!C:C,0),0)&gt;0,TRUE,FALSE)</f>
        <v>1</v>
      </c>
      <c r="K23" s="32" t="b">
        <f t="shared" si="4"/>
        <v>1</v>
      </c>
      <c r="L23" s="32" t="b">
        <f t="shared" si="5"/>
        <v>1</v>
      </c>
      <c r="M23" s="32" t="b">
        <f t="shared" si="6"/>
        <v>1</v>
      </c>
      <c r="N23" s="33">
        <f t="shared" si="7"/>
        <v>1</v>
      </c>
      <c r="O23" s="34">
        <f t="shared" si="8"/>
        <v>2324.405501</v>
      </c>
      <c r="P23" s="34">
        <f t="shared" si="9"/>
        <v>1900.51215</v>
      </c>
      <c r="Q23" s="35">
        <f t="shared" si="10"/>
        <v>73.89335021</v>
      </c>
      <c r="R23" s="34">
        <f t="shared" si="11"/>
        <v>2250.51215</v>
      </c>
      <c r="S23" s="33">
        <f t="shared" si="12"/>
        <v>0</v>
      </c>
      <c r="T23" s="33">
        <f t="shared" si="13"/>
        <v>-48.1813292</v>
      </c>
      <c r="U23" s="33">
        <f t="shared" si="14"/>
        <v>-48.69240293</v>
      </c>
      <c r="V23" s="36">
        <f t="shared" si="15"/>
        <v>0.6250581495</v>
      </c>
      <c r="W23" s="37">
        <f t="shared" si="16"/>
        <v>12.62359218</v>
      </c>
      <c r="X23" s="37">
        <f t="shared" si="17"/>
        <v>0.1104402672</v>
      </c>
      <c r="Y23" s="37">
        <f>if(N23=1,(W23*(S23-V23))*'Säännöt ja ohjeet'!$B$54+X23,"")</f>
        <v>-15.67051807</v>
      </c>
      <c r="Z23" s="37">
        <f t="shared" si="18"/>
        <v>1</v>
      </c>
      <c r="AA23" s="37">
        <f t="shared" si="19"/>
        <v>0.3749418505</v>
      </c>
      <c r="AB23" s="37">
        <f t="shared" si="20"/>
        <v>22.48550359</v>
      </c>
      <c r="AC23" s="37">
        <f t="shared" si="21"/>
        <v>1.00007129</v>
      </c>
      <c r="AD23" s="37">
        <f>if(N23=1,(AB23*(Z23-AA23))*'Säännöt ja ohjeet'!$B$54+AC23,"")</f>
        <v>29.10956582</v>
      </c>
      <c r="AE23" s="38">
        <f t="shared" si="22"/>
        <v>-9</v>
      </c>
      <c r="AF23" s="38">
        <f t="shared" si="23"/>
        <v>11</v>
      </c>
      <c r="AG23" s="1"/>
      <c r="AH23" s="10"/>
      <c r="AI23" s="27">
        <f t="shared" ref="AI23:ED23" si="41">if($B23=AI$3,AI22+$Y23,if($C23=AI$3,AI22+$AD23,AI22))</f>
        <v>1929.621716</v>
      </c>
      <c r="AJ23" s="27">
        <f t="shared" si="41"/>
        <v>1859.735473</v>
      </c>
      <c r="AK23" s="27">
        <f t="shared" si="41"/>
        <v>2443.387446</v>
      </c>
      <c r="AL23" s="27">
        <f t="shared" si="41"/>
        <v>1661.933122</v>
      </c>
      <c r="AM23" s="27">
        <f t="shared" si="41"/>
        <v>1804.072131</v>
      </c>
      <c r="AN23" s="27">
        <f t="shared" si="41"/>
        <v>2308.734983</v>
      </c>
      <c r="AO23" s="27">
        <f t="shared" si="41"/>
        <v>2286.32782</v>
      </c>
      <c r="AP23" s="27">
        <f t="shared" si="41"/>
        <v>1646.015124</v>
      </c>
      <c r="AQ23" s="27">
        <f t="shared" si="41"/>
        <v>880.3044819</v>
      </c>
      <c r="AR23" s="27">
        <f t="shared" si="41"/>
        <v>883.850954</v>
      </c>
      <c r="AS23" s="27">
        <f t="shared" si="41"/>
        <v>2183.965048</v>
      </c>
      <c r="AT23" s="27">
        <f t="shared" si="41"/>
        <v>811.649061</v>
      </c>
      <c r="AU23" s="27">
        <f t="shared" si="41"/>
        <v>1058.162189</v>
      </c>
      <c r="AV23" s="27">
        <f t="shared" si="41"/>
        <v>1353.009108</v>
      </c>
      <c r="AW23" s="27">
        <f t="shared" si="41"/>
        <v>1186.880996</v>
      </c>
      <c r="AX23" s="27">
        <f t="shared" si="41"/>
        <v>1164.99749</v>
      </c>
      <c r="AY23" s="27">
        <f t="shared" si="41"/>
        <v>1367.704948</v>
      </c>
      <c r="AZ23" s="27">
        <f t="shared" si="41"/>
        <v>1732.550996</v>
      </c>
      <c r="BA23" s="27">
        <f t="shared" si="41"/>
        <v>1840.282391</v>
      </c>
      <c r="BB23" s="27">
        <f t="shared" si="41"/>
        <v>2151.976698</v>
      </c>
      <c r="BC23" s="27">
        <f t="shared" si="41"/>
        <v>2190</v>
      </c>
      <c r="BD23" s="27" t="str">
        <f t="shared" si="41"/>
        <v>#N/A</v>
      </c>
      <c r="BE23" s="27" t="str">
        <f t="shared" si="41"/>
        <v>#N/A</v>
      </c>
      <c r="BF23" s="27" t="str">
        <f t="shared" si="41"/>
        <v>#N/A</v>
      </c>
      <c r="BG23" s="27" t="str">
        <f t="shared" si="41"/>
        <v>#N/A</v>
      </c>
      <c r="BH23" s="27" t="str">
        <f t="shared" si="41"/>
        <v>#N/A</v>
      </c>
      <c r="BI23" s="27" t="str">
        <f t="shared" si="41"/>
        <v>#N/A</v>
      </c>
      <c r="BJ23" s="27" t="str">
        <f t="shared" si="41"/>
        <v>#N/A</v>
      </c>
      <c r="BK23" s="27" t="str">
        <f t="shared" si="41"/>
        <v>#N/A</v>
      </c>
      <c r="BL23" s="27" t="str">
        <f t="shared" si="41"/>
        <v>#N/A</v>
      </c>
      <c r="BM23" s="27" t="str">
        <f t="shared" si="41"/>
        <v>#N/A</v>
      </c>
      <c r="BN23" s="27" t="str">
        <f t="shared" si="41"/>
        <v>#N/A</v>
      </c>
      <c r="BO23" s="27" t="str">
        <f t="shared" si="41"/>
        <v>#N/A</v>
      </c>
      <c r="BP23" s="27" t="str">
        <f t="shared" si="41"/>
        <v>#N/A</v>
      </c>
      <c r="BQ23" s="27" t="str">
        <f t="shared" si="41"/>
        <v>#N/A</v>
      </c>
      <c r="BR23" s="27" t="str">
        <f t="shared" si="41"/>
        <v>#N/A</v>
      </c>
      <c r="BS23" s="27" t="str">
        <f t="shared" si="41"/>
        <v>#N/A</v>
      </c>
      <c r="BT23" s="27" t="str">
        <f t="shared" si="41"/>
        <v>#N/A</v>
      </c>
      <c r="BU23" s="27" t="str">
        <f t="shared" si="41"/>
        <v>#N/A</v>
      </c>
      <c r="BV23" s="27" t="str">
        <f t="shared" si="41"/>
        <v>#N/A</v>
      </c>
      <c r="BW23" s="27" t="str">
        <f t="shared" si="41"/>
        <v>#N/A</v>
      </c>
      <c r="BX23" s="27" t="str">
        <f t="shared" si="41"/>
        <v>#N/A</v>
      </c>
      <c r="BY23" s="27" t="str">
        <f t="shared" si="41"/>
        <v>#N/A</v>
      </c>
      <c r="BZ23" s="27" t="str">
        <f t="shared" si="41"/>
        <v>#N/A</v>
      </c>
      <c r="CA23" s="27" t="str">
        <f t="shared" si="41"/>
        <v>#N/A</v>
      </c>
      <c r="CB23" s="27" t="str">
        <f t="shared" si="41"/>
        <v>#N/A</v>
      </c>
      <c r="CC23" s="27" t="str">
        <f t="shared" si="41"/>
        <v>#N/A</v>
      </c>
      <c r="CD23" s="27" t="str">
        <f t="shared" si="41"/>
        <v>#N/A</v>
      </c>
      <c r="CE23" s="27" t="str">
        <f t="shared" si="41"/>
        <v>#N/A</v>
      </c>
      <c r="CF23" s="27" t="str">
        <f t="shared" si="41"/>
        <v>#N/A</v>
      </c>
      <c r="CG23" s="27" t="str">
        <f t="shared" si="41"/>
        <v>#N/A</v>
      </c>
      <c r="CH23" s="27" t="str">
        <f t="shared" si="41"/>
        <v>#N/A</v>
      </c>
      <c r="CI23" s="27" t="str">
        <f t="shared" si="41"/>
        <v>#N/A</v>
      </c>
      <c r="CJ23" s="27" t="str">
        <f t="shared" si="41"/>
        <v>#N/A</v>
      </c>
      <c r="CK23" s="27" t="str">
        <f t="shared" si="41"/>
        <v>#N/A</v>
      </c>
      <c r="CL23" s="27" t="str">
        <f t="shared" si="41"/>
        <v>#N/A</v>
      </c>
      <c r="CM23" s="27" t="str">
        <f t="shared" si="41"/>
        <v>#N/A</v>
      </c>
      <c r="CN23" s="27" t="str">
        <f t="shared" si="41"/>
        <v>#N/A</v>
      </c>
      <c r="CO23" s="27" t="str">
        <f t="shared" si="41"/>
        <v>#N/A</v>
      </c>
      <c r="CP23" s="27" t="str">
        <f t="shared" si="41"/>
        <v>#N/A</v>
      </c>
      <c r="CQ23" s="27" t="str">
        <f t="shared" si="41"/>
        <v>#N/A</v>
      </c>
      <c r="CR23" s="27" t="str">
        <f t="shared" si="41"/>
        <v>#N/A</v>
      </c>
      <c r="CS23" s="27" t="str">
        <f t="shared" si="41"/>
        <v>#N/A</v>
      </c>
      <c r="CT23" s="27" t="str">
        <f t="shared" si="41"/>
        <v>#N/A</v>
      </c>
      <c r="CU23" s="27" t="str">
        <f t="shared" si="41"/>
        <v>#N/A</v>
      </c>
      <c r="CV23" s="27" t="str">
        <f t="shared" si="41"/>
        <v>#N/A</v>
      </c>
      <c r="CW23" s="27" t="str">
        <f t="shared" si="41"/>
        <v>#N/A</v>
      </c>
      <c r="CX23" s="27" t="str">
        <f t="shared" si="41"/>
        <v>#N/A</v>
      </c>
      <c r="CY23" s="27" t="str">
        <f t="shared" si="41"/>
        <v>#N/A</v>
      </c>
      <c r="CZ23" s="27" t="str">
        <f t="shared" si="41"/>
        <v>#N/A</v>
      </c>
      <c r="DA23" s="27" t="str">
        <f t="shared" si="41"/>
        <v>#N/A</v>
      </c>
      <c r="DB23" s="27" t="str">
        <f t="shared" si="41"/>
        <v>#N/A</v>
      </c>
      <c r="DC23" s="27" t="str">
        <f t="shared" si="41"/>
        <v>#N/A</v>
      </c>
      <c r="DD23" s="27" t="str">
        <f t="shared" si="41"/>
        <v>#N/A</v>
      </c>
      <c r="DE23" s="27" t="str">
        <f t="shared" si="41"/>
        <v>#N/A</v>
      </c>
      <c r="DF23" s="27" t="str">
        <f t="shared" si="41"/>
        <v>#N/A</v>
      </c>
      <c r="DG23" s="27" t="str">
        <f t="shared" si="41"/>
        <v>#N/A</v>
      </c>
      <c r="DH23" s="27" t="str">
        <f t="shared" si="41"/>
        <v>#N/A</v>
      </c>
      <c r="DI23" s="27" t="str">
        <f t="shared" si="41"/>
        <v>#N/A</v>
      </c>
      <c r="DJ23" s="27" t="str">
        <f t="shared" si="41"/>
        <v>#N/A</v>
      </c>
      <c r="DK23" s="27" t="str">
        <f t="shared" si="41"/>
        <v>#N/A</v>
      </c>
      <c r="DL23" s="27" t="str">
        <f t="shared" si="41"/>
        <v>#N/A</v>
      </c>
      <c r="DM23" s="27" t="str">
        <f t="shared" si="41"/>
        <v>#N/A</v>
      </c>
      <c r="DN23" s="27" t="str">
        <f t="shared" si="41"/>
        <v>#N/A</v>
      </c>
      <c r="DO23" s="27" t="str">
        <f t="shared" si="41"/>
        <v>#N/A</v>
      </c>
      <c r="DP23" s="27" t="str">
        <f t="shared" si="41"/>
        <v>#N/A</v>
      </c>
      <c r="DQ23" s="27" t="str">
        <f t="shared" si="41"/>
        <v>#N/A</v>
      </c>
      <c r="DR23" s="27" t="str">
        <f t="shared" si="41"/>
        <v>#N/A</v>
      </c>
      <c r="DS23" s="27" t="str">
        <f t="shared" si="41"/>
        <v>#N/A</v>
      </c>
      <c r="DT23" s="27" t="str">
        <f t="shared" si="41"/>
        <v>#N/A</v>
      </c>
      <c r="DU23" s="27" t="str">
        <f t="shared" si="41"/>
        <v>#N/A</v>
      </c>
      <c r="DV23" s="27" t="str">
        <f t="shared" si="41"/>
        <v>#N/A</v>
      </c>
      <c r="DW23" s="27" t="str">
        <f t="shared" si="41"/>
        <v>#N/A</v>
      </c>
      <c r="DX23" s="27" t="str">
        <f t="shared" si="41"/>
        <v>#N/A</v>
      </c>
      <c r="DY23" s="27" t="str">
        <f t="shared" si="41"/>
        <v>#N/A</v>
      </c>
      <c r="DZ23" s="27" t="str">
        <f t="shared" si="41"/>
        <v>#N/A</v>
      </c>
      <c r="EA23" s="27" t="str">
        <f t="shared" si="41"/>
        <v>#N/A</v>
      </c>
      <c r="EB23" s="27" t="str">
        <f t="shared" si="41"/>
        <v>#N/A</v>
      </c>
      <c r="EC23" s="27" t="str">
        <f t="shared" si="41"/>
        <v>#N/A</v>
      </c>
      <c r="ED23" s="27" t="str">
        <f t="shared" si="41"/>
        <v>#N/A</v>
      </c>
      <c r="EE23" s="28">
        <f t="shared" si="2"/>
        <v>1654.531532</v>
      </c>
    </row>
    <row r="24">
      <c r="A24" s="1"/>
      <c r="B24" s="29" t="s">
        <v>42</v>
      </c>
      <c r="C24" s="30" t="s">
        <v>37</v>
      </c>
      <c r="D24" s="30">
        <v>5.0</v>
      </c>
      <c r="E24" s="30" t="s">
        <v>37</v>
      </c>
      <c r="F24" s="31">
        <v>46120.0</v>
      </c>
      <c r="G24" s="32"/>
      <c r="H24" s="32" t="b">
        <f t="shared" si="3"/>
        <v>1</v>
      </c>
      <c r="I24" s="32" t="b">
        <f>if(iferror(match(B24,'Osallistujat ja seuranta'!C:C,0),0)&gt;0,TRUE,FALSE)</f>
        <v>1</v>
      </c>
      <c r="J24" s="32" t="b">
        <f>if(iferror(match(C24,'Osallistujat ja seuranta'!C:C,0),0)&gt;0,TRUE,FALSE)</f>
        <v>1</v>
      </c>
      <c r="K24" s="32" t="b">
        <f t="shared" si="4"/>
        <v>1</v>
      </c>
      <c r="L24" s="32" t="b">
        <f t="shared" si="5"/>
        <v>1</v>
      </c>
      <c r="M24" s="32" t="b">
        <f t="shared" si="6"/>
        <v>1</v>
      </c>
      <c r="N24" s="33">
        <f t="shared" si="7"/>
        <v>1</v>
      </c>
      <c r="O24" s="34">
        <f t="shared" si="8"/>
        <v>1929.621716</v>
      </c>
      <c r="P24" s="34">
        <f t="shared" si="9"/>
        <v>2443.387446</v>
      </c>
      <c r="Q24" s="35">
        <f t="shared" si="10"/>
        <v>-963.7657295</v>
      </c>
      <c r="R24" s="34">
        <f t="shared" si="11"/>
        <v>2893.387446</v>
      </c>
      <c r="S24" s="33">
        <f t="shared" si="12"/>
        <v>0</v>
      </c>
      <c r="T24" s="33">
        <f t="shared" si="13"/>
        <v>-50.5598947</v>
      </c>
      <c r="U24" s="33">
        <f t="shared" si="14"/>
        <v>-42.05502544</v>
      </c>
      <c r="V24" s="36">
        <f t="shared" si="15"/>
        <v>0.000202439046</v>
      </c>
      <c r="W24" s="37">
        <f t="shared" si="16"/>
        <v>21.74186303</v>
      </c>
      <c r="X24" s="37">
        <f t="shared" si="17"/>
        <v>0.9278877315</v>
      </c>
      <c r="Y24" s="37">
        <f>if(N24=1,(W24*(S24-V24))*'Säännöt ja ohjeet'!$B$54+X24,"")</f>
        <v>0.9190849275</v>
      </c>
      <c r="Z24" s="37">
        <f t="shared" si="18"/>
        <v>1</v>
      </c>
      <c r="AA24" s="37">
        <f t="shared" si="19"/>
        <v>0.999797561</v>
      </c>
      <c r="AB24" s="37">
        <f t="shared" si="20"/>
        <v>10.25196472</v>
      </c>
      <c r="AC24" s="37">
        <f t="shared" si="21"/>
        <v>0.03081346575</v>
      </c>
      <c r="AD24" s="37">
        <f>if(N24=1,(AB24*(Z24-AA24))*'Säännöt ja ohjeet'!$B$54+AC24,"")</f>
        <v>0.03496426166</v>
      </c>
      <c r="AE24" s="38">
        <f t="shared" si="22"/>
        <v>-9</v>
      </c>
      <c r="AF24" s="38">
        <f t="shared" si="23"/>
        <v>11</v>
      </c>
      <c r="AG24" s="1"/>
      <c r="AH24" s="10"/>
      <c r="AI24" s="27">
        <f t="shared" ref="AI24:ED24" si="42">if($B24=AI$3,AI23+$Y24,if($C24=AI$3,AI23+$AD24,AI23))</f>
        <v>1930.540801</v>
      </c>
      <c r="AJ24" s="27">
        <f t="shared" si="42"/>
        <v>1859.735473</v>
      </c>
      <c r="AK24" s="27">
        <f t="shared" si="42"/>
        <v>2443.42241</v>
      </c>
      <c r="AL24" s="27">
        <f t="shared" si="42"/>
        <v>1661.933122</v>
      </c>
      <c r="AM24" s="27">
        <f t="shared" si="42"/>
        <v>1804.072131</v>
      </c>
      <c r="AN24" s="27">
        <f t="shared" si="42"/>
        <v>2308.734983</v>
      </c>
      <c r="AO24" s="27">
        <f t="shared" si="42"/>
        <v>2286.32782</v>
      </c>
      <c r="AP24" s="27">
        <f t="shared" si="42"/>
        <v>1646.015124</v>
      </c>
      <c r="AQ24" s="27">
        <f t="shared" si="42"/>
        <v>880.3044819</v>
      </c>
      <c r="AR24" s="27">
        <f t="shared" si="42"/>
        <v>883.850954</v>
      </c>
      <c r="AS24" s="27">
        <f t="shared" si="42"/>
        <v>2183.965048</v>
      </c>
      <c r="AT24" s="27">
        <f t="shared" si="42"/>
        <v>811.649061</v>
      </c>
      <c r="AU24" s="27">
        <f t="shared" si="42"/>
        <v>1058.162189</v>
      </c>
      <c r="AV24" s="27">
        <f t="shared" si="42"/>
        <v>1353.009108</v>
      </c>
      <c r="AW24" s="27">
        <f t="shared" si="42"/>
        <v>1186.880996</v>
      </c>
      <c r="AX24" s="27">
        <f t="shared" si="42"/>
        <v>1164.99749</v>
      </c>
      <c r="AY24" s="27">
        <f t="shared" si="42"/>
        <v>1367.704948</v>
      </c>
      <c r="AZ24" s="27">
        <f t="shared" si="42"/>
        <v>1732.550996</v>
      </c>
      <c r="BA24" s="27">
        <f t="shared" si="42"/>
        <v>1840.282391</v>
      </c>
      <c r="BB24" s="27">
        <f t="shared" si="42"/>
        <v>2151.976698</v>
      </c>
      <c r="BC24" s="27">
        <f t="shared" si="42"/>
        <v>2190</v>
      </c>
      <c r="BD24" s="27" t="str">
        <f t="shared" si="42"/>
        <v>#N/A</v>
      </c>
      <c r="BE24" s="27" t="str">
        <f t="shared" si="42"/>
        <v>#N/A</v>
      </c>
      <c r="BF24" s="27" t="str">
        <f t="shared" si="42"/>
        <v>#N/A</v>
      </c>
      <c r="BG24" s="27" t="str">
        <f t="shared" si="42"/>
        <v>#N/A</v>
      </c>
      <c r="BH24" s="27" t="str">
        <f t="shared" si="42"/>
        <v>#N/A</v>
      </c>
      <c r="BI24" s="27" t="str">
        <f t="shared" si="42"/>
        <v>#N/A</v>
      </c>
      <c r="BJ24" s="27" t="str">
        <f t="shared" si="42"/>
        <v>#N/A</v>
      </c>
      <c r="BK24" s="27" t="str">
        <f t="shared" si="42"/>
        <v>#N/A</v>
      </c>
      <c r="BL24" s="27" t="str">
        <f t="shared" si="42"/>
        <v>#N/A</v>
      </c>
      <c r="BM24" s="27" t="str">
        <f t="shared" si="42"/>
        <v>#N/A</v>
      </c>
      <c r="BN24" s="27" t="str">
        <f t="shared" si="42"/>
        <v>#N/A</v>
      </c>
      <c r="BO24" s="27" t="str">
        <f t="shared" si="42"/>
        <v>#N/A</v>
      </c>
      <c r="BP24" s="27" t="str">
        <f t="shared" si="42"/>
        <v>#N/A</v>
      </c>
      <c r="BQ24" s="27" t="str">
        <f t="shared" si="42"/>
        <v>#N/A</v>
      </c>
      <c r="BR24" s="27" t="str">
        <f t="shared" si="42"/>
        <v>#N/A</v>
      </c>
      <c r="BS24" s="27" t="str">
        <f t="shared" si="42"/>
        <v>#N/A</v>
      </c>
      <c r="BT24" s="27" t="str">
        <f t="shared" si="42"/>
        <v>#N/A</v>
      </c>
      <c r="BU24" s="27" t="str">
        <f t="shared" si="42"/>
        <v>#N/A</v>
      </c>
      <c r="BV24" s="27" t="str">
        <f t="shared" si="42"/>
        <v>#N/A</v>
      </c>
      <c r="BW24" s="27" t="str">
        <f t="shared" si="42"/>
        <v>#N/A</v>
      </c>
      <c r="BX24" s="27" t="str">
        <f t="shared" si="42"/>
        <v>#N/A</v>
      </c>
      <c r="BY24" s="27" t="str">
        <f t="shared" si="42"/>
        <v>#N/A</v>
      </c>
      <c r="BZ24" s="27" t="str">
        <f t="shared" si="42"/>
        <v>#N/A</v>
      </c>
      <c r="CA24" s="27" t="str">
        <f t="shared" si="42"/>
        <v>#N/A</v>
      </c>
      <c r="CB24" s="27" t="str">
        <f t="shared" si="42"/>
        <v>#N/A</v>
      </c>
      <c r="CC24" s="27" t="str">
        <f t="shared" si="42"/>
        <v>#N/A</v>
      </c>
      <c r="CD24" s="27" t="str">
        <f t="shared" si="42"/>
        <v>#N/A</v>
      </c>
      <c r="CE24" s="27" t="str">
        <f t="shared" si="42"/>
        <v>#N/A</v>
      </c>
      <c r="CF24" s="27" t="str">
        <f t="shared" si="42"/>
        <v>#N/A</v>
      </c>
      <c r="CG24" s="27" t="str">
        <f t="shared" si="42"/>
        <v>#N/A</v>
      </c>
      <c r="CH24" s="27" t="str">
        <f t="shared" si="42"/>
        <v>#N/A</v>
      </c>
      <c r="CI24" s="27" t="str">
        <f t="shared" si="42"/>
        <v>#N/A</v>
      </c>
      <c r="CJ24" s="27" t="str">
        <f t="shared" si="42"/>
        <v>#N/A</v>
      </c>
      <c r="CK24" s="27" t="str">
        <f t="shared" si="42"/>
        <v>#N/A</v>
      </c>
      <c r="CL24" s="27" t="str">
        <f t="shared" si="42"/>
        <v>#N/A</v>
      </c>
      <c r="CM24" s="27" t="str">
        <f t="shared" si="42"/>
        <v>#N/A</v>
      </c>
      <c r="CN24" s="27" t="str">
        <f t="shared" si="42"/>
        <v>#N/A</v>
      </c>
      <c r="CO24" s="27" t="str">
        <f t="shared" si="42"/>
        <v>#N/A</v>
      </c>
      <c r="CP24" s="27" t="str">
        <f t="shared" si="42"/>
        <v>#N/A</v>
      </c>
      <c r="CQ24" s="27" t="str">
        <f t="shared" si="42"/>
        <v>#N/A</v>
      </c>
      <c r="CR24" s="27" t="str">
        <f t="shared" si="42"/>
        <v>#N/A</v>
      </c>
      <c r="CS24" s="27" t="str">
        <f t="shared" si="42"/>
        <v>#N/A</v>
      </c>
      <c r="CT24" s="27" t="str">
        <f t="shared" si="42"/>
        <v>#N/A</v>
      </c>
      <c r="CU24" s="27" t="str">
        <f t="shared" si="42"/>
        <v>#N/A</v>
      </c>
      <c r="CV24" s="27" t="str">
        <f t="shared" si="42"/>
        <v>#N/A</v>
      </c>
      <c r="CW24" s="27" t="str">
        <f t="shared" si="42"/>
        <v>#N/A</v>
      </c>
      <c r="CX24" s="27" t="str">
        <f t="shared" si="42"/>
        <v>#N/A</v>
      </c>
      <c r="CY24" s="27" t="str">
        <f t="shared" si="42"/>
        <v>#N/A</v>
      </c>
      <c r="CZ24" s="27" t="str">
        <f t="shared" si="42"/>
        <v>#N/A</v>
      </c>
      <c r="DA24" s="27" t="str">
        <f t="shared" si="42"/>
        <v>#N/A</v>
      </c>
      <c r="DB24" s="27" t="str">
        <f t="shared" si="42"/>
        <v>#N/A</v>
      </c>
      <c r="DC24" s="27" t="str">
        <f t="shared" si="42"/>
        <v>#N/A</v>
      </c>
      <c r="DD24" s="27" t="str">
        <f t="shared" si="42"/>
        <v>#N/A</v>
      </c>
      <c r="DE24" s="27" t="str">
        <f t="shared" si="42"/>
        <v>#N/A</v>
      </c>
      <c r="DF24" s="27" t="str">
        <f t="shared" si="42"/>
        <v>#N/A</v>
      </c>
      <c r="DG24" s="27" t="str">
        <f t="shared" si="42"/>
        <v>#N/A</v>
      </c>
      <c r="DH24" s="27" t="str">
        <f t="shared" si="42"/>
        <v>#N/A</v>
      </c>
      <c r="DI24" s="27" t="str">
        <f t="shared" si="42"/>
        <v>#N/A</v>
      </c>
      <c r="DJ24" s="27" t="str">
        <f t="shared" si="42"/>
        <v>#N/A</v>
      </c>
      <c r="DK24" s="27" t="str">
        <f t="shared" si="42"/>
        <v>#N/A</v>
      </c>
      <c r="DL24" s="27" t="str">
        <f t="shared" si="42"/>
        <v>#N/A</v>
      </c>
      <c r="DM24" s="27" t="str">
        <f t="shared" si="42"/>
        <v>#N/A</v>
      </c>
      <c r="DN24" s="27" t="str">
        <f t="shared" si="42"/>
        <v>#N/A</v>
      </c>
      <c r="DO24" s="27" t="str">
        <f t="shared" si="42"/>
        <v>#N/A</v>
      </c>
      <c r="DP24" s="27" t="str">
        <f t="shared" si="42"/>
        <v>#N/A</v>
      </c>
      <c r="DQ24" s="27" t="str">
        <f t="shared" si="42"/>
        <v>#N/A</v>
      </c>
      <c r="DR24" s="27" t="str">
        <f t="shared" si="42"/>
        <v>#N/A</v>
      </c>
      <c r="DS24" s="27" t="str">
        <f t="shared" si="42"/>
        <v>#N/A</v>
      </c>
      <c r="DT24" s="27" t="str">
        <f t="shared" si="42"/>
        <v>#N/A</v>
      </c>
      <c r="DU24" s="27" t="str">
        <f t="shared" si="42"/>
        <v>#N/A</v>
      </c>
      <c r="DV24" s="27" t="str">
        <f t="shared" si="42"/>
        <v>#N/A</v>
      </c>
      <c r="DW24" s="27" t="str">
        <f t="shared" si="42"/>
        <v>#N/A</v>
      </c>
      <c r="DX24" s="27" t="str">
        <f t="shared" si="42"/>
        <v>#N/A</v>
      </c>
      <c r="DY24" s="27" t="str">
        <f t="shared" si="42"/>
        <v>#N/A</v>
      </c>
      <c r="DZ24" s="27" t="str">
        <f t="shared" si="42"/>
        <v>#N/A</v>
      </c>
      <c r="EA24" s="27" t="str">
        <f t="shared" si="42"/>
        <v>#N/A</v>
      </c>
      <c r="EB24" s="27" t="str">
        <f t="shared" si="42"/>
        <v>#N/A</v>
      </c>
      <c r="EC24" s="27" t="str">
        <f t="shared" si="42"/>
        <v>#N/A</v>
      </c>
      <c r="ED24" s="27" t="str">
        <f t="shared" si="42"/>
        <v>#N/A</v>
      </c>
      <c r="EE24" s="28">
        <f t="shared" si="2"/>
        <v>1654.576963</v>
      </c>
    </row>
    <row r="25">
      <c r="A25" s="1"/>
      <c r="B25" s="29" t="s">
        <v>37</v>
      </c>
      <c r="C25" s="30" t="s">
        <v>45</v>
      </c>
      <c r="D25" s="30">
        <v>7.0</v>
      </c>
      <c r="E25" s="30" t="s">
        <v>37</v>
      </c>
      <c r="F25" s="31">
        <v>46120.0</v>
      </c>
      <c r="G25" s="32"/>
      <c r="H25" s="32" t="b">
        <f t="shared" si="3"/>
        <v>1</v>
      </c>
      <c r="I25" s="32" t="b">
        <f>if(iferror(match(B25,'Osallistujat ja seuranta'!C:C,0),0)&gt;0,TRUE,FALSE)</f>
        <v>1</v>
      </c>
      <c r="J25" s="32" t="b">
        <f>if(iferror(match(C25,'Osallistujat ja seuranta'!C:C,0),0)&gt;0,TRUE,FALSE)</f>
        <v>1</v>
      </c>
      <c r="K25" s="32" t="b">
        <f t="shared" si="4"/>
        <v>1</v>
      </c>
      <c r="L25" s="32" t="b">
        <f t="shared" si="5"/>
        <v>1</v>
      </c>
      <c r="M25" s="32" t="b">
        <f t="shared" si="6"/>
        <v>1</v>
      </c>
      <c r="N25" s="33">
        <f t="shared" si="7"/>
        <v>1</v>
      </c>
      <c r="O25" s="34">
        <f t="shared" si="8"/>
        <v>2443.42241</v>
      </c>
      <c r="P25" s="34">
        <f t="shared" si="9"/>
        <v>1353.009108</v>
      </c>
      <c r="Q25" s="35">
        <f t="shared" si="10"/>
        <v>440.4133022</v>
      </c>
      <c r="R25" s="34">
        <f t="shared" si="11"/>
        <v>2003.009108</v>
      </c>
      <c r="S25" s="33">
        <f t="shared" si="12"/>
        <v>1</v>
      </c>
      <c r="T25" s="33">
        <f t="shared" si="13"/>
        <v>-47.27061432</v>
      </c>
      <c r="U25" s="33">
        <f t="shared" si="14"/>
        <v>-50.17461513</v>
      </c>
      <c r="V25" s="36">
        <f t="shared" si="15"/>
        <v>0.9480438573</v>
      </c>
      <c r="W25" s="37">
        <f t="shared" si="16"/>
        <v>10.2512952</v>
      </c>
      <c r="X25" s="37">
        <f t="shared" si="17"/>
        <v>0.03080098709</v>
      </c>
      <c r="Y25" s="37">
        <f>if(N25=1,(W25*(S25-V25))*'Säännöt ja ohjeet'!$B$54+X25,"")</f>
        <v>1.096036499</v>
      </c>
      <c r="Z25" s="37">
        <f t="shared" si="18"/>
        <v>0</v>
      </c>
      <c r="AA25" s="37">
        <f t="shared" si="19"/>
        <v>0.05195614265</v>
      </c>
      <c r="AB25" s="37">
        <f t="shared" si="20"/>
        <v>38.13592447</v>
      </c>
      <c r="AC25" s="37">
        <f t="shared" si="21"/>
        <v>2.367478676</v>
      </c>
      <c r="AD25" s="37">
        <f>if(N25=1,(AB25*(Z25-AA25))*'Säännöt ja ohjeet'!$B$54+AC25,"")</f>
        <v>-1.595312388</v>
      </c>
      <c r="AE25" s="38">
        <f t="shared" si="22"/>
        <v>4</v>
      </c>
      <c r="AF25" s="38">
        <f t="shared" si="23"/>
        <v>-2</v>
      </c>
      <c r="AG25" s="1"/>
      <c r="AH25" s="10"/>
      <c r="AI25" s="27">
        <f t="shared" ref="AI25:ED25" si="43">if($B25=AI$3,AI24+$Y25,if($C25=AI$3,AI24+$AD25,AI24))</f>
        <v>1930.540801</v>
      </c>
      <c r="AJ25" s="27">
        <f t="shared" si="43"/>
        <v>1859.735473</v>
      </c>
      <c r="AK25" s="27">
        <f t="shared" si="43"/>
        <v>2444.518447</v>
      </c>
      <c r="AL25" s="27">
        <f t="shared" si="43"/>
        <v>1661.933122</v>
      </c>
      <c r="AM25" s="27">
        <f t="shared" si="43"/>
        <v>1804.072131</v>
      </c>
      <c r="AN25" s="27">
        <f t="shared" si="43"/>
        <v>2308.734983</v>
      </c>
      <c r="AO25" s="27">
        <f t="shared" si="43"/>
        <v>2286.32782</v>
      </c>
      <c r="AP25" s="27">
        <f t="shared" si="43"/>
        <v>1646.015124</v>
      </c>
      <c r="AQ25" s="27">
        <f t="shared" si="43"/>
        <v>880.3044819</v>
      </c>
      <c r="AR25" s="27">
        <f t="shared" si="43"/>
        <v>883.850954</v>
      </c>
      <c r="AS25" s="27">
        <f t="shared" si="43"/>
        <v>2183.965048</v>
      </c>
      <c r="AT25" s="27">
        <f t="shared" si="43"/>
        <v>811.649061</v>
      </c>
      <c r="AU25" s="27">
        <f t="shared" si="43"/>
        <v>1058.162189</v>
      </c>
      <c r="AV25" s="27">
        <f t="shared" si="43"/>
        <v>1351.413795</v>
      </c>
      <c r="AW25" s="27">
        <f t="shared" si="43"/>
        <v>1186.880996</v>
      </c>
      <c r="AX25" s="27">
        <f t="shared" si="43"/>
        <v>1164.99749</v>
      </c>
      <c r="AY25" s="27">
        <f t="shared" si="43"/>
        <v>1367.704948</v>
      </c>
      <c r="AZ25" s="27">
        <f t="shared" si="43"/>
        <v>1732.550996</v>
      </c>
      <c r="BA25" s="27">
        <f t="shared" si="43"/>
        <v>1840.282391</v>
      </c>
      <c r="BB25" s="27">
        <f t="shared" si="43"/>
        <v>2151.976698</v>
      </c>
      <c r="BC25" s="27">
        <f t="shared" si="43"/>
        <v>2190</v>
      </c>
      <c r="BD25" s="27" t="str">
        <f t="shared" si="43"/>
        <v>#N/A</v>
      </c>
      <c r="BE25" s="27" t="str">
        <f t="shared" si="43"/>
        <v>#N/A</v>
      </c>
      <c r="BF25" s="27" t="str">
        <f t="shared" si="43"/>
        <v>#N/A</v>
      </c>
      <c r="BG25" s="27" t="str">
        <f t="shared" si="43"/>
        <v>#N/A</v>
      </c>
      <c r="BH25" s="27" t="str">
        <f t="shared" si="43"/>
        <v>#N/A</v>
      </c>
      <c r="BI25" s="27" t="str">
        <f t="shared" si="43"/>
        <v>#N/A</v>
      </c>
      <c r="BJ25" s="27" t="str">
        <f t="shared" si="43"/>
        <v>#N/A</v>
      </c>
      <c r="BK25" s="27" t="str">
        <f t="shared" si="43"/>
        <v>#N/A</v>
      </c>
      <c r="BL25" s="27" t="str">
        <f t="shared" si="43"/>
        <v>#N/A</v>
      </c>
      <c r="BM25" s="27" t="str">
        <f t="shared" si="43"/>
        <v>#N/A</v>
      </c>
      <c r="BN25" s="27" t="str">
        <f t="shared" si="43"/>
        <v>#N/A</v>
      </c>
      <c r="BO25" s="27" t="str">
        <f t="shared" si="43"/>
        <v>#N/A</v>
      </c>
      <c r="BP25" s="27" t="str">
        <f t="shared" si="43"/>
        <v>#N/A</v>
      </c>
      <c r="BQ25" s="27" t="str">
        <f t="shared" si="43"/>
        <v>#N/A</v>
      </c>
      <c r="BR25" s="27" t="str">
        <f t="shared" si="43"/>
        <v>#N/A</v>
      </c>
      <c r="BS25" s="27" t="str">
        <f t="shared" si="43"/>
        <v>#N/A</v>
      </c>
      <c r="BT25" s="27" t="str">
        <f t="shared" si="43"/>
        <v>#N/A</v>
      </c>
      <c r="BU25" s="27" t="str">
        <f t="shared" si="43"/>
        <v>#N/A</v>
      </c>
      <c r="BV25" s="27" t="str">
        <f t="shared" si="43"/>
        <v>#N/A</v>
      </c>
      <c r="BW25" s="27" t="str">
        <f t="shared" si="43"/>
        <v>#N/A</v>
      </c>
      <c r="BX25" s="27" t="str">
        <f t="shared" si="43"/>
        <v>#N/A</v>
      </c>
      <c r="BY25" s="27" t="str">
        <f t="shared" si="43"/>
        <v>#N/A</v>
      </c>
      <c r="BZ25" s="27" t="str">
        <f t="shared" si="43"/>
        <v>#N/A</v>
      </c>
      <c r="CA25" s="27" t="str">
        <f t="shared" si="43"/>
        <v>#N/A</v>
      </c>
      <c r="CB25" s="27" t="str">
        <f t="shared" si="43"/>
        <v>#N/A</v>
      </c>
      <c r="CC25" s="27" t="str">
        <f t="shared" si="43"/>
        <v>#N/A</v>
      </c>
      <c r="CD25" s="27" t="str">
        <f t="shared" si="43"/>
        <v>#N/A</v>
      </c>
      <c r="CE25" s="27" t="str">
        <f t="shared" si="43"/>
        <v>#N/A</v>
      </c>
      <c r="CF25" s="27" t="str">
        <f t="shared" si="43"/>
        <v>#N/A</v>
      </c>
      <c r="CG25" s="27" t="str">
        <f t="shared" si="43"/>
        <v>#N/A</v>
      </c>
      <c r="CH25" s="27" t="str">
        <f t="shared" si="43"/>
        <v>#N/A</v>
      </c>
      <c r="CI25" s="27" t="str">
        <f t="shared" si="43"/>
        <v>#N/A</v>
      </c>
      <c r="CJ25" s="27" t="str">
        <f t="shared" si="43"/>
        <v>#N/A</v>
      </c>
      <c r="CK25" s="27" t="str">
        <f t="shared" si="43"/>
        <v>#N/A</v>
      </c>
      <c r="CL25" s="27" t="str">
        <f t="shared" si="43"/>
        <v>#N/A</v>
      </c>
      <c r="CM25" s="27" t="str">
        <f t="shared" si="43"/>
        <v>#N/A</v>
      </c>
      <c r="CN25" s="27" t="str">
        <f t="shared" si="43"/>
        <v>#N/A</v>
      </c>
      <c r="CO25" s="27" t="str">
        <f t="shared" si="43"/>
        <v>#N/A</v>
      </c>
      <c r="CP25" s="27" t="str">
        <f t="shared" si="43"/>
        <v>#N/A</v>
      </c>
      <c r="CQ25" s="27" t="str">
        <f t="shared" si="43"/>
        <v>#N/A</v>
      </c>
      <c r="CR25" s="27" t="str">
        <f t="shared" si="43"/>
        <v>#N/A</v>
      </c>
      <c r="CS25" s="27" t="str">
        <f t="shared" si="43"/>
        <v>#N/A</v>
      </c>
      <c r="CT25" s="27" t="str">
        <f t="shared" si="43"/>
        <v>#N/A</v>
      </c>
      <c r="CU25" s="27" t="str">
        <f t="shared" si="43"/>
        <v>#N/A</v>
      </c>
      <c r="CV25" s="27" t="str">
        <f t="shared" si="43"/>
        <v>#N/A</v>
      </c>
      <c r="CW25" s="27" t="str">
        <f t="shared" si="43"/>
        <v>#N/A</v>
      </c>
      <c r="CX25" s="27" t="str">
        <f t="shared" si="43"/>
        <v>#N/A</v>
      </c>
      <c r="CY25" s="27" t="str">
        <f t="shared" si="43"/>
        <v>#N/A</v>
      </c>
      <c r="CZ25" s="27" t="str">
        <f t="shared" si="43"/>
        <v>#N/A</v>
      </c>
      <c r="DA25" s="27" t="str">
        <f t="shared" si="43"/>
        <v>#N/A</v>
      </c>
      <c r="DB25" s="27" t="str">
        <f t="shared" si="43"/>
        <v>#N/A</v>
      </c>
      <c r="DC25" s="27" t="str">
        <f t="shared" si="43"/>
        <v>#N/A</v>
      </c>
      <c r="DD25" s="27" t="str">
        <f t="shared" si="43"/>
        <v>#N/A</v>
      </c>
      <c r="DE25" s="27" t="str">
        <f t="shared" si="43"/>
        <v>#N/A</v>
      </c>
      <c r="DF25" s="27" t="str">
        <f t="shared" si="43"/>
        <v>#N/A</v>
      </c>
      <c r="DG25" s="27" t="str">
        <f t="shared" si="43"/>
        <v>#N/A</v>
      </c>
      <c r="DH25" s="27" t="str">
        <f t="shared" si="43"/>
        <v>#N/A</v>
      </c>
      <c r="DI25" s="27" t="str">
        <f t="shared" si="43"/>
        <v>#N/A</v>
      </c>
      <c r="DJ25" s="27" t="str">
        <f t="shared" si="43"/>
        <v>#N/A</v>
      </c>
      <c r="DK25" s="27" t="str">
        <f t="shared" si="43"/>
        <v>#N/A</v>
      </c>
      <c r="DL25" s="27" t="str">
        <f t="shared" si="43"/>
        <v>#N/A</v>
      </c>
      <c r="DM25" s="27" t="str">
        <f t="shared" si="43"/>
        <v>#N/A</v>
      </c>
      <c r="DN25" s="27" t="str">
        <f t="shared" si="43"/>
        <v>#N/A</v>
      </c>
      <c r="DO25" s="27" t="str">
        <f t="shared" si="43"/>
        <v>#N/A</v>
      </c>
      <c r="DP25" s="27" t="str">
        <f t="shared" si="43"/>
        <v>#N/A</v>
      </c>
      <c r="DQ25" s="27" t="str">
        <f t="shared" si="43"/>
        <v>#N/A</v>
      </c>
      <c r="DR25" s="27" t="str">
        <f t="shared" si="43"/>
        <v>#N/A</v>
      </c>
      <c r="DS25" s="27" t="str">
        <f t="shared" si="43"/>
        <v>#N/A</v>
      </c>
      <c r="DT25" s="27" t="str">
        <f t="shared" si="43"/>
        <v>#N/A</v>
      </c>
      <c r="DU25" s="27" t="str">
        <f t="shared" si="43"/>
        <v>#N/A</v>
      </c>
      <c r="DV25" s="27" t="str">
        <f t="shared" si="43"/>
        <v>#N/A</v>
      </c>
      <c r="DW25" s="27" t="str">
        <f t="shared" si="43"/>
        <v>#N/A</v>
      </c>
      <c r="DX25" s="27" t="str">
        <f t="shared" si="43"/>
        <v>#N/A</v>
      </c>
      <c r="DY25" s="27" t="str">
        <f t="shared" si="43"/>
        <v>#N/A</v>
      </c>
      <c r="DZ25" s="27" t="str">
        <f t="shared" si="43"/>
        <v>#N/A</v>
      </c>
      <c r="EA25" s="27" t="str">
        <f t="shared" si="43"/>
        <v>#N/A</v>
      </c>
      <c r="EB25" s="27" t="str">
        <f t="shared" si="43"/>
        <v>#N/A</v>
      </c>
      <c r="EC25" s="27" t="str">
        <f t="shared" si="43"/>
        <v>#N/A</v>
      </c>
      <c r="ED25" s="27" t="str">
        <f t="shared" si="43"/>
        <v>#N/A</v>
      </c>
      <c r="EE25" s="28">
        <f t="shared" si="2"/>
        <v>1654.553188</v>
      </c>
    </row>
    <row r="26">
      <c r="A26" s="1"/>
      <c r="B26" s="29" t="s">
        <v>38</v>
      </c>
      <c r="C26" s="30" t="s">
        <v>41</v>
      </c>
      <c r="D26" s="30">
        <v>7.0</v>
      </c>
      <c r="E26" s="30" t="s">
        <v>38</v>
      </c>
      <c r="F26" s="31">
        <v>46120.0</v>
      </c>
      <c r="G26" s="32"/>
      <c r="H26" s="32" t="b">
        <f t="shared" si="3"/>
        <v>1</v>
      </c>
      <c r="I26" s="32" t="b">
        <f>if(iferror(match(B26,'Osallistujat ja seuranta'!C:C,0),0)&gt;0,TRUE,FALSE)</f>
        <v>1</v>
      </c>
      <c r="J26" s="32" t="b">
        <f>if(iferror(match(C26,'Osallistujat ja seuranta'!C:C,0),0)&gt;0,TRUE,FALSE)</f>
        <v>1</v>
      </c>
      <c r="K26" s="32" t="b">
        <f t="shared" si="4"/>
        <v>1</v>
      </c>
      <c r="L26" s="32" t="b">
        <f t="shared" si="5"/>
        <v>1</v>
      </c>
      <c r="M26" s="32" t="b">
        <f t="shared" si="6"/>
        <v>1</v>
      </c>
      <c r="N26" s="33">
        <f t="shared" si="7"/>
        <v>1</v>
      </c>
      <c r="O26" s="34">
        <f t="shared" si="8"/>
        <v>1859.735473</v>
      </c>
      <c r="P26" s="34">
        <f t="shared" si="9"/>
        <v>883.850954</v>
      </c>
      <c r="Q26" s="35">
        <f t="shared" si="10"/>
        <v>325.8845191</v>
      </c>
      <c r="R26" s="34">
        <f t="shared" si="11"/>
        <v>1533.850954</v>
      </c>
      <c r="S26" s="33">
        <f t="shared" si="12"/>
        <v>1</v>
      </c>
      <c r="T26" s="33">
        <f t="shared" si="13"/>
        <v>-50.90807452</v>
      </c>
      <c r="U26" s="33">
        <f t="shared" si="14"/>
        <v>-52.33589743</v>
      </c>
      <c r="V26" s="36">
        <f t="shared" si="15"/>
        <v>0.8065618719</v>
      </c>
      <c r="W26" s="37">
        <f t="shared" si="16"/>
        <v>23.54288222</v>
      </c>
      <c r="X26" s="37">
        <f t="shared" si="17"/>
        <v>1.101474319</v>
      </c>
      <c r="Y26" s="37">
        <f>if(N26=1,(W26*(S26-V26))*'Säännöt ja ohjeet'!$B$54+X26,"")</f>
        <v>10.20965645</v>
      </c>
      <c r="Z26" s="37">
        <f t="shared" si="18"/>
        <v>0</v>
      </c>
      <c r="AA26" s="37">
        <f t="shared" si="19"/>
        <v>0.1934381281</v>
      </c>
      <c r="AB26" s="37">
        <f t="shared" si="20"/>
        <v>53.87037032</v>
      </c>
      <c r="AC26" s="37">
        <f t="shared" si="21"/>
        <v>3.540372619</v>
      </c>
      <c r="AD26" s="37">
        <f>if(N26=1,(AB26*(Z26-AA26))*'Säännöt ja ohjeet'!$B$54+AC26,"")</f>
        <v>-17.30079457</v>
      </c>
      <c r="AE26" s="38">
        <f t="shared" si="22"/>
        <v>6</v>
      </c>
      <c r="AF26" s="38">
        <f t="shared" si="23"/>
        <v>-4</v>
      </c>
      <c r="AG26" s="1"/>
      <c r="AH26" s="10"/>
      <c r="AI26" s="27">
        <f t="shared" ref="AI26:ED26" si="44">if($B26=AI$3,AI25+$Y26,if($C26=AI$3,AI25+$AD26,AI25))</f>
        <v>1930.540801</v>
      </c>
      <c r="AJ26" s="27">
        <f t="shared" si="44"/>
        <v>1869.94513</v>
      </c>
      <c r="AK26" s="27">
        <f t="shared" si="44"/>
        <v>2444.518447</v>
      </c>
      <c r="AL26" s="27">
        <f t="shared" si="44"/>
        <v>1661.933122</v>
      </c>
      <c r="AM26" s="27">
        <f t="shared" si="44"/>
        <v>1804.072131</v>
      </c>
      <c r="AN26" s="27">
        <f t="shared" si="44"/>
        <v>2308.734983</v>
      </c>
      <c r="AO26" s="27">
        <f t="shared" si="44"/>
        <v>2286.32782</v>
      </c>
      <c r="AP26" s="27">
        <f t="shared" si="44"/>
        <v>1646.015124</v>
      </c>
      <c r="AQ26" s="27">
        <f t="shared" si="44"/>
        <v>880.3044819</v>
      </c>
      <c r="AR26" s="27">
        <f t="shared" si="44"/>
        <v>866.5501594</v>
      </c>
      <c r="AS26" s="27">
        <f t="shared" si="44"/>
        <v>2183.965048</v>
      </c>
      <c r="AT26" s="27">
        <f t="shared" si="44"/>
        <v>811.649061</v>
      </c>
      <c r="AU26" s="27">
        <f t="shared" si="44"/>
        <v>1058.162189</v>
      </c>
      <c r="AV26" s="27">
        <f t="shared" si="44"/>
        <v>1351.413795</v>
      </c>
      <c r="AW26" s="27">
        <f t="shared" si="44"/>
        <v>1186.880996</v>
      </c>
      <c r="AX26" s="27">
        <f t="shared" si="44"/>
        <v>1164.99749</v>
      </c>
      <c r="AY26" s="27">
        <f t="shared" si="44"/>
        <v>1367.704948</v>
      </c>
      <c r="AZ26" s="27">
        <f t="shared" si="44"/>
        <v>1732.550996</v>
      </c>
      <c r="BA26" s="27">
        <f t="shared" si="44"/>
        <v>1840.282391</v>
      </c>
      <c r="BB26" s="27">
        <f t="shared" si="44"/>
        <v>2151.976698</v>
      </c>
      <c r="BC26" s="27">
        <f t="shared" si="44"/>
        <v>2190</v>
      </c>
      <c r="BD26" s="27" t="str">
        <f t="shared" si="44"/>
        <v>#N/A</v>
      </c>
      <c r="BE26" s="27" t="str">
        <f t="shared" si="44"/>
        <v>#N/A</v>
      </c>
      <c r="BF26" s="27" t="str">
        <f t="shared" si="44"/>
        <v>#N/A</v>
      </c>
      <c r="BG26" s="27" t="str">
        <f t="shared" si="44"/>
        <v>#N/A</v>
      </c>
      <c r="BH26" s="27" t="str">
        <f t="shared" si="44"/>
        <v>#N/A</v>
      </c>
      <c r="BI26" s="27" t="str">
        <f t="shared" si="44"/>
        <v>#N/A</v>
      </c>
      <c r="BJ26" s="27" t="str">
        <f t="shared" si="44"/>
        <v>#N/A</v>
      </c>
      <c r="BK26" s="27" t="str">
        <f t="shared" si="44"/>
        <v>#N/A</v>
      </c>
      <c r="BL26" s="27" t="str">
        <f t="shared" si="44"/>
        <v>#N/A</v>
      </c>
      <c r="BM26" s="27" t="str">
        <f t="shared" si="44"/>
        <v>#N/A</v>
      </c>
      <c r="BN26" s="27" t="str">
        <f t="shared" si="44"/>
        <v>#N/A</v>
      </c>
      <c r="BO26" s="27" t="str">
        <f t="shared" si="44"/>
        <v>#N/A</v>
      </c>
      <c r="BP26" s="27" t="str">
        <f t="shared" si="44"/>
        <v>#N/A</v>
      </c>
      <c r="BQ26" s="27" t="str">
        <f t="shared" si="44"/>
        <v>#N/A</v>
      </c>
      <c r="BR26" s="27" t="str">
        <f t="shared" si="44"/>
        <v>#N/A</v>
      </c>
      <c r="BS26" s="27" t="str">
        <f t="shared" si="44"/>
        <v>#N/A</v>
      </c>
      <c r="BT26" s="27" t="str">
        <f t="shared" si="44"/>
        <v>#N/A</v>
      </c>
      <c r="BU26" s="27" t="str">
        <f t="shared" si="44"/>
        <v>#N/A</v>
      </c>
      <c r="BV26" s="27" t="str">
        <f t="shared" si="44"/>
        <v>#N/A</v>
      </c>
      <c r="BW26" s="27" t="str">
        <f t="shared" si="44"/>
        <v>#N/A</v>
      </c>
      <c r="BX26" s="27" t="str">
        <f t="shared" si="44"/>
        <v>#N/A</v>
      </c>
      <c r="BY26" s="27" t="str">
        <f t="shared" si="44"/>
        <v>#N/A</v>
      </c>
      <c r="BZ26" s="27" t="str">
        <f t="shared" si="44"/>
        <v>#N/A</v>
      </c>
      <c r="CA26" s="27" t="str">
        <f t="shared" si="44"/>
        <v>#N/A</v>
      </c>
      <c r="CB26" s="27" t="str">
        <f t="shared" si="44"/>
        <v>#N/A</v>
      </c>
      <c r="CC26" s="27" t="str">
        <f t="shared" si="44"/>
        <v>#N/A</v>
      </c>
      <c r="CD26" s="27" t="str">
        <f t="shared" si="44"/>
        <v>#N/A</v>
      </c>
      <c r="CE26" s="27" t="str">
        <f t="shared" si="44"/>
        <v>#N/A</v>
      </c>
      <c r="CF26" s="27" t="str">
        <f t="shared" si="44"/>
        <v>#N/A</v>
      </c>
      <c r="CG26" s="27" t="str">
        <f t="shared" si="44"/>
        <v>#N/A</v>
      </c>
      <c r="CH26" s="27" t="str">
        <f t="shared" si="44"/>
        <v>#N/A</v>
      </c>
      <c r="CI26" s="27" t="str">
        <f t="shared" si="44"/>
        <v>#N/A</v>
      </c>
      <c r="CJ26" s="27" t="str">
        <f t="shared" si="44"/>
        <v>#N/A</v>
      </c>
      <c r="CK26" s="27" t="str">
        <f t="shared" si="44"/>
        <v>#N/A</v>
      </c>
      <c r="CL26" s="27" t="str">
        <f t="shared" si="44"/>
        <v>#N/A</v>
      </c>
      <c r="CM26" s="27" t="str">
        <f t="shared" si="44"/>
        <v>#N/A</v>
      </c>
      <c r="CN26" s="27" t="str">
        <f t="shared" si="44"/>
        <v>#N/A</v>
      </c>
      <c r="CO26" s="27" t="str">
        <f t="shared" si="44"/>
        <v>#N/A</v>
      </c>
      <c r="CP26" s="27" t="str">
        <f t="shared" si="44"/>
        <v>#N/A</v>
      </c>
      <c r="CQ26" s="27" t="str">
        <f t="shared" si="44"/>
        <v>#N/A</v>
      </c>
      <c r="CR26" s="27" t="str">
        <f t="shared" si="44"/>
        <v>#N/A</v>
      </c>
      <c r="CS26" s="27" t="str">
        <f t="shared" si="44"/>
        <v>#N/A</v>
      </c>
      <c r="CT26" s="27" t="str">
        <f t="shared" si="44"/>
        <v>#N/A</v>
      </c>
      <c r="CU26" s="27" t="str">
        <f t="shared" si="44"/>
        <v>#N/A</v>
      </c>
      <c r="CV26" s="27" t="str">
        <f t="shared" si="44"/>
        <v>#N/A</v>
      </c>
      <c r="CW26" s="27" t="str">
        <f t="shared" si="44"/>
        <v>#N/A</v>
      </c>
      <c r="CX26" s="27" t="str">
        <f t="shared" si="44"/>
        <v>#N/A</v>
      </c>
      <c r="CY26" s="27" t="str">
        <f t="shared" si="44"/>
        <v>#N/A</v>
      </c>
      <c r="CZ26" s="27" t="str">
        <f t="shared" si="44"/>
        <v>#N/A</v>
      </c>
      <c r="DA26" s="27" t="str">
        <f t="shared" si="44"/>
        <v>#N/A</v>
      </c>
      <c r="DB26" s="27" t="str">
        <f t="shared" si="44"/>
        <v>#N/A</v>
      </c>
      <c r="DC26" s="27" t="str">
        <f t="shared" si="44"/>
        <v>#N/A</v>
      </c>
      <c r="DD26" s="27" t="str">
        <f t="shared" si="44"/>
        <v>#N/A</v>
      </c>
      <c r="DE26" s="27" t="str">
        <f t="shared" si="44"/>
        <v>#N/A</v>
      </c>
      <c r="DF26" s="27" t="str">
        <f t="shared" si="44"/>
        <v>#N/A</v>
      </c>
      <c r="DG26" s="27" t="str">
        <f t="shared" si="44"/>
        <v>#N/A</v>
      </c>
      <c r="DH26" s="27" t="str">
        <f t="shared" si="44"/>
        <v>#N/A</v>
      </c>
      <c r="DI26" s="27" t="str">
        <f t="shared" si="44"/>
        <v>#N/A</v>
      </c>
      <c r="DJ26" s="27" t="str">
        <f t="shared" si="44"/>
        <v>#N/A</v>
      </c>
      <c r="DK26" s="27" t="str">
        <f t="shared" si="44"/>
        <v>#N/A</v>
      </c>
      <c r="DL26" s="27" t="str">
        <f t="shared" si="44"/>
        <v>#N/A</v>
      </c>
      <c r="DM26" s="27" t="str">
        <f t="shared" si="44"/>
        <v>#N/A</v>
      </c>
      <c r="DN26" s="27" t="str">
        <f t="shared" si="44"/>
        <v>#N/A</v>
      </c>
      <c r="DO26" s="27" t="str">
        <f t="shared" si="44"/>
        <v>#N/A</v>
      </c>
      <c r="DP26" s="27" t="str">
        <f t="shared" si="44"/>
        <v>#N/A</v>
      </c>
      <c r="DQ26" s="27" t="str">
        <f t="shared" si="44"/>
        <v>#N/A</v>
      </c>
      <c r="DR26" s="27" t="str">
        <f t="shared" si="44"/>
        <v>#N/A</v>
      </c>
      <c r="DS26" s="27" t="str">
        <f t="shared" si="44"/>
        <v>#N/A</v>
      </c>
      <c r="DT26" s="27" t="str">
        <f t="shared" si="44"/>
        <v>#N/A</v>
      </c>
      <c r="DU26" s="27" t="str">
        <f t="shared" si="44"/>
        <v>#N/A</v>
      </c>
      <c r="DV26" s="27" t="str">
        <f t="shared" si="44"/>
        <v>#N/A</v>
      </c>
      <c r="DW26" s="27" t="str">
        <f t="shared" si="44"/>
        <v>#N/A</v>
      </c>
      <c r="DX26" s="27" t="str">
        <f t="shared" si="44"/>
        <v>#N/A</v>
      </c>
      <c r="DY26" s="27" t="str">
        <f t="shared" si="44"/>
        <v>#N/A</v>
      </c>
      <c r="DZ26" s="27" t="str">
        <f t="shared" si="44"/>
        <v>#N/A</v>
      </c>
      <c r="EA26" s="27" t="str">
        <f t="shared" si="44"/>
        <v>#N/A</v>
      </c>
      <c r="EB26" s="27" t="str">
        <f t="shared" si="44"/>
        <v>#N/A</v>
      </c>
      <c r="EC26" s="27" t="str">
        <f t="shared" si="44"/>
        <v>#N/A</v>
      </c>
      <c r="ED26" s="27" t="str">
        <f t="shared" si="44"/>
        <v>#N/A</v>
      </c>
      <c r="EE26" s="28">
        <f t="shared" si="2"/>
        <v>1654.215515</v>
      </c>
    </row>
    <row r="27">
      <c r="A27" s="1"/>
      <c r="B27" s="29" t="s">
        <v>37</v>
      </c>
      <c r="C27" s="30" t="s">
        <v>43</v>
      </c>
      <c r="D27" s="30">
        <v>1.0</v>
      </c>
      <c r="E27" s="30" t="s">
        <v>37</v>
      </c>
      <c r="F27" s="31">
        <v>46124.0</v>
      </c>
      <c r="G27" s="32"/>
      <c r="H27" s="32" t="b">
        <f t="shared" si="3"/>
        <v>1</v>
      </c>
      <c r="I27" s="32" t="b">
        <f>if(iferror(match(B27,'Osallistujat ja seuranta'!C:C,0),0)&gt;0,TRUE,FALSE)</f>
        <v>1</v>
      </c>
      <c r="J27" s="32" t="b">
        <f>if(iferror(match(C27,'Osallistujat ja seuranta'!C:C,0),0)&gt;0,TRUE,FALSE)</f>
        <v>1</v>
      </c>
      <c r="K27" s="32" t="b">
        <f t="shared" si="4"/>
        <v>1</v>
      </c>
      <c r="L27" s="32" t="b">
        <f t="shared" si="5"/>
        <v>1</v>
      </c>
      <c r="M27" s="32" t="b">
        <f t="shared" si="6"/>
        <v>1</v>
      </c>
      <c r="N27" s="33">
        <f t="shared" si="7"/>
        <v>1</v>
      </c>
      <c r="O27" s="34">
        <f t="shared" si="8"/>
        <v>2444.518447</v>
      </c>
      <c r="P27" s="34">
        <f t="shared" si="9"/>
        <v>2183.965048</v>
      </c>
      <c r="Q27" s="35">
        <f t="shared" si="10"/>
        <v>210.5533984</v>
      </c>
      <c r="R27" s="34">
        <f t="shared" si="11"/>
        <v>2233.965048</v>
      </c>
      <c r="S27" s="33">
        <f t="shared" si="12"/>
        <v>1</v>
      </c>
      <c r="T27" s="33">
        <f t="shared" si="13"/>
        <v>-47.26165172</v>
      </c>
      <c r="U27" s="33">
        <f t="shared" si="14"/>
        <v>-48.80190974</v>
      </c>
      <c r="V27" s="36">
        <f t="shared" si="15"/>
        <v>0.8235022319</v>
      </c>
      <c r="W27" s="37">
        <f t="shared" si="16"/>
        <v>10.23031594</v>
      </c>
      <c r="X27" s="37">
        <f t="shared" si="17"/>
        <v>0.03041217705</v>
      </c>
      <c r="Y27" s="37">
        <f>if(N27=1,(W27*(S27-V27))*'Säännöt ja ohjeet'!$B$54+X27,"")</f>
        <v>3.641668036</v>
      </c>
      <c r="Z27" s="37">
        <f t="shared" si="18"/>
        <v>0</v>
      </c>
      <c r="AA27" s="37">
        <f t="shared" si="19"/>
        <v>0.1764977681</v>
      </c>
      <c r="AB27" s="37">
        <f t="shared" si="20"/>
        <v>15.65440194</v>
      </c>
      <c r="AC27" s="37">
        <f t="shared" si="21"/>
        <v>0.3322153732</v>
      </c>
      <c r="AD27" s="37">
        <f>if(N27=1,(AB27*(Z27-AA27))*'Säännöt ja ohjeet'!$B$54+AC27,"")</f>
        <v>-5.193718633</v>
      </c>
      <c r="AE27" s="38">
        <f t="shared" si="22"/>
        <v>8</v>
      </c>
      <c r="AF27" s="38">
        <f t="shared" si="23"/>
        <v>-6</v>
      </c>
      <c r="AG27" s="1"/>
      <c r="AH27" s="10"/>
      <c r="AI27" s="27">
        <f t="shared" ref="AI27:ED27" si="45">if($B27=AI$3,AI26+$Y27,if($C27=AI$3,AI26+$AD27,AI26))</f>
        <v>1930.540801</v>
      </c>
      <c r="AJ27" s="27">
        <f t="shared" si="45"/>
        <v>1869.94513</v>
      </c>
      <c r="AK27" s="27">
        <f t="shared" si="45"/>
        <v>2448.160115</v>
      </c>
      <c r="AL27" s="27">
        <f t="shared" si="45"/>
        <v>1661.933122</v>
      </c>
      <c r="AM27" s="27">
        <f t="shared" si="45"/>
        <v>1804.072131</v>
      </c>
      <c r="AN27" s="27">
        <f t="shared" si="45"/>
        <v>2308.734983</v>
      </c>
      <c r="AO27" s="27">
        <f t="shared" si="45"/>
        <v>2286.32782</v>
      </c>
      <c r="AP27" s="27">
        <f t="shared" si="45"/>
        <v>1646.015124</v>
      </c>
      <c r="AQ27" s="27">
        <f t="shared" si="45"/>
        <v>880.3044819</v>
      </c>
      <c r="AR27" s="27">
        <f t="shared" si="45"/>
        <v>866.5501594</v>
      </c>
      <c r="AS27" s="27">
        <f t="shared" si="45"/>
        <v>2178.77133</v>
      </c>
      <c r="AT27" s="27">
        <f t="shared" si="45"/>
        <v>811.649061</v>
      </c>
      <c r="AU27" s="27">
        <f t="shared" si="45"/>
        <v>1058.162189</v>
      </c>
      <c r="AV27" s="27">
        <f t="shared" si="45"/>
        <v>1351.413795</v>
      </c>
      <c r="AW27" s="27">
        <f t="shared" si="45"/>
        <v>1186.880996</v>
      </c>
      <c r="AX27" s="27">
        <f t="shared" si="45"/>
        <v>1164.99749</v>
      </c>
      <c r="AY27" s="27">
        <f t="shared" si="45"/>
        <v>1367.704948</v>
      </c>
      <c r="AZ27" s="27">
        <f t="shared" si="45"/>
        <v>1732.550996</v>
      </c>
      <c r="BA27" s="27">
        <f t="shared" si="45"/>
        <v>1840.282391</v>
      </c>
      <c r="BB27" s="27">
        <f t="shared" si="45"/>
        <v>2151.976698</v>
      </c>
      <c r="BC27" s="27">
        <f t="shared" si="45"/>
        <v>2190</v>
      </c>
      <c r="BD27" s="27" t="str">
        <f t="shared" si="45"/>
        <v>#N/A</v>
      </c>
      <c r="BE27" s="27" t="str">
        <f t="shared" si="45"/>
        <v>#N/A</v>
      </c>
      <c r="BF27" s="27" t="str">
        <f t="shared" si="45"/>
        <v>#N/A</v>
      </c>
      <c r="BG27" s="27" t="str">
        <f t="shared" si="45"/>
        <v>#N/A</v>
      </c>
      <c r="BH27" s="27" t="str">
        <f t="shared" si="45"/>
        <v>#N/A</v>
      </c>
      <c r="BI27" s="27" t="str">
        <f t="shared" si="45"/>
        <v>#N/A</v>
      </c>
      <c r="BJ27" s="27" t="str">
        <f t="shared" si="45"/>
        <v>#N/A</v>
      </c>
      <c r="BK27" s="27" t="str">
        <f t="shared" si="45"/>
        <v>#N/A</v>
      </c>
      <c r="BL27" s="27" t="str">
        <f t="shared" si="45"/>
        <v>#N/A</v>
      </c>
      <c r="BM27" s="27" t="str">
        <f t="shared" si="45"/>
        <v>#N/A</v>
      </c>
      <c r="BN27" s="27" t="str">
        <f t="shared" si="45"/>
        <v>#N/A</v>
      </c>
      <c r="BO27" s="27" t="str">
        <f t="shared" si="45"/>
        <v>#N/A</v>
      </c>
      <c r="BP27" s="27" t="str">
        <f t="shared" si="45"/>
        <v>#N/A</v>
      </c>
      <c r="BQ27" s="27" t="str">
        <f t="shared" si="45"/>
        <v>#N/A</v>
      </c>
      <c r="BR27" s="27" t="str">
        <f t="shared" si="45"/>
        <v>#N/A</v>
      </c>
      <c r="BS27" s="27" t="str">
        <f t="shared" si="45"/>
        <v>#N/A</v>
      </c>
      <c r="BT27" s="27" t="str">
        <f t="shared" si="45"/>
        <v>#N/A</v>
      </c>
      <c r="BU27" s="27" t="str">
        <f t="shared" si="45"/>
        <v>#N/A</v>
      </c>
      <c r="BV27" s="27" t="str">
        <f t="shared" si="45"/>
        <v>#N/A</v>
      </c>
      <c r="BW27" s="27" t="str">
        <f t="shared" si="45"/>
        <v>#N/A</v>
      </c>
      <c r="BX27" s="27" t="str">
        <f t="shared" si="45"/>
        <v>#N/A</v>
      </c>
      <c r="BY27" s="27" t="str">
        <f t="shared" si="45"/>
        <v>#N/A</v>
      </c>
      <c r="BZ27" s="27" t="str">
        <f t="shared" si="45"/>
        <v>#N/A</v>
      </c>
      <c r="CA27" s="27" t="str">
        <f t="shared" si="45"/>
        <v>#N/A</v>
      </c>
      <c r="CB27" s="27" t="str">
        <f t="shared" si="45"/>
        <v>#N/A</v>
      </c>
      <c r="CC27" s="27" t="str">
        <f t="shared" si="45"/>
        <v>#N/A</v>
      </c>
      <c r="CD27" s="27" t="str">
        <f t="shared" si="45"/>
        <v>#N/A</v>
      </c>
      <c r="CE27" s="27" t="str">
        <f t="shared" si="45"/>
        <v>#N/A</v>
      </c>
      <c r="CF27" s="27" t="str">
        <f t="shared" si="45"/>
        <v>#N/A</v>
      </c>
      <c r="CG27" s="27" t="str">
        <f t="shared" si="45"/>
        <v>#N/A</v>
      </c>
      <c r="CH27" s="27" t="str">
        <f t="shared" si="45"/>
        <v>#N/A</v>
      </c>
      <c r="CI27" s="27" t="str">
        <f t="shared" si="45"/>
        <v>#N/A</v>
      </c>
      <c r="CJ27" s="27" t="str">
        <f t="shared" si="45"/>
        <v>#N/A</v>
      </c>
      <c r="CK27" s="27" t="str">
        <f t="shared" si="45"/>
        <v>#N/A</v>
      </c>
      <c r="CL27" s="27" t="str">
        <f t="shared" si="45"/>
        <v>#N/A</v>
      </c>
      <c r="CM27" s="27" t="str">
        <f t="shared" si="45"/>
        <v>#N/A</v>
      </c>
      <c r="CN27" s="27" t="str">
        <f t="shared" si="45"/>
        <v>#N/A</v>
      </c>
      <c r="CO27" s="27" t="str">
        <f t="shared" si="45"/>
        <v>#N/A</v>
      </c>
      <c r="CP27" s="27" t="str">
        <f t="shared" si="45"/>
        <v>#N/A</v>
      </c>
      <c r="CQ27" s="27" t="str">
        <f t="shared" si="45"/>
        <v>#N/A</v>
      </c>
      <c r="CR27" s="27" t="str">
        <f t="shared" si="45"/>
        <v>#N/A</v>
      </c>
      <c r="CS27" s="27" t="str">
        <f t="shared" si="45"/>
        <v>#N/A</v>
      </c>
      <c r="CT27" s="27" t="str">
        <f t="shared" si="45"/>
        <v>#N/A</v>
      </c>
      <c r="CU27" s="27" t="str">
        <f t="shared" si="45"/>
        <v>#N/A</v>
      </c>
      <c r="CV27" s="27" t="str">
        <f t="shared" si="45"/>
        <v>#N/A</v>
      </c>
      <c r="CW27" s="27" t="str">
        <f t="shared" si="45"/>
        <v>#N/A</v>
      </c>
      <c r="CX27" s="27" t="str">
        <f t="shared" si="45"/>
        <v>#N/A</v>
      </c>
      <c r="CY27" s="27" t="str">
        <f t="shared" si="45"/>
        <v>#N/A</v>
      </c>
      <c r="CZ27" s="27" t="str">
        <f t="shared" si="45"/>
        <v>#N/A</v>
      </c>
      <c r="DA27" s="27" t="str">
        <f t="shared" si="45"/>
        <v>#N/A</v>
      </c>
      <c r="DB27" s="27" t="str">
        <f t="shared" si="45"/>
        <v>#N/A</v>
      </c>
      <c r="DC27" s="27" t="str">
        <f t="shared" si="45"/>
        <v>#N/A</v>
      </c>
      <c r="DD27" s="27" t="str">
        <f t="shared" si="45"/>
        <v>#N/A</v>
      </c>
      <c r="DE27" s="27" t="str">
        <f t="shared" si="45"/>
        <v>#N/A</v>
      </c>
      <c r="DF27" s="27" t="str">
        <f t="shared" si="45"/>
        <v>#N/A</v>
      </c>
      <c r="DG27" s="27" t="str">
        <f t="shared" si="45"/>
        <v>#N/A</v>
      </c>
      <c r="DH27" s="27" t="str">
        <f t="shared" si="45"/>
        <v>#N/A</v>
      </c>
      <c r="DI27" s="27" t="str">
        <f t="shared" si="45"/>
        <v>#N/A</v>
      </c>
      <c r="DJ27" s="27" t="str">
        <f t="shared" si="45"/>
        <v>#N/A</v>
      </c>
      <c r="DK27" s="27" t="str">
        <f t="shared" si="45"/>
        <v>#N/A</v>
      </c>
      <c r="DL27" s="27" t="str">
        <f t="shared" si="45"/>
        <v>#N/A</v>
      </c>
      <c r="DM27" s="27" t="str">
        <f t="shared" si="45"/>
        <v>#N/A</v>
      </c>
      <c r="DN27" s="27" t="str">
        <f t="shared" si="45"/>
        <v>#N/A</v>
      </c>
      <c r="DO27" s="27" t="str">
        <f t="shared" si="45"/>
        <v>#N/A</v>
      </c>
      <c r="DP27" s="27" t="str">
        <f t="shared" si="45"/>
        <v>#N/A</v>
      </c>
      <c r="DQ27" s="27" t="str">
        <f t="shared" si="45"/>
        <v>#N/A</v>
      </c>
      <c r="DR27" s="27" t="str">
        <f t="shared" si="45"/>
        <v>#N/A</v>
      </c>
      <c r="DS27" s="27" t="str">
        <f t="shared" si="45"/>
        <v>#N/A</v>
      </c>
      <c r="DT27" s="27" t="str">
        <f t="shared" si="45"/>
        <v>#N/A</v>
      </c>
      <c r="DU27" s="27" t="str">
        <f t="shared" si="45"/>
        <v>#N/A</v>
      </c>
      <c r="DV27" s="27" t="str">
        <f t="shared" si="45"/>
        <v>#N/A</v>
      </c>
      <c r="DW27" s="27" t="str">
        <f t="shared" si="45"/>
        <v>#N/A</v>
      </c>
      <c r="DX27" s="27" t="str">
        <f t="shared" si="45"/>
        <v>#N/A</v>
      </c>
      <c r="DY27" s="27" t="str">
        <f t="shared" si="45"/>
        <v>#N/A</v>
      </c>
      <c r="DZ27" s="27" t="str">
        <f t="shared" si="45"/>
        <v>#N/A</v>
      </c>
      <c r="EA27" s="27" t="str">
        <f t="shared" si="45"/>
        <v>#N/A</v>
      </c>
      <c r="EB27" s="27" t="str">
        <f t="shared" si="45"/>
        <v>#N/A</v>
      </c>
      <c r="EC27" s="27" t="str">
        <f t="shared" si="45"/>
        <v>#N/A</v>
      </c>
      <c r="ED27" s="27" t="str">
        <f t="shared" si="45"/>
        <v>#N/A</v>
      </c>
      <c r="EE27" s="28">
        <f t="shared" si="2"/>
        <v>1654.141608</v>
      </c>
    </row>
    <row r="28">
      <c r="A28" s="1"/>
      <c r="B28" s="29" t="s">
        <v>37</v>
      </c>
      <c r="C28" s="30" t="s">
        <v>40</v>
      </c>
      <c r="D28" s="30">
        <v>9.0</v>
      </c>
      <c r="E28" s="30" t="s">
        <v>37</v>
      </c>
      <c r="F28" s="31">
        <v>46127.0</v>
      </c>
      <c r="G28" s="32"/>
      <c r="H28" s="32" t="b">
        <f t="shared" si="3"/>
        <v>1</v>
      </c>
      <c r="I28" s="32" t="b">
        <f>if(iferror(match(B28,'Osallistujat ja seuranta'!C:C,0),0)&gt;0,TRUE,FALSE)</f>
        <v>1</v>
      </c>
      <c r="J28" s="32" t="b">
        <f>if(iferror(match(C28,'Osallistujat ja seuranta'!C:C,0),0)&gt;0,TRUE,FALSE)</f>
        <v>1</v>
      </c>
      <c r="K28" s="32" t="b">
        <f t="shared" si="4"/>
        <v>1</v>
      </c>
      <c r="L28" s="32" t="b">
        <f t="shared" si="5"/>
        <v>1</v>
      </c>
      <c r="M28" s="32" t="b">
        <f t="shared" si="6"/>
        <v>1</v>
      </c>
      <c r="N28" s="33">
        <f t="shared" si="7"/>
        <v>1</v>
      </c>
      <c r="O28" s="34">
        <f t="shared" si="8"/>
        <v>2448.160115</v>
      </c>
      <c r="P28" s="34">
        <f t="shared" si="9"/>
        <v>1058.162189</v>
      </c>
      <c r="Q28" s="35">
        <f t="shared" si="10"/>
        <v>539.9979257</v>
      </c>
      <c r="R28" s="34">
        <f t="shared" si="11"/>
        <v>1908.162189</v>
      </c>
      <c r="S28" s="33">
        <f t="shared" si="12"/>
        <v>1</v>
      </c>
      <c r="T28" s="33">
        <f t="shared" si="13"/>
        <v>-47.23179007</v>
      </c>
      <c r="U28" s="33">
        <f t="shared" si="14"/>
        <v>-50.66866223</v>
      </c>
      <c r="V28" s="36">
        <f t="shared" si="15"/>
        <v>0.9688372197</v>
      </c>
      <c r="W28" s="37">
        <f t="shared" si="16"/>
        <v>10.16072648</v>
      </c>
      <c r="X28" s="37">
        <f t="shared" si="17"/>
        <v>0.02915274113</v>
      </c>
      <c r="Y28" s="37">
        <f>if(N28=1,(W28*(S28-V28))*'Säännöt ja ohjeet'!$B$54+X28,"")</f>
        <v>0.6624257158</v>
      </c>
      <c r="Z28" s="37">
        <f t="shared" si="18"/>
        <v>0</v>
      </c>
      <c r="AA28" s="37">
        <f t="shared" si="19"/>
        <v>0.03116278034</v>
      </c>
      <c r="AB28" s="37">
        <f t="shared" si="20"/>
        <v>47.7879841</v>
      </c>
      <c r="AC28" s="37">
        <f t="shared" si="21"/>
        <v>3.104594564</v>
      </c>
      <c r="AD28" s="37">
        <f>if(N28=1,(AB28*(Z28-AA28))*'Säännöt ja ohjeet'!$B$54+AC28,"")</f>
        <v>0.1261816615</v>
      </c>
      <c r="AE28" s="38">
        <f t="shared" si="22"/>
        <v>2</v>
      </c>
      <c r="AF28" s="38">
        <f t="shared" si="23"/>
        <v>0</v>
      </c>
      <c r="AG28" s="1"/>
      <c r="AH28" s="10"/>
      <c r="AI28" s="27">
        <f t="shared" ref="AI28:ED28" si="46">if($B28=AI$3,AI27+$Y28,if($C28=AI$3,AI27+$AD28,AI27))</f>
        <v>1930.540801</v>
      </c>
      <c r="AJ28" s="27">
        <f t="shared" si="46"/>
        <v>1869.94513</v>
      </c>
      <c r="AK28" s="27">
        <f t="shared" si="46"/>
        <v>2448.82254</v>
      </c>
      <c r="AL28" s="27">
        <f t="shared" si="46"/>
        <v>1661.933122</v>
      </c>
      <c r="AM28" s="27">
        <f t="shared" si="46"/>
        <v>1804.072131</v>
      </c>
      <c r="AN28" s="27">
        <f t="shared" si="46"/>
        <v>2308.734983</v>
      </c>
      <c r="AO28" s="27">
        <f t="shared" si="46"/>
        <v>2286.32782</v>
      </c>
      <c r="AP28" s="27">
        <f t="shared" si="46"/>
        <v>1646.015124</v>
      </c>
      <c r="AQ28" s="27">
        <f t="shared" si="46"/>
        <v>880.3044819</v>
      </c>
      <c r="AR28" s="27">
        <f t="shared" si="46"/>
        <v>866.5501594</v>
      </c>
      <c r="AS28" s="27">
        <f t="shared" si="46"/>
        <v>2178.77133</v>
      </c>
      <c r="AT28" s="27">
        <f t="shared" si="46"/>
        <v>811.649061</v>
      </c>
      <c r="AU28" s="27">
        <f t="shared" si="46"/>
        <v>1058.288371</v>
      </c>
      <c r="AV28" s="27">
        <f t="shared" si="46"/>
        <v>1351.413795</v>
      </c>
      <c r="AW28" s="27">
        <f t="shared" si="46"/>
        <v>1186.880996</v>
      </c>
      <c r="AX28" s="27">
        <f t="shared" si="46"/>
        <v>1164.99749</v>
      </c>
      <c r="AY28" s="27">
        <f t="shared" si="46"/>
        <v>1367.704948</v>
      </c>
      <c r="AZ28" s="27">
        <f t="shared" si="46"/>
        <v>1732.550996</v>
      </c>
      <c r="BA28" s="27">
        <f t="shared" si="46"/>
        <v>1840.282391</v>
      </c>
      <c r="BB28" s="27">
        <f t="shared" si="46"/>
        <v>2151.976698</v>
      </c>
      <c r="BC28" s="27">
        <f t="shared" si="46"/>
        <v>2190</v>
      </c>
      <c r="BD28" s="27" t="str">
        <f t="shared" si="46"/>
        <v>#N/A</v>
      </c>
      <c r="BE28" s="27" t="str">
        <f t="shared" si="46"/>
        <v>#N/A</v>
      </c>
      <c r="BF28" s="27" t="str">
        <f t="shared" si="46"/>
        <v>#N/A</v>
      </c>
      <c r="BG28" s="27" t="str">
        <f t="shared" si="46"/>
        <v>#N/A</v>
      </c>
      <c r="BH28" s="27" t="str">
        <f t="shared" si="46"/>
        <v>#N/A</v>
      </c>
      <c r="BI28" s="27" t="str">
        <f t="shared" si="46"/>
        <v>#N/A</v>
      </c>
      <c r="BJ28" s="27" t="str">
        <f t="shared" si="46"/>
        <v>#N/A</v>
      </c>
      <c r="BK28" s="27" t="str">
        <f t="shared" si="46"/>
        <v>#N/A</v>
      </c>
      <c r="BL28" s="27" t="str">
        <f t="shared" si="46"/>
        <v>#N/A</v>
      </c>
      <c r="BM28" s="27" t="str">
        <f t="shared" si="46"/>
        <v>#N/A</v>
      </c>
      <c r="BN28" s="27" t="str">
        <f t="shared" si="46"/>
        <v>#N/A</v>
      </c>
      <c r="BO28" s="27" t="str">
        <f t="shared" si="46"/>
        <v>#N/A</v>
      </c>
      <c r="BP28" s="27" t="str">
        <f t="shared" si="46"/>
        <v>#N/A</v>
      </c>
      <c r="BQ28" s="27" t="str">
        <f t="shared" si="46"/>
        <v>#N/A</v>
      </c>
      <c r="BR28" s="27" t="str">
        <f t="shared" si="46"/>
        <v>#N/A</v>
      </c>
      <c r="BS28" s="27" t="str">
        <f t="shared" si="46"/>
        <v>#N/A</v>
      </c>
      <c r="BT28" s="27" t="str">
        <f t="shared" si="46"/>
        <v>#N/A</v>
      </c>
      <c r="BU28" s="27" t="str">
        <f t="shared" si="46"/>
        <v>#N/A</v>
      </c>
      <c r="BV28" s="27" t="str">
        <f t="shared" si="46"/>
        <v>#N/A</v>
      </c>
      <c r="BW28" s="27" t="str">
        <f t="shared" si="46"/>
        <v>#N/A</v>
      </c>
      <c r="BX28" s="27" t="str">
        <f t="shared" si="46"/>
        <v>#N/A</v>
      </c>
      <c r="BY28" s="27" t="str">
        <f t="shared" si="46"/>
        <v>#N/A</v>
      </c>
      <c r="BZ28" s="27" t="str">
        <f t="shared" si="46"/>
        <v>#N/A</v>
      </c>
      <c r="CA28" s="27" t="str">
        <f t="shared" si="46"/>
        <v>#N/A</v>
      </c>
      <c r="CB28" s="27" t="str">
        <f t="shared" si="46"/>
        <v>#N/A</v>
      </c>
      <c r="CC28" s="27" t="str">
        <f t="shared" si="46"/>
        <v>#N/A</v>
      </c>
      <c r="CD28" s="27" t="str">
        <f t="shared" si="46"/>
        <v>#N/A</v>
      </c>
      <c r="CE28" s="27" t="str">
        <f t="shared" si="46"/>
        <v>#N/A</v>
      </c>
      <c r="CF28" s="27" t="str">
        <f t="shared" si="46"/>
        <v>#N/A</v>
      </c>
      <c r="CG28" s="27" t="str">
        <f t="shared" si="46"/>
        <v>#N/A</v>
      </c>
      <c r="CH28" s="27" t="str">
        <f t="shared" si="46"/>
        <v>#N/A</v>
      </c>
      <c r="CI28" s="27" t="str">
        <f t="shared" si="46"/>
        <v>#N/A</v>
      </c>
      <c r="CJ28" s="27" t="str">
        <f t="shared" si="46"/>
        <v>#N/A</v>
      </c>
      <c r="CK28" s="27" t="str">
        <f t="shared" si="46"/>
        <v>#N/A</v>
      </c>
      <c r="CL28" s="27" t="str">
        <f t="shared" si="46"/>
        <v>#N/A</v>
      </c>
      <c r="CM28" s="27" t="str">
        <f t="shared" si="46"/>
        <v>#N/A</v>
      </c>
      <c r="CN28" s="27" t="str">
        <f t="shared" si="46"/>
        <v>#N/A</v>
      </c>
      <c r="CO28" s="27" t="str">
        <f t="shared" si="46"/>
        <v>#N/A</v>
      </c>
      <c r="CP28" s="27" t="str">
        <f t="shared" si="46"/>
        <v>#N/A</v>
      </c>
      <c r="CQ28" s="27" t="str">
        <f t="shared" si="46"/>
        <v>#N/A</v>
      </c>
      <c r="CR28" s="27" t="str">
        <f t="shared" si="46"/>
        <v>#N/A</v>
      </c>
      <c r="CS28" s="27" t="str">
        <f t="shared" si="46"/>
        <v>#N/A</v>
      </c>
      <c r="CT28" s="27" t="str">
        <f t="shared" si="46"/>
        <v>#N/A</v>
      </c>
      <c r="CU28" s="27" t="str">
        <f t="shared" si="46"/>
        <v>#N/A</v>
      </c>
      <c r="CV28" s="27" t="str">
        <f t="shared" si="46"/>
        <v>#N/A</v>
      </c>
      <c r="CW28" s="27" t="str">
        <f t="shared" si="46"/>
        <v>#N/A</v>
      </c>
      <c r="CX28" s="27" t="str">
        <f t="shared" si="46"/>
        <v>#N/A</v>
      </c>
      <c r="CY28" s="27" t="str">
        <f t="shared" si="46"/>
        <v>#N/A</v>
      </c>
      <c r="CZ28" s="27" t="str">
        <f t="shared" si="46"/>
        <v>#N/A</v>
      </c>
      <c r="DA28" s="27" t="str">
        <f t="shared" si="46"/>
        <v>#N/A</v>
      </c>
      <c r="DB28" s="27" t="str">
        <f t="shared" si="46"/>
        <v>#N/A</v>
      </c>
      <c r="DC28" s="27" t="str">
        <f t="shared" si="46"/>
        <v>#N/A</v>
      </c>
      <c r="DD28" s="27" t="str">
        <f t="shared" si="46"/>
        <v>#N/A</v>
      </c>
      <c r="DE28" s="27" t="str">
        <f t="shared" si="46"/>
        <v>#N/A</v>
      </c>
      <c r="DF28" s="27" t="str">
        <f t="shared" si="46"/>
        <v>#N/A</v>
      </c>
      <c r="DG28" s="27" t="str">
        <f t="shared" si="46"/>
        <v>#N/A</v>
      </c>
      <c r="DH28" s="27" t="str">
        <f t="shared" si="46"/>
        <v>#N/A</v>
      </c>
      <c r="DI28" s="27" t="str">
        <f t="shared" si="46"/>
        <v>#N/A</v>
      </c>
      <c r="DJ28" s="27" t="str">
        <f t="shared" si="46"/>
        <v>#N/A</v>
      </c>
      <c r="DK28" s="27" t="str">
        <f t="shared" si="46"/>
        <v>#N/A</v>
      </c>
      <c r="DL28" s="27" t="str">
        <f t="shared" si="46"/>
        <v>#N/A</v>
      </c>
      <c r="DM28" s="27" t="str">
        <f t="shared" si="46"/>
        <v>#N/A</v>
      </c>
      <c r="DN28" s="27" t="str">
        <f t="shared" si="46"/>
        <v>#N/A</v>
      </c>
      <c r="DO28" s="27" t="str">
        <f t="shared" si="46"/>
        <v>#N/A</v>
      </c>
      <c r="DP28" s="27" t="str">
        <f t="shared" si="46"/>
        <v>#N/A</v>
      </c>
      <c r="DQ28" s="27" t="str">
        <f t="shared" si="46"/>
        <v>#N/A</v>
      </c>
      <c r="DR28" s="27" t="str">
        <f t="shared" si="46"/>
        <v>#N/A</v>
      </c>
      <c r="DS28" s="27" t="str">
        <f t="shared" si="46"/>
        <v>#N/A</v>
      </c>
      <c r="DT28" s="27" t="str">
        <f t="shared" si="46"/>
        <v>#N/A</v>
      </c>
      <c r="DU28" s="27" t="str">
        <f t="shared" si="46"/>
        <v>#N/A</v>
      </c>
      <c r="DV28" s="27" t="str">
        <f t="shared" si="46"/>
        <v>#N/A</v>
      </c>
      <c r="DW28" s="27" t="str">
        <f t="shared" si="46"/>
        <v>#N/A</v>
      </c>
      <c r="DX28" s="27" t="str">
        <f t="shared" si="46"/>
        <v>#N/A</v>
      </c>
      <c r="DY28" s="27" t="str">
        <f t="shared" si="46"/>
        <v>#N/A</v>
      </c>
      <c r="DZ28" s="27" t="str">
        <f t="shared" si="46"/>
        <v>#N/A</v>
      </c>
      <c r="EA28" s="27" t="str">
        <f t="shared" si="46"/>
        <v>#N/A</v>
      </c>
      <c r="EB28" s="27" t="str">
        <f t="shared" si="46"/>
        <v>#N/A</v>
      </c>
      <c r="EC28" s="27" t="str">
        <f t="shared" si="46"/>
        <v>#N/A</v>
      </c>
      <c r="ED28" s="27" t="str">
        <f t="shared" si="46"/>
        <v>#N/A</v>
      </c>
      <c r="EE28" s="28">
        <f t="shared" si="2"/>
        <v>1654.17916</v>
      </c>
    </row>
    <row r="29">
      <c r="A29" s="1"/>
      <c r="B29" s="29" t="s">
        <v>37</v>
      </c>
      <c r="C29" s="30" t="s">
        <v>42</v>
      </c>
      <c r="D29" s="30">
        <v>4.0</v>
      </c>
      <c r="E29" s="30" t="s">
        <v>37</v>
      </c>
      <c r="F29" s="31">
        <v>46127.0</v>
      </c>
      <c r="G29" s="32"/>
      <c r="H29" s="32" t="b">
        <f t="shared" si="3"/>
        <v>1</v>
      </c>
      <c r="I29" s="32" t="b">
        <f>if(iferror(match(B29,'Osallistujat ja seuranta'!C:C,0),0)&gt;0,TRUE,FALSE)</f>
        <v>1</v>
      </c>
      <c r="J29" s="32" t="b">
        <f>if(iferror(match(C29,'Osallistujat ja seuranta'!C:C,0),0)&gt;0,TRUE,FALSE)</f>
        <v>1</v>
      </c>
      <c r="K29" s="32" t="b">
        <f t="shared" si="4"/>
        <v>1</v>
      </c>
      <c r="L29" s="32" t="b">
        <f t="shared" si="5"/>
        <v>1</v>
      </c>
      <c r="M29" s="32" t="b">
        <f t="shared" si="6"/>
        <v>1</v>
      </c>
      <c r="N29" s="33">
        <f t="shared" si="7"/>
        <v>1</v>
      </c>
      <c r="O29" s="34">
        <f t="shared" si="8"/>
        <v>2448.82254</v>
      </c>
      <c r="P29" s="34">
        <f t="shared" si="9"/>
        <v>1930.540801</v>
      </c>
      <c r="Q29" s="35">
        <f t="shared" si="10"/>
        <v>168.2817391</v>
      </c>
      <c r="R29" s="34">
        <f t="shared" si="11"/>
        <v>2280.540801</v>
      </c>
      <c r="S29" s="33">
        <f t="shared" si="12"/>
        <v>1</v>
      </c>
      <c r="T29" s="33">
        <f t="shared" si="13"/>
        <v>-47.22634446</v>
      </c>
      <c r="U29" s="33">
        <f t="shared" si="14"/>
        <v>-48.48919298</v>
      </c>
      <c r="V29" s="36">
        <f t="shared" si="15"/>
        <v>0.7795160741</v>
      </c>
      <c r="W29" s="37">
        <f t="shared" si="16"/>
        <v>10.14808719</v>
      </c>
      <c r="X29" s="37">
        <f t="shared" si="17"/>
        <v>0.02892891798</v>
      </c>
      <c r="Y29" s="37">
        <f>if(N29=1,(W29*(S29-V29))*'Säännöt ja ohjeet'!$B$54+X29,"")</f>
        <v>4.503909126</v>
      </c>
      <c r="Z29" s="37">
        <f t="shared" si="18"/>
        <v>0</v>
      </c>
      <c r="AA29" s="37">
        <f t="shared" si="19"/>
        <v>0.2204839259</v>
      </c>
      <c r="AB29" s="37">
        <f t="shared" si="20"/>
        <v>21.7185368</v>
      </c>
      <c r="AC29" s="37">
        <f t="shared" si="21"/>
        <v>0.9256123491</v>
      </c>
      <c r="AD29" s="37">
        <f>if(N29=1,(AB29*(Z29-AA29))*'Säännöt ja ohjeet'!$B$54+AC29,"")</f>
        <v>-8.651564166</v>
      </c>
      <c r="AE29" s="38">
        <f t="shared" si="22"/>
        <v>9</v>
      </c>
      <c r="AF29" s="38">
        <f t="shared" si="23"/>
        <v>-7</v>
      </c>
      <c r="AG29" s="1"/>
      <c r="AH29" s="10"/>
      <c r="AI29" s="27">
        <f t="shared" ref="AI29:ED29" si="47">if($B29=AI$3,AI28+$Y29,if($C29=AI$3,AI28+$AD29,AI28))</f>
        <v>1921.889237</v>
      </c>
      <c r="AJ29" s="27">
        <f t="shared" si="47"/>
        <v>1869.94513</v>
      </c>
      <c r="AK29" s="27">
        <f t="shared" si="47"/>
        <v>2453.326449</v>
      </c>
      <c r="AL29" s="27">
        <f t="shared" si="47"/>
        <v>1661.933122</v>
      </c>
      <c r="AM29" s="27">
        <f t="shared" si="47"/>
        <v>1804.072131</v>
      </c>
      <c r="AN29" s="27">
        <f t="shared" si="47"/>
        <v>2308.734983</v>
      </c>
      <c r="AO29" s="27">
        <f t="shared" si="47"/>
        <v>2286.32782</v>
      </c>
      <c r="AP29" s="27">
        <f t="shared" si="47"/>
        <v>1646.015124</v>
      </c>
      <c r="AQ29" s="27">
        <f t="shared" si="47"/>
        <v>880.3044819</v>
      </c>
      <c r="AR29" s="27">
        <f t="shared" si="47"/>
        <v>866.5501594</v>
      </c>
      <c r="AS29" s="27">
        <f t="shared" si="47"/>
        <v>2178.77133</v>
      </c>
      <c r="AT29" s="27">
        <f t="shared" si="47"/>
        <v>811.649061</v>
      </c>
      <c r="AU29" s="27">
        <f t="shared" si="47"/>
        <v>1058.288371</v>
      </c>
      <c r="AV29" s="27">
        <f t="shared" si="47"/>
        <v>1351.413795</v>
      </c>
      <c r="AW29" s="27">
        <f t="shared" si="47"/>
        <v>1186.880996</v>
      </c>
      <c r="AX29" s="27">
        <f t="shared" si="47"/>
        <v>1164.99749</v>
      </c>
      <c r="AY29" s="27">
        <f t="shared" si="47"/>
        <v>1367.704948</v>
      </c>
      <c r="AZ29" s="27">
        <f t="shared" si="47"/>
        <v>1732.550996</v>
      </c>
      <c r="BA29" s="27">
        <f t="shared" si="47"/>
        <v>1840.282391</v>
      </c>
      <c r="BB29" s="27">
        <f t="shared" si="47"/>
        <v>2151.976698</v>
      </c>
      <c r="BC29" s="27">
        <f t="shared" si="47"/>
        <v>2190</v>
      </c>
      <c r="BD29" s="27" t="str">
        <f t="shared" si="47"/>
        <v>#N/A</v>
      </c>
      <c r="BE29" s="27" t="str">
        <f t="shared" si="47"/>
        <v>#N/A</v>
      </c>
      <c r="BF29" s="27" t="str">
        <f t="shared" si="47"/>
        <v>#N/A</v>
      </c>
      <c r="BG29" s="27" t="str">
        <f t="shared" si="47"/>
        <v>#N/A</v>
      </c>
      <c r="BH29" s="27" t="str">
        <f t="shared" si="47"/>
        <v>#N/A</v>
      </c>
      <c r="BI29" s="27" t="str">
        <f t="shared" si="47"/>
        <v>#N/A</v>
      </c>
      <c r="BJ29" s="27" t="str">
        <f t="shared" si="47"/>
        <v>#N/A</v>
      </c>
      <c r="BK29" s="27" t="str">
        <f t="shared" si="47"/>
        <v>#N/A</v>
      </c>
      <c r="BL29" s="27" t="str">
        <f t="shared" si="47"/>
        <v>#N/A</v>
      </c>
      <c r="BM29" s="27" t="str">
        <f t="shared" si="47"/>
        <v>#N/A</v>
      </c>
      <c r="BN29" s="27" t="str">
        <f t="shared" si="47"/>
        <v>#N/A</v>
      </c>
      <c r="BO29" s="27" t="str">
        <f t="shared" si="47"/>
        <v>#N/A</v>
      </c>
      <c r="BP29" s="27" t="str">
        <f t="shared" si="47"/>
        <v>#N/A</v>
      </c>
      <c r="BQ29" s="27" t="str">
        <f t="shared" si="47"/>
        <v>#N/A</v>
      </c>
      <c r="BR29" s="27" t="str">
        <f t="shared" si="47"/>
        <v>#N/A</v>
      </c>
      <c r="BS29" s="27" t="str">
        <f t="shared" si="47"/>
        <v>#N/A</v>
      </c>
      <c r="BT29" s="27" t="str">
        <f t="shared" si="47"/>
        <v>#N/A</v>
      </c>
      <c r="BU29" s="27" t="str">
        <f t="shared" si="47"/>
        <v>#N/A</v>
      </c>
      <c r="BV29" s="27" t="str">
        <f t="shared" si="47"/>
        <v>#N/A</v>
      </c>
      <c r="BW29" s="27" t="str">
        <f t="shared" si="47"/>
        <v>#N/A</v>
      </c>
      <c r="BX29" s="27" t="str">
        <f t="shared" si="47"/>
        <v>#N/A</v>
      </c>
      <c r="BY29" s="27" t="str">
        <f t="shared" si="47"/>
        <v>#N/A</v>
      </c>
      <c r="BZ29" s="27" t="str">
        <f t="shared" si="47"/>
        <v>#N/A</v>
      </c>
      <c r="CA29" s="27" t="str">
        <f t="shared" si="47"/>
        <v>#N/A</v>
      </c>
      <c r="CB29" s="27" t="str">
        <f t="shared" si="47"/>
        <v>#N/A</v>
      </c>
      <c r="CC29" s="27" t="str">
        <f t="shared" si="47"/>
        <v>#N/A</v>
      </c>
      <c r="CD29" s="27" t="str">
        <f t="shared" si="47"/>
        <v>#N/A</v>
      </c>
      <c r="CE29" s="27" t="str">
        <f t="shared" si="47"/>
        <v>#N/A</v>
      </c>
      <c r="CF29" s="27" t="str">
        <f t="shared" si="47"/>
        <v>#N/A</v>
      </c>
      <c r="CG29" s="27" t="str">
        <f t="shared" si="47"/>
        <v>#N/A</v>
      </c>
      <c r="CH29" s="27" t="str">
        <f t="shared" si="47"/>
        <v>#N/A</v>
      </c>
      <c r="CI29" s="27" t="str">
        <f t="shared" si="47"/>
        <v>#N/A</v>
      </c>
      <c r="CJ29" s="27" t="str">
        <f t="shared" si="47"/>
        <v>#N/A</v>
      </c>
      <c r="CK29" s="27" t="str">
        <f t="shared" si="47"/>
        <v>#N/A</v>
      </c>
      <c r="CL29" s="27" t="str">
        <f t="shared" si="47"/>
        <v>#N/A</v>
      </c>
      <c r="CM29" s="27" t="str">
        <f t="shared" si="47"/>
        <v>#N/A</v>
      </c>
      <c r="CN29" s="27" t="str">
        <f t="shared" si="47"/>
        <v>#N/A</v>
      </c>
      <c r="CO29" s="27" t="str">
        <f t="shared" si="47"/>
        <v>#N/A</v>
      </c>
      <c r="CP29" s="27" t="str">
        <f t="shared" si="47"/>
        <v>#N/A</v>
      </c>
      <c r="CQ29" s="27" t="str">
        <f t="shared" si="47"/>
        <v>#N/A</v>
      </c>
      <c r="CR29" s="27" t="str">
        <f t="shared" si="47"/>
        <v>#N/A</v>
      </c>
      <c r="CS29" s="27" t="str">
        <f t="shared" si="47"/>
        <v>#N/A</v>
      </c>
      <c r="CT29" s="27" t="str">
        <f t="shared" si="47"/>
        <v>#N/A</v>
      </c>
      <c r="CU29" s="27" t="str">
        <f t="shared" si="47"/>
        <v>#N/A</v>
      </c>
      <c r="CV29" s="27" t="str">
        <f t="shared" si="47"/>
        <v>#N/A</v>
      </c>
      <c r="CW29" s="27" t="str">
        <f t="shared" si="47"/>
        <v>#N/A</v>
      </c>
      <c r="CX29" s="27" t="str">
        <f t="shared" si="47"/>
        <v>#N/A</v>
      </c>
      <c r="CY29" s="27" t="str">
        <f t="shared" si="47"/>
        <v>#N/A</v>
      </c>
      <c r="CZ29" s="27" t="str">
        <f t="shared" si="47"/>
        <v>#N/A</v>
      </c>
      <c r="DA29" s="27" t="str">
        <f t="shared" si="47"/>
        <v>#N/A</v>
      </c>
      <c r="DB29" s="27" t="str">
        <f t="shared" si="47"/>
        <v>#N/A</v>
      </c>
      <c r="DC29" s="27" t="str">
        <f t="shared" si="47"/>
        <v>#N/A</v>
      </c>
      <c r="DD29" s="27" t="str">
        <f t="shared" si="47"/>
        <v>#N/A</v>
      </c>
      <c r="DE29" s="27" t="str">
        <f t="shared" si="47"/>
        <v>#N/A</v>
      </c>
      <c r="DF29" s="27" t="str">
        <f t="shared" si="47"/>
        <v>#N/A</v>
      </c>
      <c r="DG29" s="27" t="str">
        <f t="shared" si="47"/>
        <v>#N/A</v>
      </c>
      <c r="DH29" s="27" t="str">
        <f t="shared" si="47"/>
        <v>#N/A</v>
      </c>
      <c r="DI29" s="27" t="str">
        <f t="shared" si="47"/>
        <v>#N/A</v>
      </c>
      <c r="DJ29" s="27" t="str">
        <f t="shared" si="47"/>
        <v>#N/A</v>
      </c>
      <c r="DK29" s="27" t="str">
        <f t="shared" si="47"/>
        <v>#N/A</v>
      </c>
      <c r="DL29" s="27" t="str">
        <f t="shared" si="47"/>
        <v>#N/A</v>
      </c>
      <c r="DM29" s="27" t="str">
        <f t="shared" si="47"/>
        <v>#N/A</v>
      </c>
      <c r="DN29" s="27" t="str">
        <f t="shared" si="47"/>
        <v>#N/A</v>
      </c>
      <c r="DO29" s="27" t="str">
        <f t="shared" si="47"/>
        <v>#N/A</v>
      </c>
      <c r="DP29" s="27" t="str">
        <f t="shared" si="47"/>
        <v>#N/A</v>
      </c>
      <c r="DQ29" s="27" t="str">
        <f t="shared" si="47"/>
        <v>#N/A</v>
      </c>
      <c r="DR29" s="27" t="str">
        <f t="shared" si="47"/>
        <v>#N/A</v>
      </c>
      <c r="DS29" s="27" t="str">
        <f t="shared" si="47"/>
        <v>#N/A</v>
      </c>
      <c r="DT29" s="27" t="str">
        <f t="shared" si="47"/>
        <v>#N/A</v>
      </c>
      <c r="DU29" s="27" t="str">
        <f t="shared" si="47"/>
        <v>#N/A</v>
      </c>
      <c r="DV29" s="27" t="str">
        <f t="shared" si="47"/>
        <v>#N/A</v>
      </c>
      <c r="DW29" s="27" t="str">
        <f t="shared" si="47"/>
        <v>#N/A</v>
      </c>
      <c r="DX29" s="27" t="str">
        <f t="shared" si="47"/>
        <v>#N/A</v>
      </c>
      <c r="DY29" s="27" t="str">
        <f t="shared" si="47"/>
        <v>#N/A</v>
      </c>
      <c r="DZ29" s="27" t="str">
        <f t="shared" si="47"/>
        <v>#N/A</v>
      </c>
      <c r="EA29" s="27" t="str">
        <f t="shared" si="47"/>
        <v>#N/A</v>
      </c>
      <c r="EB29" s="27" t="str">
        <f t="shared" si="47"/>
        <v>#N/A</v>
      </c>
      <c r="EC29" s="27" t="str">
        <f t="shared" si="47"/>
        <v>#N/A</v>
      </c>
      <c r="ED29" s="27" t="str">
        <f t="shared" si="47"/>
        <v>#N/A</v>
      </c>
      <c r="EE29" s="28">
        <f t="shared" si="2"/>
        <v>1653.981653</v>
      </c>
    </row>
    <row r="30">
      <c r="A30" s="1"/>
      <c r="B30" s="29" t="s">
        <v>40</v>
      </c>
      <c r="C30" s="30" t="s">
        <v>41</v>
      </c>
      <c r="D30" s="30">
        <v>0.0</v>
      </c>
      <c r="E30" s="30" t="s">
        <v>40</v>
      </c>
      <c r="F30" s="31">
        <v>46127.0</v>
      </c>
      <c r="G30" s="32"/>
      <c r="H30" s="32" t="b">
        <f t="shared" si="3"/>
        <v>1</v>
      </c>
      <c r="I30" s="32" t="b">
        <f>if(iferror(match(B30,'Osallistujat ja seuranta'!C:C,0),0)&gt;0,TRUE,FALSE)</f>
        <v>1</v>
      </c>
      <c r="J30" s="32" t="b">
        <f>if(iferror(match(C30,'Osallistujat ja seuranta'!C:C,0),0)&gt;0,TRUE,FALSE)</f>
        <v>1</v>
      </c>
      <c r="K30" s="32" t="b">
        <f t="shared" si="4"/>
        <v>1</v>
      </c>
      <c r="L30" s="32" t="b">
        <f t="shared" si="5"/>
        <v>1</v>
      </c>
      <c r="M30" s="32" t="b">
        <f t="shared" si="6"/>
        <v>1</v>
      </c>
      <c r="N30" s="33">
        <f t="shared" si="7"/>
        <v>1</v>
      </c>
      <c r="O30" s="34">
        <f t="shared" si="8"/>
        <v>1058.288371</v>
      </c>
      <c r="P30" s="34">
        <f t="shared" si="9"/>
        <v>866.5501594</v>
      </c>
      <c r="Q30" s="35">
        <f t="shared" si="10"/>
        <v>191.7382112</v>
      </c>
      <c r="R30" s="34">
        <f t="shared" si="11"/>
        <v>866.5501594</v>
      </c>
      <c r="S30" s="33">
        <f t="shared" si="12"/>
        <v>1</v>
      </c>
      <c r="T30" s="33">
        <f t="shared" si="13"/>
        <v>-54.00496481</v>
      </c>
      <c r="U30" s="33">
        <f t="shared" si="14"/>
        <v>-54.57945652</v>
      </c>
      <c r="V30" s="36">
        <f t="shared" si="15"/>
        <v>0.6397989655</v>
      </c>
      <c r="W30" s="37">
        <f t="shared" si="16"/>
        <v>47.78368059</v>
      </c>
      <c r="X30" s="37">
        <f t="shared" si="17"/>
        <v>3.10427911</v>
      </c>
      <c r="Y30" s="37">
        <f>if(N30=1,(W30*(S30-V30))*'Säännöt ja ohjeet'!$B$54+X30,"")</f>
        <v>37.52774147</v>
      </c>
      <c r="Z30" s="37">
        <f t="shared" si="18"/>
        <v>0</v>
      </c>
      <c r="AA30" s="37">
        <f t="shared" si="19"/>
        <v>0.3602010345</v>
      </c>
      <c r="AB30" s="37">
        <f t="shared" si="20"/>
        <v>54.48887546</v>
      </c>
      <c r="AC30" s="37">
        <f t="shared" si="21"/>
        <v>3.583624605</v>
      </c>
      <c r="AD30" s="37">
        <f>if(N30=1,(AB30*(Z30-AA30))*'Säännöt ja ohjeet'!$B$54+AC30,"")</f>
        <v>-35.67027401</v>
      </c>
      <c r="AE30" s="38">
        <f t="shared" si="22"/>
        <v>8</v>
      </c>
      <c r="AF30" s="38">
        <f t="shared" si="23"/>
        <v>-6</v>
      </c>
      <c r="AG30" s="1"/>
      <c r="AH30" s="10"/>
      <c r="AI30" s="27">
        <f t="shared" ref="AI30:ED30" si="48">if($B30=AI$3,AI29+$Y30,if($C30=AI$3,AI29+$AD30,AI29))</f>
        <v>1921.889237</v>
      </c>
      <c r="AJ30" s="27">
        <f t="shared" si="48"/>
        <v>1869.94513</v>
      </c>
      <c r="AK30" s="27">
        <f t="shared" si="48"/>
        <v>2453.326449</v>
      </c>
      <c r="AL30" s="27">
        <f t="shared" si="48"/>
        <v>1661.933122</v>
      </c>
      <c r="AM30" s="27">
        <f t="shared" si="48"/>
        <v>1804.072131</v>
      </c>
      <c r="AN30" s="27">
        <f t="shared" si="48"/>
        <v>2308.734983</v>
      </c>
      <c r="AO30" s="27">
        <f t="shared" si="48"/>
        <v>2286.32782</v>
      </c>
      <c r="AP30" s="27">
        <f t="shared" si="48"/>
        <v>1646.015124</v>
      </c>
      <c r="AQ30" s="27">
        <f t="shared" si="48"/>
        <v>880.3044819</v>
      </c>
      <c r="AR30" s="27">
        <f t="shared" si="48"/>
        <v>830.8798854</v>
      </c>
      <c r="AS30" s="27">
        <f t="shared" si="48"/>
        <v>2178.77133</v>
      </c>
      <c r="AT30" s="27">
        <f t="shared" si="48"/>
        <v>811.649061</v>
      </c>
      <c r="AU30" s="27">
        <f t="shared" si="48"/>
        <v>1095.816112</v>
      </c>
      <c r="AV30" s="27">
        <f t="shared" si="48"/>
        <v>1351.413795</v>
      </c>
      <c r="AW30" s="27">
        <f t="shared" si="48"/>
        <v>1186.880996</v>
      </c>
      <c r="AX30" s="27">
        <f t="shared" si="48"/>
        <v>1164.99749</v>
      </c>
      <c r="AY30" s="27">
        <f t="shared" si="48"/>
        <v>1367.704948</v>
      </c>
      <c r="AZ30" s="27">
        <f t="shared" si="48"/>
        <v>1732.550996</v>
      </c>
      <c r="BA30" s="27">
        <f t="shared" si="48"/>
        <v>1840.282391</v>
      </c>
      <c r="BB30" s="27">
        <f t="shared" si="48"/>
        <v>2151.976698</v>
      </c>
      <c r="BC30" s="27">
        <f t="shared" si="48"/>
        <v>2190</v>
      </c>
      <c r="BD30" s="27" t="str">
        <f t="shared" si="48"/>
        <v>#N/A</v>
      </c>
      <c r="BE30" s="27" t="str">
        <f t="shared" si="48"/>
        <v>#N/A</v>
      </c>
      <c r="BF30" s="27" t="str">
        <f t="shared" si="48"/>
        <v>#N/A</v>
      </c>
      <c r="BG30" s="27" t="str">
        <f t="shared" si="48"/>
        <v>#N/A</v>
      </c>
      <c r="BH30" s="27" t="str">
        <f t="shared" si="48"/>
        <v>#N/A</v>
      </c>
      <c r="BI30" s="27" t="str">
        <f t="shared" si="48"/>
        <v>#N/A</v>
      </c>
      <c r="BJ30" s="27" t="str">
        <f t="shared" si="48"/>
        <v>#N/A</v>
      </c>
      <c r="BK30" s="27" t="str">
        <f t="shared" si="48"/>
        <v>#N/A</v>
      </c>
      <c r="BL30" s="27" t="str">
        <f t="shared" si="48"/>
        <v>#N/A</v>
      </c>
      <c r="BM30" s="27" t="str">
        <f t="shared" si="48"/>
        <v>#N/A</v>
      </c>
      <c r="BN30" s="27" t="str">
        <f t="shared" si="48"/>
        <v>#N/A</v>
      </c>
      <c r="BO30" s="27" t="str">
        <f t="shared" si="48"/>
        <v>#N/A</v>
      </c>
      <c r="BP30" s="27" t="str">
        <f t="shared" si="48"/>
        <v>#N/A</v>
      </c>
      <c r="BQ30" s="27" t="str">
        <f t="shared" si="48"/>
        <v>#N/A</v>
      </c>
      <c r="BR30" s="27" t="str">
        <f t="shared" si="48"/>
        <v>#N/A</v>
      </c>
      <c r="BS30" s="27" t="str">
        <f t="shared" si="48"/>
        <v>#N/A</v>
      </c>
      <c r="BT30" s="27" t="str">
        <f t="shared" si="48"/>
        <v>#N/A</v>
      </c>
      <c r="BU30" s="27" t="str">
        <f t="shared" si="48"/>
        <v>#N/A</v>
      </c>
      <c r="BV30" s="27" t="str">
        <f t="shared" si="48"/>
        <v>#N/A</v>
      </c>
      <c r="BW30" s="27" t="str">
        <f t="shared" si="48"/>
        <v>#N/A</v>
      </c>
      <c r="BX30" s="27" t="str">
        <f t="shared" si="48"/>
        <v>#N/A</v>
      </c>
      <c r="BY30" s="27" t="str">
        <f t="shared" si="48"/>
        <v>#N/A</v>
      </c>
      <c r="BZ30" s="27" t="str">
        <f t="shared" si="48"/>
        <v>#N/A</v>
      </c>
      <c r="CA30" s="27" t="str">
        <f t="shared" si="48"/>
        <v>#N/A</v>
      </c>
      <c r="CB30" s="27" t="str">
        <f t="shared" si="48"/>
        <v>#N/A</v>
      </c>
      <c r="CC30" s="27" t="str">
        <f t="shared" si="48"/>
        <v>#N/A</v>
      </c>
      <c r="CD30" s="27" t="str">
        <f t="shared" si="48"/>
        <v>#N/A</v>
      </c>
      <c r="CE30" s="27" t="str">
        <f t="shared" si="48"/>
        <v>#N/A</v>
      </c>
      <c r="CF30" s="27" t="str">
        <f t="shared" si="48"/>
        <v>#N/A</v>
      </c>
      <c r="CG30" s="27" t="str">
        <f t="shared" si="48"/>
        <v>#N/A</v>
      </c>
      <c r="CH30" s="27" t="str">
        <f t="shared" si="48"/>
        <v>#N/A</v>
      </c>
      <c r="CI30" s="27" t="str">
        <f t="shared" si="48"/>
        <v>#N/A</v>
      </c>
      <c r="CJ30" s="27" t="str">
        <f t="shared" si="48"/>
        <v>#N/A</v>
      </c>
      <c r="CK30" s="27" t="str">
        <f t="shared" si="48"/>
        <v>#N/A</v>
      </c>
      <c r="CL30" s="27" t="str">
        <f t="shared" si="48"/>
        <v>#N/A</v>
      </c>
      <c r="CM30" s="27" t="str">
        <f t="shared" si="48"/>
        <v>#N/A</v>
      </c>
      <c r="CN30" s="27" t="str">
        <f t="shared" si="48"/>
        <v>#N/A</v>
      </c>
      <c r="CO30" s="27" t="str">
        <f t="shared" si="48"/>
        <v>#N/A</v>
      </c>
      <c r="CP30" s="27" t="str">
        <f t="shared" si="48"/>
        <v>#N/A</v>
      </c>
      <c r="CQ30" s="27" t="str">
        <f t="shared" si="48"/>
        <v>#N/A</v>
      </c>
      <c r="CR30" s="27" t="str">
        <f t="shared" si="48"/>
        <v>#N/A</v>
      </c>
      <c r="CS30" s="27" t="str">
        <f t="shared" si="48"/>
        <v>#N/A</v>
      </c>
      <c r="CT30" s="27" t="str">
        <f t="shared" si="48"/>
        <v>#N/A</v>
      </c>
      <c r="CU30" s="27" t="str">
        <f t="shared" si="48"/>
        <v>#N/A</v>
      </c>
      <c r="CV30" s="27" t="str">
        <f t="shared" si="48"/>
        <v>#N/A</v>
      </c>
      <c r="CW30" s="27" t="str">
        <f t="shared" si="48"/>
        <v>#N/A</v>
      </c>
      <c r="CX30" s="27" t="str">
        <f t="shared" si="48"/>
        <v>#N/A</v>
      </c>
      <c r="CY30" s="27" t="str">
        <f t="shared" si="48"/>
        <v>#N/A</v>
      </c>
      <c r="CZ30" s="27" t="str">
        <f t="shared" si="48"/>
        <v>#N/A</v>
      </c>
      <c r="DA30" s="27" t="str">
        <f t="shared" si="48"/>
        <v>#N/A</v>
      </c>
      <c r="DB30" s="27" t="str">
        <f t="shared" si="48"/>
        <v>#N/A</v>
      </c>
      <c r="DC30" s="27" t="str">
        <f t="shared" si="48"/>
        <v>#N/A</v>
      </c>
      <c r="DD30" s="27" t="str">
        <f t="shared" si="48"/>
        <v>#N/A</v>
      </c>
      <c r="DE30" s="27" t="str">
        <f t="shared" si="48"/>
        <v>#N/A</v>
      </c>
      <c r="DF30" s="27" t="str">
        <f t="shared" si="48"/>
        <v>#N/A</v>
      </c>
      <c r="DG30" s="27" t="str">
        <f t="shared" si="48"/>
        <v>#N/A</v>
      </c>
      <c r="DH30" s="27" t="str">
        <f t="shared" si="48"/>
        <v>#N/A</v>
      </c>
      <c r="DI30" s="27" t="str">
        <f t="shared" si="48"/>
        <v>#N/A</v>
      </c>
      <c r="DJ30" s="27" t="str">
        <f t="shared" si="48"/>
        <v>#N/A</v>
      </c>
      <c r="DK30" s="27" t="str">
        <f t="shared" si="48"/>
        <v>#N/A</v>
      </c>
      <c r="DL30" s="27" t="str">
        <f t="shared" si="48"/>
        <v>#N/A</v>
      </c>
      <c r="DM30" s="27" t="str">
        <f t="shared" si="48"/>
        <v>#N/A</v>
      </c>
      <c r="DN30" s="27" t="str">
        <f t="shared" si="48"/>
        <v>#N/A</v>
      </c>
      <c r="DO30" s="27" t="str">
        <f t="shared" si="48"/>
        <v>#N/A</v>
      </c>
      <c r="DP30" s="27" t="str">
        <f t="shared" si="48"/>
        <v>#N/A</v>
      </c>
      <c r="DQ30" s="27" t="str">
        <f t="shared" si="48"/>
        <v>#N/A</v>
      </c>
      <c r="DR30" s="27" t="str">
        <f t="shared" si="48"/>
        <v>#N/A</v>
      </c>
      <c r="DS30" s="27" t="str">
        <f t="shared" si="48"/>
        <v>#N/A</v>
      </c>
      <c r="DT30" s="27" t="str">
        <f t="shared" si="48"/>
        <v>#N/A</v>
      </c>
      <c r="DU30" s="27" t="str">
        <f t="shared" si="48"/>
        <v>#N/A</v>
      </c>
      <c r="DV30" s="27" t="str">
        <f t="shared" si="48"/>
        <v>#N/A</v>
      </c>
      <c r="DW30" s="27" t="str">
        <f t="shared" si="48"/>
        <v>#N/A</v>
      </c>
      <c r="DX30" s="27" t="str">
        <f t="shared" si="48"/>
        <v>#N/A</v>
      </c>
      <c r="DY30" s="27" t="str">
        <f t="shared" si="48"/>
        <v>#N/A</v>
      </c>
      <c r="DZ30" s="27" t="str">
        <f t="shared" si="48"/>
        <v>#N/A</v>
      </c>
      <c r="EA30" s="27" t="str">
        <f t="shared" si="48"/>
        <v>#N/A</v>
      </c>
      <c r="EB30" s="27" t="str">
        <f t="shared" si="48"/>
        <v>#N/A</v>
      </c>
      <c r="EC30" s="27" t="str">
        <f t="shared" si="48"/>
        <v>#N/A</v>
      </c>
      <c r="ED30" s="27" t="str">
        <f t="shared" si="48"/>
        <v>#N/A</v>
      </c>
      <c r="EE30" s="28">
        <f t="shared" si="2"/>
        <v>1654.070104</v>
      </c>
    </row>
    <row r="31">
      <c r="A31" s="1"/>
      <c r="B31" s="29" t="s">
        <v>42</v>
      </c>
      <c r="C31" s="30" t="s">
        <v>40</v>
      </c>
      <c r="D31" s="30">
        <v>0.0</v>
      </c>
      <c r="E31" s="30" t="s">
        <v>42</v>
      </c>
      <c r="F31" s="31">
        <v>46127.0</v>
      </c>
      <c r="G31" s="32"/>
      <c r="H31" s="32" t="b">
        <f t="shared" si="3"/>
        <v>1</v>
      </c>
      <c r="I31" s="32" t="b">
        <f>if(iferror(match(B31,'Osallistujat ja seuranta'!C:C,0),0)&gt;0,TRUE,FALSE)</f>
        <v>1</v>
      </c>
      <c r="J31" s="32" t="b">
        <f>if(iferror(match(C31,'Osallistujat ja seuranta'!C:C,0),0)&gt;0,TRUE,FALSE)</f>
        <v>1</v>
      </c>
      <c r="K31" s="32" t="b">
        <f t="shared" si="4"/>
        <v>1</v>
      </c>
      <c r="L31" s="32" t="b">
        <f t="shared" si="5"/>
        <v>1</v>
      </c>
      <c r="M31" s="32" t="b">
        <f t="shared" si="6"/>
        <v>1</v>
      </c>
      <c r="N31" s="33">
        <f t="shared" si="7"/>
        <v>1</v>
      </c>
      <c r="O31" s="34">
        <f t="shared" si="8"/>
        <v>1921.889237</v>
      </c>
      <c r="P31" s="34">
        <f t="shared" si="9"/>
        <v>1095.816112</v>
      </c>
      <c r="Q31" s="35">
        <f t="shared" si="10"/>
        <v>826.073125</v>
      </c>
      <c r="R31" s="34">
        <f t="shared" si="11"/>
        <v>1095.816112</v>
      </c>
      <c r="S31" s="33">
        <f t="shared" si="12"/>
        <v>1</v>
      </c>
      <c r="T31" s="33">
        <f t="shared" si="13"/>
        <v>-50.59928179</v>
      </c>
      <c r="U31" s="33">
        <f t="shared" si="14"/>
        <v>-53.8867882</v>
      </c>
      <c r="V31" s="36">
        <f t="shared" si="15"/>
        <v>0.9639977113</v>
      </c>
      <c r="W31" s="37">
        <f t="shared" si="16"/>
        <v>21.93848363</v>
      </c>
      <c r="X31" s="37">
        <f t="shared" si="17"/>
        <v>0.9470407943</v>
      </c>
      <c r="Y31" s="37">
        <f>if(N31=1,(W31*(S31-V31))*'Säännöt ja ohjeet'!$B$54+X31,"")</f>
        <v>2.526712037</v>
      </c>
      <c r="Z31" s="37">
        <f t="shared" si="18"/>
        <v>0</v>
      </c>
      <c r="AA31" s="37">
        <f t="shared" si="19"/>
        <v>0.03600228871</v>
      </c>
      <c r="AB31" s="37">
        <f t="shared" si="20"/>
        <v>46.510234</v>
      </c>
      <c r="AC31" s="37">
        <f t="shared" si="21"/>
        <v>3.010459778</v>
      </c>
      <c r="AD31" s="37">
        <f>if(N31=1,(AB31*(Z31-AA31))*'Säännöt ja ohjeet'!$B$54+AC31,"")</f>
        <v>-0.3384899664</v>
      </c>
      <c r="AE31" s="38">
        <f t="shared" si="22"/>
        <v>-5</v>
      </c>
      <c r="AF31" s="38">
        <f t="shared" si="23"/>
        <v>1</v>
      </c>
      <c r="AG31" s="1"/>
      <c r="AH31" s="10"/>
      <c r="AI31" s="27">
        <f t="shared" ref="AI31:ED31" si="49">if($B31=AI$3,AI30+$Y31,if($C31=AI$3,AI30+$AD31,AI30))</f>
        <v>1924.415949</v>
      </c>
      <c r="AJ31" s="27">
        <f t="shared" si="49"/>
        <v>1869.94513</v>
      </c>
      <c r="AK31" s="27">
        <f t="shared" si="49"/>
        <v>2453.326449</v>
      </c>
      <c r="AL31" s="27">
        <f t="shared" si="49"/>
        <v>1661.933122</v>
      </c>
      <c r="AM31" s="27">
        <f t="shared" si="49"/>
        <v>1804.072131</v>
      </c>
      <c r="AN31" s="27">
        <f t="shared" si="49"/>
        <v>2308.734983</v>
      </c>
      <c r="AO31" s="27">
        <f t="shared" si="49"/>
        <v>2286.32782</v>
      </c>
      <c r="AP31" s="27">
        <f t="shared" si="49"/>
        <v>1646.015124</v>
      </c>
      <c r="AQ31" s="27">
        <f t="shared" si="49"/>
        <v>880.3044819</v>
      </c>
      <c r="AR31" s="27">
        <f t="shared" si="49"/>
        <v>830.8798854</v>
      </c>
      <c r="AS31" s="27">
        <f t="shared" si="49"/>
        <v>2178.77133</v>
      </c>
      <c r="AT31" s="27">
        <f t="shared" si="49"/>
        <v>811.649061</v>
      </c>
      <c r="AU31" s="27">
        <f t="shared" si="49"/>
        <v>1095.477622</v>
      </c>
      <c r="AV31" s="27">
        <f t="shared" si="49"/>
        <v>1351.413795</v>
      </c>
      <c r="AW31" s="27">
        <f t="shared" si="49"/>
        <v>1186.880996</v>
      </c>
      <c r="AX31" s="27">
        <f t="shared" si="49"/>
        <v>1164.99749</v>
      </c>
      <c r="AY31" s="27">
        <f t="shared" si="49"/>
        <v>1367.704948</v>
      </c>
      <c r="AZ31" s="27">
        <f t="shared" si="49"/>
        <v>1732.550996</v>
      </c>
      <c r="BA31" s="27">
        <f t="shared" si="49"/>
        <v>1840.282391</v>
      </c>
      <c r="BB31" s="27">
        <f t="shared" si="49"/>
        <v>2151.976698</v>
      </c>
      <c r="BC31" s="27">
        <f t="shared" si="49"/>
        <v>2190</v>
      </c>
      <c r="BD31" s="27" t="str">
        <f t="shared" si="49"/>
        <v>#N/A</v>
      </c>
      <c r="BE31" s="27" t="str">
        <f t="shared" si="49"/>
        <v>#N/A</v>
      </c>
      <c r="BF31" s="27" t="str">
        <f t="shared" si="49"/>
        <v>#N/A</v>
      </c>
      <c r="BG31" s="27" t="str">
        <f t="shared" si="49"/>
        <v>#N/A</v>
      </c>
      <c r="BH31" s="27" t="str">
        <f t="shared" si="49"/>
        <v>#N/A</v>
      </c>
      <c r="BI31" s="27" t="str">
        <f t="shared" si="49"/>
        <v>#N/A</v>
      </c>
      <c r="BJ31" s="27" t="str">
        <f t="shared" si="49"/>
        <v>#N/A</v>
      </c>
      <c r="BK31" s="27" t="str">
        <f t="shared" si="49"/>
        <v>#N/A</v>
      </c>
      <c r="BL31" s="27" t="str">
        <f t="shared" si="49"/>
        <v>#N/A</v>
      </c>
      <c r="BM31" s="27" t="str">
        <f t="shared" si="49"/>
        <v>#N/A</v>
      </c>
      <c r="BN31" s="27" t="str">
        <f t="shared" si="49"/>
        <v>#N/A</v>
      </c>
      <c r="BO31" s="27" t="str">
        <f t="shared" si="49"/>
        <v>#N/A</v>
      </c>
      <c r="BP31" s="27" t="str">
        <f t="shared" si="49"/>
        <v>#N/A</v>
      </c>
      <c r="BQ31" s="27" t="str">
        <f t="shared" si="49"/>
        <v>#N/A</v>
      </c>
      <c r="BR31" s="27" t="str">
        <f t="shared" si="49"/>
        <v>#N/A</v>
      </c>
      <c r="BS31" s="27" t="str">
        <f t="shared" si="49"/>
        <v>#N/A</v>
      </c>
      <c r="BT31" s="27" t="str">
        <f t="shared" si="49"/>
        <v>#N/A</v>
      </c>
      <c r="BU31" s="27" t="str">
        <f t="shared" si="49"/>
        <v>#N/A</v>
      </c>
      <c r="BV31" s="27" t="str">
        <f t="shared" si="49"/>
        <v>#N/A</v>
      </c>
      <c r="BW31" s="27" t="str">
        <f t="shared" si="49"/>
        <v>#N/A</v>
      </c>
      <c r="BX31" s="27" t="str">
        <f t="shared" si="49"/>
        <v>#N/A</v>
      </c>
      <c r="BY31" s="27" t="str">
        <f t="shared" si="49"/>
        <v>#N/A</v>
      </c>
      <c r="BZ31" s="27" t="str">
        <f t="shared" si="49"/>
        <v>#N/A</v>
      </c>
      <c r="CA31" s="27" t="str">
        <f t="shared" si="49"/>
        <v>#N/A</v>
      </c>
      <c r="CB31" s="27" t="str">
        <f t="shared" si="49"/>
        <v>#N/A</v>
      </c>
      <c r="CC31" s="27" t="str">
        <f t="shared" si="49"/>
        <v>#N/A</v>
      </c>
      <c r="CD31" s="27" t="str">
        <f t="shared" si="49"/>
        <v>#N/A</v>
      </c>
      <c r="CE31" s="27" t="str">
        <f t="shared" si="49"/>
        <v>#N/A</v>
      </c>
      <c r="CF31" s="27" t="str">
        <f t="shared" si="49"/>
        <v>#N/A</v>
      </c>
      <c r="CG31" s="27" t="str">
        <f t="shared" si="49"/>
        <v>#N/A</v>
      </c>
      <c r="CH31" s="27" t="str">
        <f t="shared" si="49"/>
        <v>#N/A</v>
      </c>
      <c r="CI31" s="27" t="str">
        <f t="shared" si="49"/>
        <v>#N/A</v>
      </c>
      <c r="CJ31" s="27" t="str">
        <f t="shared" si="49"/>
        <v>#N/A</v>
      </c>
      <c r="CK31" s="27" t="str">
        <f t="shared" si="49"/>
        <v>#N/A</v>
      </c>
      <c r="CL31" s="27" t="str">
        <f t="shared" si="49"/>
        <v>#N/A</v>
      </c>
      <c r="CM31" s="27" t="str">
        <f t="shared" si="49"/>
        <v>#N/A</v>
      </c>
      <c r="CN31" s="27" t="str">
        <f t="shared" si="49"/>
        <v>#N/A</v>
      </c>
      <c r="CO31" s="27" t="str">
        <f t="shared" si="49"/>
        <v>#N/A</v>
      </c>
      <c r="CP31" s="27" t="str">
        <f t="shared" si="49"/>
        <v>#N/A</v>
      </c>
      <c r="CQ31" s="27" t="str">
        <f t="shared" si="49"/>
        <v>#N/A</v>
      </c>
      <c r="CR31" s="27" t="str">
        <f t="shared" si="49"/>
        <v>#N/A</v>
      </c>
      <c r="CS31" s="27" t="str">
        <f t="shared" si="49"/>
        <v>#N/A</v>
      </c>
      <c r="CT31" s="27" t="str">
        <f t="shared" si="49"/>
        <v>#N/A</v>
      </c>
      <c r="CU31" s="27" t="str">
        <f t="shared" si="49"/>
        <v>#N/A</v>
      </c>
      <c r="CV31" s="27" t="str">
        <f t="shared" si="49"/>
        <v>#N/A</v>
      </c>
      <c r="CW31" s="27" t="str">
        <f t="shared" si="49"/>
        <v>#N/A</v>
      </c>
      <c r="CX31" s="27" t="str">
        <f t="shared" si="49"/>
        <v>#N/A</v>
      </c>
      <c r="CY31" s="27" t="str">
        <f t="shared" si="49"/>
        <v>#N/A</v>
      </c>
      <c r="CZ31" s="27" t="str">
        <f t="shared" si="49"/>
        <v>#N/A</v>
      </c>
      <c r="DA31" s="27" t="str">
        <f t="shared" si="49"/>
        <v>#N/A</v>
      </c>
      <c r="DB31" s="27" t="str">
        <f t="shared" si="49"/>
        <v>#N/A</v>
      </c>
      <c r="DC31" s="27" t="str">
        <f t="shared" si="49"/>
        <v>#N/A</v>
      </c>
      <c r="DD31" s="27" t="str">
        <f t="shared" si="49"/>
        <v>#N/A</v>
      </c>
      <c r="DE31" s="27" t="str">
        <f t="shared" si="49"/>
        <v>#N/A</v>
      </c>
      <c r="DF31" s="27" t="str">
        <f t="shared" si="49"/>
        <v>#N/A</v>
      </c>
      <c r="DG31" s="27" t="str">
        <f t="shared" si="49"/>
        <v>#N/A</v>
      </c>
      <c r="DH31" s="27" t="str">
        <f t="shared" si="49"/>
        <v>#N/A</v>
      </c>
      <c r="DI31" s="27" t="str">
        <f t="shared" si="49"/>
        <v>#N/A</v>
      </c>
      <c r="DJ31" s="27" t="str">
        <f t="shared" si="49"/>
        <v>#N/A</v>
      </c>
      <c r="DK31" s="27" t="str">
        <f t="shared" si="49"/>
        <v>#N/A</v>
      </c>
      <c r="DL31" s="27" t="str">
        <f t="shared" si="49"/>
        <v>#N/A</v>
      </c>
      <c r="DM31" s="27" t="str">
        <f t="shared" si="49"/>
        <v>#N/A</v>
      </c>
      <c r="DN31" s="27" t="str">
        <f t="shared" si="49"/>
        <v>#N/A</v>
      </c>
      <c r="DO31" s="27" t="str">
        <f t="shared" si="49"/>
        <v>#N/A</v>
      </c>
      <c r="DP31" s="27" t="str">
        <f t="shared" si="49"/>
        <v>#N/A</v>
      </c>
      <c r="DQ31" s="27" t="str">
        <f t="shared" si="49"/>
        <v>#N/A</v>
      </c>
      <c r="DR31" s="27" t="str">
        <f t="shared" si="49"/>
        <v>#N/A</v>
      </c>
      <c r="DS31" s="27" t="str">
        <f t="shared" si="49"/>
        <v>#N/A</v>
      </c>
      <c r="DT31" s="27" t="str">
        <f t="shared" si="49"/>
        <v>#N/A</v>
      </c>
      <c r="DU31" s="27" t="str">
        <f t="shared" si="49"/>
        <v>#N/A</v>
      </c>
      <c r="DV31" s="27" t="str">
        <f t="shared" si="49"/>
        <v>#N/A</v>
      </c>
      <c r="DW31" s="27" t="str">
        <f t="shared" si="49"/>
        <v>#N/A</v>
      </c>
      <c r="DX31" s="27" t="str">
        <f t="shared" si="49"/>
        <v>#N/A</v>
      </c>
      <c r="DY31" s="27" t="str">
        <f t="shared" si="49"/>
        <v>#N/A</v>
      </c>
      <c r="DZ31" s="27" t="str">
        <f t="shared" si="49"/>
        <v>#N/A</v>
      </c>
      <c r="EA31" s="27" t="str">
        <f t="shared" si="49"/>
        <v>#N/A</v>
      </c>
      <c r="EB31" s="27" t="str">
        <f t="shared" si="49"/>
        <v>#N/A</v>
      </c>
      <c r="EC31" s="27" t="str">
        <f t="shared" si="49"/>
        <v>#N/A</v>
      </c>
      <c r="ED31" s="27" t="str">
        <f t="shared" si="49"/>
        <v>#N/A</v>
      </c>
      <c r="EE31" s="28">
        <f t="shared" si="2"/>
        <v>1654.174305</v>
      </c>
    </row>
    <row r="32">
      <c r="A32" s="1"/>
      <c r="B32" s="29" t="s">
        <v>42</v>
      </c>
      <c r="C32" s="30" t="s">
        <v>45</v>
      </c>
      <c r="D32" s="30">
        <v>3.0</v>
      </c>
      <c r="E32" s="30" t="s">
        <v>42</v>
      </c>
      <c r="F32" s="40">
        <v>46127.0</v>
      </c>
      <c r="G32" s="32"/>
      <c r="H32" s="32" t="b">
        <f t="shared" si="3"/>
        <v>1</v>
      </c>
      <c r="I32" s="32" t="b">
        <f>if(iferror(match(B32,'Osallistujat ja seuranta'!C:C,0),0)&gt;0,TRUE,FALSE)</f>
        <v>1</v>
      </c>
      <c r="J32" s="32" t="b">
        <f>if(iferror(match(C32,'Osallistujat ja seuranta'!C:C,0),0)&gt;0,TRUE,FALSE)</f>
        <v>1</v>
      </c>
      <c r="K32" s="32" t="b">
        <f t="shared" si="4"/>
        <v>1</v>
      </c>
      <c r="L32" s="32" t="b">
        <f t="shared" si="5"/>
        <v>1</v>
      </c>
      <c r="M32" s="32" t="b">
        <f t="shared" si="6"/>
        <v>1</v>
      </c>
      <c r="N32" s="33">
        <f t="shared" si="7"/>
        <v>1</v>
      </c>
      <c r="O32" s="34">
        <f t="shared" si="8"/>
        <v>1924.415949</v>
      </c>
      <c r="P32" s="34">
        <f t="shared" si="9"/>
        <v>1351.413795</v>
      </c>
      <c r="Q32" s="35">
        <f t="shared" si="10"/>
        <v>323.0021536</v>
      </c>
      <c r="R32" s="34">
        <f t="shared" si="11"/>
        <v>1601.413795</v>
      </c>
      <c r="S32" s="33">
        <f t="shared" si="12"/>
        <v>1</v>
      </c>
      <c r="T32" s="33">
        <f t="shared" si="13"/>
        <v>-50.58643579</v>
      </c>
      <c r="U32" s="33">
        <f t="shared" si="14"/>
        <v>-52.06286078</v>
      </c>
      <c r="V32" s="36">
        <f t="shared" si="15"/>
        <v>0.8140319889</v>
      </c>
      <c r="W32" s="37">
        <f t="shared" si="16"/>
        <v>21.87416168</v>
      </c>
      <c r="X32" s="37">
        <f t="shared" si="17"/>
        <v>0.940780357</v>
      </c>
      <c r="Y32" s="37">
        <f>if(N32=1,(W32*(S32-V32))*'Säännöt ja ohjeet'!$B$54+X32,"")</f>
        <v>9.076569041</v>
      </c>
      <c r="Z32" s="37">
        <f t="shared" si="18"/>
        <v>0</v>
      </c>
      <c r="AA32" s="37">
        <f t="shared" si="19"/>
        <v>0.1859680111</v>
      </c>
      <c r="AB32" s="37">
        <f t="shared" si="20"/>
        <v>38.18593286</v>
      </c>
      <c r="AC32" s="37">
        <f t="shared" si="21"/>
        <v>2.371466929</v>
      </c>
      <c r="AD32" s="37">
        <f>if(N32=1,(AB32*(Z32-AA32))*'Säännöt ja ohjeet'!$B$54+AC32,"")</f>
        <v>-11.83125704</v>
      </c>
      <c r="AE32" s="38">
        <f t="shared" si="22"/>
        <v>6</v>
      </c>
      <c r="AF32" s="38">
        <f t="shared" si="23"/>
        <v>-4</v>
      </c>
      <c r="AG32" s="1"/>
      <c r="AH32" s="10"/>
      <c r="AI32" s="27">
        <f t="shared" ref="AI32:ED32" si="50">if($B32=AI$3,AI31+$Y32,if($C32=AI$3,AI31+$AD32,AI31))</f>
        <v>1933.492518</v>
      </c>
      <c r="AJ32" s="27">
        <f t="shared" si="50"/>
        <v>1869.94513</v>
      </c>
      <c r="AK32" s="27">
        <f t="shared" si="50"/>
        <v>2453.326449</v>
      </c>
      <c r="AL32" s="27">
        <f t="shared" si="50"/>
        <v>1661.933122</v>
      </c>
      <c r="AM32" s="27">
        <f t="shared" si="50"/>
        <v>1804.072131</v>
      </c>
      <c r="AN32" s="27">
        <f t="shared" si="50"/>
        <v>2308.734983</v>
      </c>
      <c r="AO32" s="27">
        <f t="shared" si="50"/>
        <v>2286.32782</v>
      </c>
      <c r="AP32" s="27">
        <f t="shared" si="50"/>
        <v>1646.015124</v>
      </c>
      <c r="AQ32" s="27">
        <f t="shared" si="50"/>
        <v>880.3044819</v>
      </c>
      <c r="AR32" s="27">
        <f t="shared" si="50"/>
        <v>830.8798854</v>
      </c>
      <c r="AS32" s="27">
        <f t="shared" si="50"/>
        <v>2178.77133</v>
      </c>
      <c r="AT32" s="27">
        <f t="shared" si="50"/>
        <v>811.649061</v>
      </c>
      <c r="AU32" s="27">
        <f t="shared" si="50"/>
        <v>1095.477622</v>
      </c>
      <c r="AV32" s="27">
        <f t="shared" si="50"/>
        <v>1339.582538</v>
      </c>
      <c r="AW32" s="27">
        <f t="shared" si="50"/>
        <v>1186.880996</v>
      </c>
      <c r="AX32" s="27">
        <f t="shared" si="50"/>
        <v>1164.99749</v>
      </c>
      <c r="AY32" s="27">
        <f t="shared" si="50"/>
        <v>1367.704948</v>
      </c>
      <c r="AZ32" s="27">
        <f t="shared" si="50"/>
        <v>1732.550996</v>
      </c>
      <c r="BA32" s="27">
        <f t="shared" si="50"/>
        <v>1840.282391</v>
      </c>
      <c r="BB32" s="27">
        <f t="shared" si="50"/>
        <v>2151.976698</v>
      </c>
      <c r="BC32" s="27">
        <f t="shared" si="50"/>
        <v>2190</v>
      </c>
      <c r="BD32" s="27" t="str">
        <f t="shared" si="50"/>
        <v>#N/A</v>
      </c>
      <c r="BE32" s="27" t="str">
        <f t="shared" si="50"/>
        <v>#N/A</v>
      </c>
      <c r="BF32" s="27" t="str">
        <f t="shared" si="50"/>
        <v>#N/A</v>
      </c>
      <c r="BG32" s="27" t="str">
        <f t="shared" si="50"/>
        <v>#N/A</v>
      </c>
      <c r="BH32" s="27" t="str">
        <f t="shared" si="50"/>
        <v>#N/A</v>
      </c>
      <c r="BI32" s="27" t="str">
        <f t="shared" si="50"/>
        <v>#N/A</v>
      </c>
      <c r="BJ32" s="27" t="str">
        <f t="shared" si="50"/>
        <v>#N/A</v>
      </c>
      <c r="BK32" s="27" t="str">
        <f t="shared" si="50"/>
        <v>#N/A</v>
      </c>
      <c r="BL32" s="27" t="str">
        <f t="shared" si="50"/>
        <v>#N/A</v>
      </c>
      <c r="BM32" s="27" t="str">
        <f t="shared" si="50"/>
        <v>#N/A</v>
      </c>
      <c r="BN32" s="27" t="str">
        <f t="shared" si="50"/>
        <v>#N/A</v>
      </c>
      <c r="BO32" s="27" t="str">
        <f t="shared" si="50"/>
        <v>#N/A</v>
      </c>
      <c r="BP32" s="27" t="str">
        <f t="shared" si="50"/>
        <v>#N/A</v>
      </c>
      <c r="BQ32" s="27" t="str">
        <f t="shared" si="50"/>
        <v>#N/A</v>
      </c>
      <c r="BR32" s="27" t="str">
        <f t="shared" si="50"/>
        <v>#N/A</v>
      </c>
      <c r="BS32" s="27" t="str">
        <f t="shared" si="50"/>
        <v>#N/A</v>
      </c>
      <c r="BT32" s="27" t="str">
        <f t="shared" si="50"/>
        <v>#N/A</v>
      </c>
      <c r="BU32" s="27" t="str">
        <f t="shared" si="50"/>
        <v>#N/A</v>
      </c>
      <c r="BV32" s="27" t="str">
        <f t="shared" si="50"/>
        <v>#N/A</v>
      </c>
      <c r="BW32" s="27" t="str">
        <f t="shared" si="50"/>
        <v>#N/A</v>
      </c>
      <c r="BX32" s="27" t="str">
        <f t="shared" si="50"/>
        <v>#N/A</v>
      </c>
      <c r="BY32" s="27" t="str">
        <f t="shared" si="50"/>
        <v>#N/A</v>
      </c>
      <c r="BZ32" s="27" t="str">
        <f t="shared" si="50"/>
        <v>#N/A</v>
      </c>
      <c r="CA32" s="27" t="str">
        <f t="shared" si="50"/>
        <v>#N/A</v>
      </c>
      <c r="CB32" s="27" t="str">
        <f t="shared" si="50"/>
        <v>#N/A</v>
      </c>
      <c r="CC32" s="27" t="str">
        <f t="shared" si="50"/>
        <v>#N/A</v>
      </c>
      <c r="CD32" s="27" t="str">
        <f t="shared" si="50"/>
        <v>#N/A</v>
      </c>
      <c r="CE32" s="27" t="str">
        <f t="shared" si="50"/>
        <v>#N/A</v>
      </c>
      <c r="CF32" s="27" t="str">
        <f t="shared" si="50"/>
        <v>#N/A</v>
      </c>
      <c r="CG32" s="27" t="str">
        <f t="shared" si="50"/>
        <v>#N/A</v>
      </c>
      <c r="CH32" s="27" t="str">
        <f t="shared" si="50"/>
        <v>#N/A</v>
      </c>
      <c r="CI32" s="27" t="str">
        <f t="shared" si="50"/>
        <v>#N/A</v>
      </c>
      <c r="CJ32" s="27" t="str">
        <f t="shared" si="50"/>
        <v>#N/A</v>
      </c>
      <c r="CK32" s="27" t="str">
        <f t="shared" si="50"/>
        <v>#N/A</v>
      </c>
      <c r="CL32" s="27" t="str">
        <f t="shared" si="50"/>
        <v>#N/A</v>
      </c>
      <c r="CM32" s="27" t="str">
        <f t="shared" si="50"/>
        <v>#N/A</v>
      </c>
      <c r="CN32" s="27" t="str">
        <f t="shared" si="50"/>
        <v>#N/A</v>
      </c>
      <c r="CO32" s="27" t="str">
        <f t="shared" si="50"/>
        <v>#N/A</v>
      </c>
      <c r="CP32" s="27" t="str">
        <f t="shared" si="50"/>
        <v>#N/A</v>
      </c>
      <c r="CQ32" s="27" t="str">
        <f t="shared" si="50"/>
        <v>#N/A</v>
      </c>
      <c r="CR32" s="27" t="str">
        <f t="shared" si="50"/>
        <v>#N/A</v>
      </c>
      <c r="CS32" s="27" t="str">
        <f t="shared" si="50"/>
        <v>#N/A</v>
      </c>
      <c r="CT32" s="27" t="str">
        <f t="shared" si="50"/>
        <v>#N/A</v>
      </c>
      <c r="CU32" s="27" t="str">
        <f t="shared" si="50"/>
        <v>#N/A</v>
      </c>
      <c r="CV32" s="27" t="str">
        <f t="shared" si="50"/>
        <v>#N/A</v>
      </c>
      <c r="CW32" s="27" t="str">
        <f t="shared" si="50"/>
        <v>#N/A</v>
      </c>
      <c r="CX32" s="27" t="str">
        <f t="shared" si="50"/>
        <v>#N/A</v>
      </c>
      <c r="CY32" s="27" t="str">
        <f t="shared" si="50"/>
        <v>#N/A</v>
      </c>
      <c r="CZ32" s="27" t="str">
        <f t="shared" si="50"/>
        <v>#N/A</v>
      </c>
      <c r="DA32" s="27" t="str">
        <f t="shared" si="50"/>
        <v>#N/A</v>
      </c>
      <c r="DB32" s="27" t="str">
        <f t="shared" si="50"/>
        <v>#N/A</v>
      </c>
      <c r="DC32" s="27" t="str">
        <f t="shared" si="50"/>
        <v>#N/A</v>
      </c>
      <c r="DD32" s="27" t="str">
        <f t="shared" si="50"/>
        <v>#N/A</v>
      </c>
      <c r="DE32" s="27" t="str">
        <f t="shared" si="50"/>
        <v>#N/A</v>
      </c>
      <c r="DF32" s="27" t="str">
        <f t="shared" si="50"/>
        <v>#N/A</v>
      </c>
      <c r="DG32" s="27" t="str">
        <f t="shared" si="50"/>
        <v>#N/A</v>
      </c>
      <c r="DH32" s="27" t="str">
        <f t="shared" si="50"/>
        <v>#N/A</v>
      </c>
      <c r="DI32" s="27" t="str">
        <f t="shared" si="50"/>
        <v>#N/A</v>
      </c>
      <c r="DJ32" s="27" t="str">
        <f t="shared" si="50"/>
        <v>#N/A</v>
      </c>
      <c r="DK32" s="27" t="str">
        <f t="shared" si="50"/>
        <v>#N/A</v>
      </c>
      <c r="DL32" s="27" t="str">
        <f t="shared" si="50"/>
        <v>#N/A</v>
      </c>
      <c r="DM32" s="27" t="str">
        <f t="shared" si="50"/>
        <v>#N/A</v>
      </c>
      <c r="DN32" s="27" t="str">
        <f t="shared" si="50"/>
        <v>#N/A</v>
      </c>
      <c r="DO32" s="27" t="str">
        <f t="shared" si="50"/>
        <v>#N/A</v>
      </c>
      <c r="DP32" s="27" t="str">
        <f t="shared" si="50"/>
        <v>#N/A</v>
      </c>
      <c r="DQ32" s="27" t="str">
        <f t="shared" si="50"/>
        <v>#N/A</v>
      </c>
      <c r="DR32" s="27" t="str">
        <f t="shared" si="50"/>
        <v>#N/A</v>
      </c>
      <c r="DS32" s="27" t="str">
        <f t="shared" si="50"/>
        <v>#N/A</v>
      </c>
      <c r="DT32" s="27" t="str">
        <f t="shared" si="50"/>
        <v>#N/A</v>
      </c>
      <c r="DU32" s="27" t="str">
        <f t="shared" si="50"/>
        <v>#N/A</v>
      </c>
      <c r="DV32" s="27" t="str">
        <f t="shared" si="50"/>
        <v>#N/A</v>
      </c>
      <c r="DW32" s="27" t="str">
        <f t="shared" si="50"/>
        <v>#N/A</v>
      </c>
      <c r="DX32" s="27" t="str">
        <f t="shared" si="50"/>
        <v>#N/A</v>
      </c>
      <c r="DY32" s="27" t="str">
        <f t="shared" si="50"/>
        <v>#N/A</v>
      </c>
      <c r="DZ32" s="27" t="str">
        <f t="shared" si="50"/>
        <v>#N/A</v>
      </c>
      <c r="EA32" s="27" t="str">
        <f t="shared" si="50"/>
        <v>#N/A</v>
      </c>
      <c r="EB32" s="27" t="str">
        <f t="shared" si="50"/>
        <v>#N/A</v>
      </c>
      <c r="EC32" s="27" t="str">
        <f t="shared" si="50"/>
        <v>#N/A</v>
      </c>
      <c r="ED32" s="27" t="str">
        <f t="shared" si="50"/>
        <v>#N/A</v>
      </c>
      <c r="EE32" s="28">
        <f t="shared" si="2"/>
        <v>1654.043129</v>
      </c>
    </row>
    <row r="33">
      <c r="A33" s="1"/>
      <c r="B33" s="29" t="s">
        <v>42</v>
      </c>
      <c r="C33" s="30" t="s">
        <v>38</v>
      </c>
      <c r="D33" s="30">
        <v>7.0</v>
      </c>
      <c r="E33" s="30" t="s">
        <v>38</v>
      </c>
      <c r="F33" s="40">
        <v>46127.0</v>
      </c>
      <c r="G33" s="32"/>
      <c r="H33" s="32" t="b">
        <f t="shared" si="3"/>
        <v>1</v>
      </c>
      <c r="I33" s="32" t="b">
        <f>if(iferror(match(B33,'Osallistujat ja seuranta'!C:C,0),0)&gt;0,TRUE,FALSE)</f>
        <v>1</v>
      </c>
      <c r="J33" s="32" t="b">
        <f>if(iferror(match(C33,'Osallistujat ja seuranta'!C:C,0),0)&gt;0,TRUE,FALSE)</f>
        <v>1</v>
      </c>
      <c r="K33" s="32" t="b">
        <f t="shared" si="4"/>
        <v>1</v>
      </c>
      <c r="L33" s="32" t="b">
        <f t="shared" si="5"/>
        <v>1</v>
      </c>
      <c r="M33" s="32" t="b">
        <f t="shared" si="6"/>
        <v>1</v>
      </c>
      <c r="N33" s="33">
        <f t="shared" si="7"/>
        <v>1</v>
      </c>
      <c r="O33" s="34">
        <f t="shared" si="8"/>
        <v>1933.492518</v>
      </c>
      <c r="P33" s="34">
        <f t="shared" si="9"/>
        <v>1869.94513</v>
      </c>
      <c r="Q33" s="35">
        <f t="shared" si="10"/>
        <v>-586.4526114</v>
      </c>
      <c r="R33" s="34">
        <f t="shared" si="11"/>
        <v>2519.94513</v>
      </c>
      <c r="S33" s="33">
        <f t="shared" si="12"/>
        <v>0</v>
      </c>
      <c r="T33" s="33">
        <f t="shared" si="13"/>
        <v>-50.54009436</v>
      </c>
      <c r="U33" s="33">
        <f t="shared" si="14"/>
        <v>-46.61554985</v>
      </c>
      <c r="V33" s="36">
        <f t="shared" si="15"/>
        <v>0.01936857978</v>
      </c>
      <c r="W33" s="37">
        <f t="shared" si="16"/>
        <v>21.64368622</v>
      </c>
      <c r="X33" s="37">
        <f t="shared" si="17"/>
        <v>0.9183065132</v>
      </c>
      <c r="Y33" s="37">
        <f>if(N33=1,(W33*(S33-V33))*'Säännöt ja ohjeet'!$B$54+X33,"")</f>
        <v>0.07989158675</v>
      </c>
      <c r="Z33" s="37">
        <f t="shared" si="18"/>
        <v>1</v>
      </c>
      <c r="AA33" s="37">
        <f t="shared" si="19"/>
        <v>0.9806314202</v>
      </c>
      <c r="AB33" s="37">
        <f t="shared" si="20"/>
        <v>23.27642773</v>
      </c>
      <c r="AC33" s="37">
        <f t="shared" si="21"/>
        <v>1.07606059</v>
      </c>
      <c r="AD33" s="37">
        <f>if(N33=1,(AB33*(Z33-AA33))*'Säännöt ja ohjeet'!$B$54+AC33,"")</f>
        <v>1.977723285</v>
      </c>
      <c r="AE33" s="38">
        <f t="shared" si="22"/>
        <v>1</v>
      </c>
      <c r="AF33" s="38">
        <f t="shared" si="23"/>
        <v>-2</v>
      </c>
      <c r="AG33" s="1"/>
      <c r="AH33" s="10"/>
      <c r="AI33" s="27">
        <f t="shared" ref="AI33:ED33" si="51">if($B33=AI$3,AI32+$Y33,if($C33=AI$3,AI32+$AD33,AI32))</f>
        <v>1933.57241</v>
      </c>
      <c r="AJ33" s="27">
        <f t="shared" si="51"/>
        <v>1871.922853</v>
      </c>
      <c r="AK33" s="27">
        <f t="shared" si="51"/>
        <v>2453.326449</v>
      </c>
      <c r="AL33" s="27">
        <f t="shared" si="51"/>
        <v>1661.933122</v>
      </c>
      <c r="AM33" s="27">
        <f t="shared" si="51"/>
        <v>1804.072131</v>
      </c>
      <c r="AN33" s="27">
        <f t="shared" si="51"/>
        <v>2308.734983</v>
      </c>
      <c r="AO33" s="27">
        <f t="shared" si="51"/>
        <v>2286.32782</v>
      </c>
      <c r="AP33" s="27">
        <f t="shared" si="51"/>
        <v>1646.015124</v>
      </c>
      <c r="AQ33" s="27">
        <f t="shared" si="51"/>
        <v>880.3044819</v>
      </c>
      <c r="AR33" s="27">
        <f t="shared" si="51"/>
        <v>830.8798854</v>
      </c>
      <c r="AS33" s="27">
        <f t="shared" si="51"/>
        <v>2178.77133</v>
      </c>
      <c r="AT33" s="27">
        <f t="shared" si="51"/>
        <v>811.649061</v>
      </c>
      <c r="AU33" s="27">
        <f t="shared" si="51"/>
        <v>1095.477622</v>
      </c>
      <c r="AV33" s="27">
        <f t="shared" si="51"/>
        <v>1339.582538</v>
      </c>
      <c r="AW33" s="27">
        <f t="shared" si="51"/>
        <v>1186.880996</v>
      </c>
      <c r="AX33" s="27">
        <f t="shared" si="51"/>
        <v>1164.99749</v>
      </c>
      <c r="AY33" s="27">
        <f t="shared" si="51"/>
        <v>1367.704948</v>
      </c>
      <c r="AZ33" s="27">
        <f t="shared" si="51"/>
        <v>1732.550996</v>
      </c>
      <c r="BA33" s="27">
        <f t="shared" si="51"/>
        <v>1840.282391</v>
      </c>
      <c r="BB33" s="27">
        <f t="shared" si="51"/>
        <v>2151.976698</v>
      </c>
      <c r="BC33" s="27">
        <f t="shared" si="51"/>
        <v>2190</v>
      </c>
      <c r="BD33" s="27" t="str">
        <f t="shared" si="51"/>
        <v>#N/A</v>
      </c>
      <c r="BE33" s="27" t="str">
        <f t="shared" si="51"/>
        <v>#N/A</v>
      </c>
      <c r="BF33" s="27" t="str">
        <f t="shared" si="51"/>
        <v>#N/A</v>
      </c>
      <c r="BG33" s="27" t="str">
        <f t="shared" si="51"/>
        <v>#N/A</v>
      </c>
      <c r="BH33" s="27" t="str">
        <f t="shared" si="51"/>
        <v>#N/A</v>
      </c>
      <c r="BI33" s="27" t="str">
        <f t="shared" si="51"/>
        <v>#N/A</v>
      </c>
      <c r="BJ33" s="27" t="str">
        <f t="shared" si="51"/>
        <v>#N/A</v>
      </c>
      <c r="BK33" s="27" t="str">
        <f t="shared" si="51"/>
        <v>#N/A</v>
      </c>
      <c r="BL33" s="27" t="str">
        <f t="shared" si="51"/>
        <v>#N/A</v>
      </c>
      <c r="BM33" s="27" t="str">
        <f t="shared" si="51"/>
        <v>#N/A</v>
      </c>
      <c r="BN33" s="27" t="str">
        <f t="shared" si="51"/>
        <v>#N/A</v>
      </c>
      <c r="BO33" s="27" t="str">
        <f t="shared" si="51"/>
        <v>#N/A</v>
      </c>
      <c r="BP33" s="27" t="str">
        <f t="shared" si="51"/>
        <v>#N/A</v>
      </c>
      <c r="BQ33" s="27" t="str">
        <f t="shared" si="51"/>
        <v>#N/A</v>
      </c>
      <c r="BR33" s="27" t="str">
        <f t="shared" si="51"/>
        <v>#N/A</v>
      </c>
      <c r="BS33" s="27" t="str">
        <f t="shared" si="51"/>
        <v>#N/A</v>
      </c>
      <c r="BT33" s="27" t="str">
        <f t="shared" si="51"/>
        <v>#N/A</v>
      </c>
      <c r="BU33" s="27" t="str">
        <f t="shared" si="51"/>
        <v>#N/A</v>
      </c>
      <c r="BV33" s="27" t="str">
        <f t="shared" si="51"/>
        <v>#N/A</v>
      </c>
      <c r="BW33" s="27" t="str">
        <f t="shared" si="51"/>
        <v>#N/A</v>
      </c>
      <c r="BX33" s="27" t="str">
        <f t="shared" si="51"/>
        <v>#N/A</v>
      </c>
      <c r="BY33" s="27" t="str">
        <f t="shared" si="51"/>
        <v>#N/A</v>
      </c>
      <c r="BZ33" s="27" t="str">
        <f t="shared" si="51"/>
        <v>#N/A</v>
      </c>
      <c r="CA33" s="27" t="str">
        <f t="shared" si="51"/>
        <v>#N/A</v>
      </c>
      <c r="CB33" s="27" t="str">
        <f t="shared" si="51"/>
        <v>#N/A</v>
      </c>
      <c r="CC33" s="27" t="str">
        <f t="shared" si="51"/>
        <v>#N/A</v>
      </c>
      <c r="CD33" s="27" t="str">
        <f t="shared" si="51"/>
        <v>#N/A</v>
      </c>
      <c r="CE33" s="27" t="str">
        <f t="shared" si="51"/>
        <v>#N/A</v>
      </c>
      <c r="CF33" s="27" t="str">
        <f t="shared" si="51"/>
        <v>#N/A</v>
      </c>
      <c r="CG33" s="27" t="str">
        <f t="shared" si="51"/>
        <v>#N/A</v>
      </c>
      <c r="CH33" s="27" t="str">
        <f t="shared" si="51"/>
        <v>#N/A</v>
      </c>
      <c r="CI33" s="27" t="str">
        <f t="shared" si="51"/>
        <v>#N/A</v>
      </c>
      <c r="CJ33" s="27" t="str">
        <f t="shared" si="51"/>
        <v>#N/A</v>
      </c>
      <c r="CK33" s="27" t="str">
        <f t="shared" si="51"/>
        <v>#N/A</v>
      </c>
      <c r="CL33" s="27" t="str">
        <f t="shared" si="51"/>
        <v>#N/A</v>
      </c>
      <c r="CM33" s="27" t="str">
        <f t="shared" si="51"/>
        <v>#N/A</v>
      </c>
      <c r="CN33" s="27" t="str">
        <f t="shared" si="51"/>
        <v>#N/A</v>
      </c>
      <c r="CO33" s="27" t="str">
        <f t="shared" si="51"/>
        <v>#N/A</v>
      </c>
      <c r="CP33" s="27" t="str">
        <f t="shared" si="51"/>
        <v>#N/A</v>
      </c>
      <c r="CQ33" s="27" t="str">
        <f t="shared" si="51"/>
        <v>#N/A</v>
      </c>
      <c r="CR33" s="27" t="str">
        <f t="shared" si="51"/>
        <v>#N/A</v>
      </c>
      <c r="CS33" s="27" t="str">
        <f t="shared" si="51"/>
        <v>#N/A</v>
      </c>
      <c r="CT33" s="27" t="str">
        <f t="shared" si="51"/>
        <v>#N/A</v>
      </c>
      <c r="CU33" s="27" t="str">
        <f t="shared" si="51"/>
        <v>#N/A</v>
      </c>
      <c r="CV33" s="27" t="str">
        <f t="shared" si="51"/>
        <v>#N/A</v>
      </c>
      <c r="CW33" s="27" t="str">
        <f t="shared" si="51"/>
        <v>#N/A</v>
      </c>
      <c r="CX33" s="27" t="str">
        <f t="shared" si="51"/>
        <v>#N/A</v>
      </c>
      <c r="CY33" s="27" t="str">
        <f t="shared" si="51"/>
        <v>#N/A</v>
      </c>
      <c r="CZ33" s="27" t="str">
        <f t="shared" si="51"/>
        <v>#N/A</v>
      </c>
      <c r="DA33" s="27" t="str">
        <f t="shared" si="51"/>
        <v>#N/A</v>
      </c>
      <c r="DB33" s="27" t="str">
        <f t="shared" si="51"/>
        <v>#N/A</v>
      </c>
      <c r="DC33" s="27" t="str">
        <f t="shared" si="51"/>
        <v>#N/A</v>
      </c>
      <c r="DD33" s="27" t="str">
        <f t="shared" si="51"/>
        <v>#N/A</v>
      </c>
      <c r="DE33" s="27" t="str">
        <f t="shared" si="51"/>
        <v>#N/A</v>
      </c>
      <c r="DF33" s="27" t="str">
        <f t="shared" si="51"/>
        <v>#N/A</v>
      </c>
      <c r="DG33" s="27" t="str">
        <f t="shared" si="51"/>
        <v>#N/A</v>
      </c>
      <c r="DH33" s="27" t="str">
        <f t="shared" si="51"/>
        <v>#N/A</v>
      </c>
      <c r="DI33" s="27" t="str">
        <f t="shared" si="51"/>
        <v>#N/A</v>
      </c>
      <c r="DJ33" s="27" t="str">
        <f t="shared" si="51"/>
        <v>#N/A</v>
      </c>
      <c r="DK33" s="27" t="str">
        <f t="shared" si="51"/>
        <v>#N/A</v>
      </c>
      <c r="DL33" s="27" t="str">
        <f t="shared" si="51"/>
        <v>#N/A</v>
      </c>
      <c r="DM33" s="27" t="str">
        <f t="shared" si="51"/>
        <v>#N/A</v>
      </c>
      <c r="DN33" s="27" t="str">
        <f t="shared" si="51"/>
        <v>#N/A</v>
      </c>
      <c r="DO33" s="27" t="str">
        <f t="shared" si="51"/>
        <v>#N/A</v>
      </c>
      <c r="DP33" s="27" t="str">
        <f t="shared" si="51"/>
        <v>#N/A</v>
      </c>
      <c r="DQ33" s="27" t="str">
        <f t="shared" si="51"/>
        <v>#N/A</v>
      </c>
      <c r="DR33" s="27" t="str">
        <f t="shared" si="51"/>
        <v>#N/A</v>
      </c>
      <c r="DS33" s="27" t="str">
        <f t="shared" si="51"/>
        <v>#N/A</v>
      </c>
      <c r="DT33" s="27" t="str">
        <f t="shared" si="51"/>
        <v>#N/A</v>
      </c>
      <c r="DU33" s="27" t="str">
        <f t="shared" si="51"/>
        <v>#N/A</v>
      </c>
      <c r="DV33" s="27" t="str">
        <f t="shared" si="51"/>
        <v>#N/A</v>
      </c>
      <c r="DW33" s="27" t="str">
        <f t="shared" si="51"/>
        <v>#N/A</v>
      </c>
      <c r="DX33" s="27" t="str">
        <f t="shared" si="51"/>
        <v>#N/A</v>
      </c>
      <c r="DY33" s="27" t="str">
        <f t="shared" si="51"/>
        <v>#N/A</v>
      </c>
      <c r="DZ33" s="27" t="str">
        <f t="shared" si="51"/>
        <v>#N/A</v>
      </c>
      <c r="EA33" s="27" t="str">
        <f t="shared" si="51"/>
        <v>#N/A</v>
      </c>
      <c r="EB33" s="27" t="str">
        <f t="shared" si="51"/>
        <v>#N/A</v>
      </c>
      <c r="EC33" s="27" t="str">
        <f t="shared" si="51"/>
        <v>#N/A</v>
      </c>
      <c r="ED33" s="27" t="str">
        <f t="shared" si="51"/>
        <v>#N/A</v>
      </c>
      <c r="EE33" s="28">
        <f t="shared" si="2"/>
        <v>1654.141111</v>
      </c>
    </row>
    <row r="34">
      <c r="A34" s="1"/>
      <c r="B34" s="29" t="s">
        <v>42</v>
      </c>
      <c r="C34" s="30" t="s">
        <v>40</v>
      </c>
      <c r="D34" s="30">
        <v>1.0</v>
      </c>
      <c r="E34" s="30" t="s">
        <v>42</v>
      </c>
      <c r="F34" s="31">
        <v>46127.0</v>
      </c>
      <c r="G34" s="32"/>
      <c r="H34" s="32" t="b">
        <f t="shared" si="3"/>
        <v>1</v>
      </c>
      <c r="I34" s="32" t="b">
        <f>if(iferror(match(B34,'Osallistujat ja seuranta'!C:C,0),0)&gt;0,TRUE,FALSE)</f>
        <v>1</v>
      </c>
      <c r="J34" s="32" t="b">
        <f>if(iferror(match(C34,'Osallistujat ja seuranta'!C:C,0),0)&gt;0,TRUE,FALSE)</f>
        <v>1</v>
      </c>
      <c r="K34" s="32" t="b">
        <f t="shared" si="4"/>
        <v>1</v>
      </c>
      <c r="L34" s="32" t="b">
        <f t="shared" si="5"/>
        <v>1</v>
      </c>
      <c r="M34" s="32" t="b">
        <f t="shared" si="6"/>
        <v>1</v>
      </c>
      <c r="N34" s="33">
        <f t="shared" si="7"/>
        <v>1</v>
      </c>
      <c r="O34" s="34">
        <f t="shared" si="8"/>
        <v>1933.57241</v>
      </c>
      <c r="P34" s="34">
        <f t="shared" si="9"/>
        <v>1095.477622</v>
      </c>
      <c r="Q34" s="35">
        <f t="shared" si="10"/>
        <v>788.0947876</v>
      </c>
      <c r="R34" s="34">
        <f t="shared" si="11"/>
        <v>1145.477622</v>
      </c>
      <c r="S34" s="33">
        <f t="shared" si="12"/>
        <v>1</v>
      </c>
      <c r="T34" s="33">
        <f t="shared" si="13"/>
        <v>-50.5396851</v>
      </c>
      <c r="U34" s="33">
        <f t="shared" si="14"/>
        <v>-53.72727041</v>
      </c>
      <c r="V34" s="36">
        <f t="shared" si="15"/>
        <v>0.960364408</v>
      </c>
      <c r="W34" s="37">
        <f t="shared" si="16"/>
        <v>21.64166165</v>
      </c>
      <c r="X34" s="37">
        <f t="shared" si="17"/>
        <v>0.91810881</v>
      </c>
      <c r="Y34" s="37">
        <f>if(N34=1,(W34*(S34-V34))*'Säännöt ja ohjeet'!$B$54+X34,"")</f>
        <v>2.633668953</v>
      </c>
      <c r="Z34" s="37">
        <f t="shared" si="18"/>
        <v>0</v>
      </c>
      <c r="AA34" s="37">
        <f t="shared" si="19"/>
        <v>0.039635592</v>
      </c>
      <c r="AB34" s="37">
        <f t="shared" si="20"/>
        <v>46.52166243</v>
      </c>
      <c r="AC34" s="37">
        <f t="shared" si="21"/>
        <v>3.011306003</v>
      </c>
      <c r="AD34" s="37">
        <f>if(N34=1,(AB34*(Z34-AA34))*'Säännöt ja ohjeet'!$B$54+AC34,"")</f>
        <v>-0.6765212592</v>
      </c>
      <c r="AE34" s="38">
        <f t="shared" si="22"/>
        <v>-3</v>
      </c>
      <c r="AF34" s="38">
        <f t="shared" si="23"/>
        <v>1</v>
      </c>
      <c r="AG34" s="1"/>
      <c r="AH34" s="10"/>
      <c r="AI34" s="27">
        <f t="shared" ref="AI34:ED34" si="52">if($B34=AI$3,AI33+$Y34,if($C34=AI$3,AI33+$AD34,AI33))</f>
        <v>1936.206079</v>
      </c>
      <c r="AJ34" s="27">
        <f t="shared" si="52"/>
        <v>1871.922853</v>
      </c>
      <c r="AK34" s="27">
        <f t="shared" si="52"/>
        <v>2453.326449</v>
      </c>
      <c r="AL34" s="27">
        <f t="shared" si="52"/>
        <v>1661.933122</v>
      </c>
      <c r="AM34" s="27">
        <f t="shared" si="52"/>
        <v>1804.072131</v>
      </c>
      <c r="AN34" s="27">
        <f t="shared" si="52"/>
        <v>2308.734983</v>
      </c>
      <c r="AO34" s="27">
        <f t="shared" si="52"/>
        <v>2286.32782</v>
      </c>
      <c r="AP34" s="27">
        <f t="shared" si="52"/>
        <v>1646.015124</v>
      </c>
      <c r="AQ34" s="27">
        <f t="shared" si="52"/>
        <v>880.3044819</v>
      </c>
      <c r="AR34" s="27">
        <f t="shared" si="52"/>
        <v>830.8798854</v>
      </c>
      <c r="AS34" s="27">
        <f t="shared" si="52"/>
        <v>2178.77133</v>
      </c>
      <c r="AT34" s="27">
        <f t="shared" si="52"/>
        <v>811.649061</v>
      </c>
      <c r="AU34" s="27">
        <f t="shared" si="52"/>
        <v>1094.801101</v>
      </c>
      <c r="AV34" s="27">
        <f t="shared" si="52"/>
        <v>1339.582538</v>
      </c>
      <c r="AW34" s="27">
        <f t="shared" si="52"/>
        <v>1186.880996</v>
      </c>
      <c r="AX34" s="27">
        <f t="shared" si="52"/>
        <v>1164.99749</v>
      </c>
      <c r="AY34" s="27">
        <f t="shared" si="52"/>
        <v>1367.704948</v>
      </c>
      <c r="AZ34" s="27">
        <f t="shared" si="52"/>
        <v>1732.550996</v>
      </c>
      <c r="BA34" s="27">
        <f t="shared" si="52"/>
        <v>1840.282391</v>
      </c>
      <c r="BB34" s="27">
        <f t="shared" si="52"/>
        <v>2151.976698</v>
      </c>
      <c r="BC34" s="27">
        <f t="shared" si="52"/>
        <v>2190</v>
      </c>
      <c r="BD34" s="27" t="str">
        <f t="shared" si="52"/>
        <v>#N/A</v>
      </c>
      <c r="BE34" s="27" t="str">
        <f t="shared" si="52"/>
        <v>#N/A</v>
      </c>
      <c r="BF34" s="27" t="str">
        <f t="shared" si="52"/>
        <v>#N/A</v>
      </c>
      <c r="BG34" s="27" t="str">
        <f t="shared" si="52"/>
        <v>#N/A</v>
      </c>
      <c r="BH34" s="27" t="str">
        <f t="shared" si="52"/>
        <v>#N/A</v>
      </c>
      <c r="BI34" s="27" t="str">
        <f t="shared" si="52"/>
        <v>#N/A</v>
      </c>
      <c r="BJ34" s="27" t="str">
        <f t="shared" si="52"/>
        <v>#N/A</v>
      </c>
      <c r="BK34" s="27" t="str">
        <f t="shared" si="52"/>
        <v>#N/A</v>
      </c>
      <c r="BL34" s="27" t="str">
        <f t="shared" si="52"/>
        <v>#N/A</v>
      </c>
      <c r="BM34" s="27" t="str">
        <f t="shared" si="52"/>
        <v>#N/A</v>
      </c>
      <c r="BN34" s="27" t="str">
        <f t="shared" si="52"/>
        <v>#N/A</v>
      </c>
      <c r="BO34" s="27" t="str">
        <f t="shared" si="52"/>
        <v>#N/A</v>
      </c>
      <c r="BP34" s="27" t="str">
        <f t="shared" si="52"/>
        <v>#N/A</v>
      </c>
      <c r="BQ34" s="27" t="str">
        <f t="shared" si="52"/>
        <v>#N/A</v>
      </c>
      <c r="BR34" s="27" t="str">
        <f t="shared" si="52"/>
        <v>#N/A</v>
      </c>
      <c r="BS34" s="27" t="str">
        <f t="shared" si="52"/>
        <v>#N/A</v>
      </c>
      <c r="BT34" s="27" t="str">
        <f t="shared" si="52"/>
        <v>#N/A</v>
      </c>
      <c r="BU34" s="27" t="str">
        <f t="shared" si="52"/>
        <v>#N/A</v>
      </c>
      <c r="BV34" s="27" t="str">
        <f t="shared" si="52"/>
        <v>#N/A</v>
      </c>
      <c r="BW34" s="27" t="str">
        <f t="shared" si="52"/>
        <v>#N/A</v>
      </c>
      <c r="BX34" s="27" t="str">
        <f t="shared" si="52"/>
        <v>#N/A</v>
      </c>
      <c r="BY34" s="27" t="str">
        <f t="shared" si="52"/>
        <v>#N/A</v>
      </c>
      <c r="BZ34" s="27" t="str">
        <f t="shared" si="52"/>
        <v>#N/A</v>
      </c>
      <c r="CA34" s="27" t="str">
        <f t="shared" si="52"/>
        <v>#N/A</v>
      </c>
      <c r="CB34" s="27" t="str">
        <f t="shared" si="52"/>
        <v>#N/A</v>
      </c>
      <c r="CC34" s="27" t="str">
        <f t="shared" si="52"/>
        <v>#N/A</v>
      </c>
      <c r="CD34" s="27" t="str">
        <f t="shared" si="52"/>
        <v>#N/A</v>
      </c>
      <c r="CE34" s="27" t="str">
        <f t="shared" si="52"/>
        <v>#N/A</v>
      </c>
      <c r="CF34" s="27" t="str">
        <f t="shared" si="52"/>
        <v>#N/A</v>
      </c>
      <c r="CG34" s="27" t="str">
        <f t="shared" si="52"/>
        <v>#N/A</v>
      </c>
      <c r="CH34" s="27" t="str">
        <f t="shared" si="52"/>
        <v>#N/A</v>
      </c>
      <c r="CI34" s="27" t="str">
        <f t="shared" si="52"/>
        <v>#N/A</v>
      </c>
      <c r="CJ34" s="27" t="str">
        <f t="shared" si="52"/>
        <v>#N/A</v>
      </c>
      <c r="CK34" s="27" t="str">
        <f t="shared" si="52"/>
        <v>#N/A</v>
      </c>
      <c r="CL34" s="27" t="str">
        <f t="shared" si="52"/>
        <v>#N/A</v>
      </c>
      <c r="CM34" s="27" t="str">
        <f t="shared" si="52"/>
        <v>#N/A</v>
      </c>
      <c r="CN34" s="27" t="str">
        <f t="shared" si="52"/>
        <v>#N/A</v>
      </c>
      <c r="CO34" s="27" t="str">
        <f t="shared" si="52"/>
        <v>#N/A</v>
      </c>
      <c r="CP34" s="27" t="str">
        <f t="shared" si="52"/>
        <v>#N/A</v>
      </c>
      <c r="CQ34" s="27" t="str">
        <f t="shared" si="52"/>
        <v>#N/A</v>
      </c>
      <c r="CR34" s="27" t="str">
        <f t="shared" si="52"/>
        <v>#N/A</v>
      </c>
      <c r="CS34" s="27" t="str">
        <f t="shared" si="52"/>
        <v>#N/A</v>
      </c>
      <c r="CT34" s="27" t="str">
        <f t="shared" si="52"/>
        <v>#N/A</v>
      </c>
      <c r="CU34" s="27" t="str">
        <f t="shared" si="52"/>
        <v>#N/A</v>
      </c>
      <c r="CV34" s="27" t="str">
        <f t="shared" si="52"/>
        <v>#N/A</v>
      </c>
      <c r="CW34" s="27" t="str">
        <f t="shared" si="52"/>
        <v>#N/A</v>
      </c>
      <c r="CX34" s="27" t="str">
        <f t="shared" si="52"/>
        <v>#N/A</v>
      </c>
      <c r="CY34" s="27" t="str">
        <f t="shared" si="52"/>
        <v>#N/A</v>
      </c>
      <c r="CZ34" s="27" t="str">
        <f t="shared" si="52"/>
        <v>#N/A</v>
      </c>
      <c r="DA34" s="27" t="str">
        <f t="shared" si="52"/>
        <v>#N/A</v>
      </c>
      <c r="DB34" s="27" t="str">
        <f t="shared" si="52"/>
        <v>#N/A</v>
      </c>
      <c r="DC34" s="27" t="str">
        <f t="shared" si="52"/>
        <v>#N/A</v>
      </c>
      <c r="DD34" s="27" t="str">
        <f t="shared" si="52"/>
        <v>#N/A</v>
      </c>
      <c r="DE34" s="27" t="str">
        <f t="shared" si="52"/>
        <v>#N/A</v>
      </c>
      <c r="DF34" s="27" t="str">
        <f t="shared" si="52"/>
        <v>#N/A</v>
      </c>
      <c r="DG34" s="27" t="str">
        <f t="shared" si="52"/>
        <v>#N/A</v>
      </c>
      <c r="DH34" s="27" t="str">
        <f t="shared" si="52"/>
        <v>#N/A</v>
      </c>
      <c r="DI34" s="27" t="str">
        <f t="shared" si="52"/>
        <v>#N/A</v>
      </c>
      <c r="DJ34" s="27" t="str">
        <f t="shared" si="52"/>
        <v>#N/A</v>
      </c>
      <c r="DK34" s="27" t="str">
        <f t="shared" si="52"/>
        <v>#N/A</v>
      </c>
      <c r="DL34" s="27" t="str">
        <f t="shared" si="52"/>
        <v>#N/A</v>
      </c>
      <c r="DM34" s="27" t="str">
        <f t="shared" si="52"/>
        <v>#N/A</v>
      </c>
      <c r="DN34" s="27" t="str">
        <f t="shared" si="52"/>
        <v>#N/A</v>
      </c>
      <c r="DO34" s="27" t="str">
        <f t="shared" si="52"/>
        <v>#N/A</v>
      </c>
      <c r="DP34" s="27" t="str">
        <f t="shared" si="52"/>
        <v>#N/A</v>
      </c>
      <c r="DQ34" s="27" t="str">
        <f t="shared" si="52"/>
        <v>#N/A</v>
      </c>
      <c r="DR34" s="27" t="str">
        <f t="shared" si="52"/>
        <v>#N/A</v>
      </c>
      <c r="DS34" s="27" t="str">
        <f t="shared" si="52"/>
        <v>#N/A</v>
      </c>
      <c r="DT34" s="27" t="str">
        <f t="shared" si="52"/>
        <v>#N/A</v>
      </c>
      <c r="DU34" s="27" t="str">
        <f t="shared" si="52"/>
        <v>#N/A</v>
      </c>
      <c r="DV34" s="27" t="str">
        <f t="shared" si="52"/>
        <v>#N/A</v>
      </c>
      <c r="DW34" s="27" t="str">
        <f t="shared" si="52"/>
        <v>#N/A</v>
      </c>
      <c r="DX34" s="27" t="str">
        <f t="shared" si="52"/>
        <v>#N/A</v>
      </c>
      <c r="DY34" s="27" t="str">
        <f t="shared" si="52"/>
        <v>#N/A</v>
      </c>
      <c r="DZ34" s="27" t="str">
        <f t="shared" si="52"/>
        <v>#N/A</v>
      </c>
      <c r="EA34" s="27" t="str">
        <f t="shared" si="52"/>
        <v>#N/A</v>
      </c>
      <c r="EB34" s="27" t="str">
        <f t="shared" si="52"/>
        <v>#N/A</v>
      </c>
      <c r="EC34" s="27" t="str">
        <f t="shared" si="52"/>
        <v>#N/A</v>
      </c>
      <c r="ED34" s="27" t="str">
        <f t="shared" si="52"/>
        <v>#N/A</v>
      </c>
      <c r="EE34" s="28">
        <f t="shared" si="2"/>
        <v>1654.234308</v>
      </c>
    </row>
    <row r="35">
      <c r="A35" s="1"/>
      <c r="B35" s="29" t="s">
        <v>37</v>
      </c>
      <c r="C35" s="30" t="s">
        <v>46</v>
      </c>
      <c r="D35" s="30">
        <v>5.0</v>
      </c>
      <c r="E35" s="30" t="s">
        <v>37</v>
      </c>
      <c r="F35" s="31">
        <v>46131.0</v>
      </c>
      <c r="G35" s="32"/>
      <c r="H35" s="32" t="b">
        <f t="shared" si="3"/>
        <v>1</v>
      </c>
      <c r="I35" s="32" t="b">
        <f>if(iferror(match(B35,'Osallistujat ja seuranta'!C:C,0),0)&gt;0,TRUE,FALSE)</f>
        <v>1</v>
      </c>
      <c r="J35" s="32" t="b">
        <f>if(iferror(match(C35,'Osallistujat ja seuranta'!C:C,0),0)&gt;0,TRUE,FALSE)</f>
        <v>1</v>
      </c>
      <c r="K35" s="32" t="b">
        <f t="shared" si="4"/>
        <v>1</v>
      </c>
      <c r="L35" s="32" t="b">
        <f t="shared" si="5"/>
        <v>1</v>
      </c>
      <c r="M35" s="32" t="b">
        <f t="shared" si="6"/>
        <v>1</v>
      </c>
      <c r="N35" s="33">
        <f t="shared" si="7"/>
        <v>1</v>
      </c>
      <c r="O35" s="34">
        <f t="shared" si="8"/>
        <v>2453.326449</v>
      </c>
      <c r="P35" s="34">
        <f t="shared" si="9"/>
        <v>1661.933122</v>
      </c>
      <c r="Q35" s="35">
        <f t="shared" si="10"/>
        <v>341.3933277</v>
      </c>
      <c r="R35" s="34">
        <f t="shared" si="11"/>
        <v>2111.933122</v>
      </c>
      <c r="S35" s="33">
        <f t="shared" si="12"/>
        <v>1</v>
      </c>
      <c r="T35" s="33">
        <f t="shared" si="13"/>
        <v>-47.18920641</v>
      </c>
      <c r="U35" s="33">
        <f t="shared" si="14"/>
        <v>-49.56057955</v>
      </c>
      <c r="V35" s="36">
        <f t="shared" si="15"/>
        <v>0.9146181525</v>
      </c>
      <c r="W35" s="37">
        <f t="shared" si="16"/>
        <v>10.06230775</v>
      </c>
      <c r="X35" s="37">
        <f t="shared" si="17"/>
        <v>0.02744899468</v>
      </c>
      <c r="Y35" s="37">
        <f>if(N35=1,(W35*(S35-V35))*'Säännöt ja ohjeet'!$B$54+X35,"")</f>
        <v>1.745725845</v>
      </c>
      <c r="Z35" s="37">
        <f t="shared" si="18"/>
        <v>0</v>
      </c>
      <c r="AA35" s="37">
        <f t="shared" si="19"/>
        <v>0.08538184747</v>
      </c>
      <c r="AB35" s="37">
        <f t="shared" si="20"/>
        <v>28.92561579</v>
      </c>
      <c r="AC35" s="37">
        <f t="shared" si="21"/>
        <v>1.595235917</v>
      </c>
      <c r="AD35" s="37">
        <f>if(N35=1,(AB35*(Z35-AA35))*'Säännöt ja ohjeet'!$B$54+AC35,"")</f>
        <v>-3.344209113</v>
      </c>
      <c r="AE35" s="38">
        <f t="shared" si="22"/>
        <v>6</v>
      </c>
      <c r="AF35" s="38">
        <f t="shared" si="23"/>
        <v>-4</v>
      </c>
      <c r="AG35" s="1"/>
      <c r="AH35" s="10"/>
      <c r="AI35" s="27">
        <f t="shared" ref="AI35:ED35" si="53">if($B35=AI$3,AI34+$Y35,if($C35=AI$3,AI34+$AD35,AI34))</f>
        <v>1936.206079</v>
      </c>
      <c r="AJ35" s="27">
        <f t="shared" si="53"/>
        <v>1871.922853</v>
      </c>
      <c r="AK35" s="27">
        <f t="shared" si="53"/>
        <v>2455.072175</v>
      </c>
      <c r="AL35" s="27">
        <f t="shared" si="53"/>
        <v>1658.588913</v>
      </c>
      <c r="AM35" s="27">
        <f t="shared" si="53"/>
        <v>1804.072131</v>
      </c>
      <c r="AN35" s="27">
        <f t="shared" si="53"/>
        <v>2308.734983</v>
      </c>
      <c r="AO35" s="27">
        <f t="shared" si="53"/>
        <v>2286.32782</v>
      </c>
      <c r="AP35" s="27">
        <f t="shared" si="53"/>
        <v>1646.015124</v>
      </c>
      <c r="AQ35" s="27">
        <f t="shared" si="53"/>
        <v>880.3044819</v>
      </c>
      <c r="AR35" s="27">
        <f t="shared" si="53"/>
        <v>830.8798854</v>
      </c>
      <c r="AS35" s="27">
        <f t="shared" si="53"/>
        <v>2178.77133</v>
      </c>
      <c r="AT35" s="27">
        <f t="shared" si="53"/>
        <v>811.649061</v>
      </c>
      <c r="AU35" s="27">
        <f t="shared" si="53"/>
        <v>1094.801101</v>
      </c>
      <c r="AV35" s="27">
        <f t="shared" si="53"/>
        <v>1339.582538</v>
      </c>
      <c r="AW35" s="27">
        <f t="shared" si="53"/>
        <v>1186.880996</v>
      </c>
      <c r="AX35" s="27">
        <f t="shared" si="53"/>
        <v>1164.99749</v>
      </c>
      <c r="AY35" s="27">
        <f t="shared" si="53"/>
        <v>1367.704948</v>
      </c>
      <c r="AZ35" s="27">
        <f t="shared" si="53"/>
        <v>1732.550996</v>
      </c>
      <c r="BA35" s="27">
        <f t="shared" si="53"/>
        <v>1840.282391</v>
      </c>
      <c r="BB35" s="27">
        <f t="shared" si="53"/>
        <v>2151.976698</v>
      </c>
      <c r="BC35" s="27">
        <f t="shared" si="53"/>
        <v>2190</v>
      </c>
      <c r="BD35" s="27" t="str">
        <f t="shared" si="53"/>
        <v>#N/A</v>
      </c>
      <c r="BE35" s="27" t="str">
        <f t="shared" si="53"/>
        <v>#N/A</v>
      </c>
      <c r="BF35" s="27" t="str">
        <f t="shared" si="53"/>
        <v>#N/A</v>
      </c>
      <c r="BG35" s="27" t="str">
        <f t="shared" si="53"/>
        <v>#N/A</v>
      </c>
      <c r="BH35" s="27" t="str">
        <f t="shared" si="53"/>
        <v>#N/A</v>
      </c>
      <c r="BI35" s="27" t="str">
        <f t="shared" si="53"/>
        <v>#N/A</v>
      </c>
      <c r="BJ35" s="27" t="str">
        <f t="shared" si="53"/>
        <v>#N/A</v>
      </c>
      <c r="BK35" s="27" t="str">
        <f t="shared" si="53"/>
        <v>#N/A</v>
      </c>
      <c r="BL35" s="27" t="str">
        <f t="shared" si="53"/>
        <v>#N/A</v>
      </c>
      <c r="BM35" s="27" t="str">
        <f t="shared" si="53"/>
        <v>#N/A</v>
      </c>
      <c r="BN35" s="27" t="str">
        <f t="shared" si="53"/>
        <v>#N/A</v>
      </c>
      <c r="BO35" s="27" t="str">
        <f t="shared" si="53"/>
        <v>#N/A</v>
      </c>
      <c r="BP35" s="27" t="str">
        <f t="shared" si="53"/>
        <v>#N/A</v>
      </c>
      <c r="BQ35" s="27" t="str">
        <f t="shared" si="53"/>
        <v>#N/A</v>
      </c>
      <c r="BR35" s="27" t="str">
        <f t="shared" si="53"/>
        <v>#N/A</v>
      </c>
      <c r="BS35" s="27" t="str">
        <f t="shared" si="53"/>
        <v>#N/A</v>
      </c>
      <c r="BT35" s="27" t="str">
        <f t="shared" si="53"/>
        <v>#N/A</v>
      </c>
      <c r="BU35" s="27" t="str">
        <f t="shared" si="53"/>
        <v>#N/A</v>
      </c>
      <c r="BV35" s="27" t="str">
        <f t="shared" si="53"/>
        <v>#N/A</v>
      </c>
      <c r="BW35" s="27" t="str">
        <f t="shared" si="53"/>
        <v>#N/A</v>
      </c>
      <c r="BX35" s="27" t="str">
        <f t="shared" si="53"/>
        <v>#N/A</v>
      </c>
      <c r="BY35" s="27" t="str">
        <f t="shared" si="53"/>
        <v>#N/A</v>
      </c>
      <c r="BZ35" s="27" t="str">
        <f t="shared" si="53"/>
        <v>#N/A</v>
      </c>
      <c r="CA35" s="27" t="str">
        <f t="shared" si="53"/>
        <v>#N/A</v>
      </c>
      <c r="CB35" s="27" t="str">
        <f t="shared" si="53"/>
        <v>#N/A</v>
      </c>
      <c r="CC35" s="27" t="str">
        <f t="shared" si="53"/>
        <v>#N/A</v>
      </c>
      <c r="CD35" s="27" t="str">
        <f t="shared" si="53"/>
        <v>#N/A</v>
      </c>
      <c r="CE35" s="27" t="str">
        <f t="shared" si="53"/>
        <v>#N/A</v>
      </c>
      <c r="CF35" s="27" t="str">
        <f t="shared" si="53"/>
        <v>#N/A</v>
      </c>
      <c r="CG35" s="27" t="str">
        <f t="shared" si="53"/>
        <v>#N/A</v>
      </c>
      <c r="CH35" s="27" t="str">
        <f t="shared" si="53"/>
        <v>#N/A</v>
      </c>
      <c r="CI35" s="27" t="str">
        <f t="shared" si="53"/>
        <v>#N/A</v>
      </c>
      <c r="CJ35" s="27" t="str">
        <f t="shared" si="53"/>
        <v>#N/A</v>
      </c>
      <c r="CK35" s="27" t="str">
        <f t="shared" si="53"/>
        <v>#N/A</v>
      </c>
      <c r="CL35" s="27" t="str">
        <f t="shared" si="53"/>
        <v>#N/A</v>
      </c>
      <c r="CM35" s="27" t="str">
        <f t="shared" si="53"/>
        <v>#N/A</v>
      </c>
      <c r="CN35" s="27" t="str">
        <f t="shared" si="53"/>
        <v>#N/A</v>
      </c>
      <c r="CO35" s="27" t="str">
        <f t="shared" si="53"/>
        <v>#N/A</v>
      </c>
      <c r="CP35" s="27" t="str">
        <f t="shared" si="53"/>
        <v>#N/A</v>
      </c>
      <c r="CQ35" s="27" t="str">
        <f t="shared" si="53"/>
        <v>#N/A</v>
      </c>
      <c r="CR35" s="27" t="str">
        <f t="shared" si="53"/>
        <v>#N/A</v>
      </c>
      <c r="CS35" s="27" t="str">
        <f t="shared" si="53"/>
        <v>#N/A</v>
      </c>
      <c r="CT35" s="27" t="str">
        <f t="shared" si="53"/>
        <v>#N/A</v>
      </c>
      <c r="CU35" s="27" t="str">
        <f t="shared" si="53"/>
        <v>#N/A</v>
      </c>
      <c r="CV35" s="27" t="str">
        <f t="shared" si="53"/>
        <v>#N/A</v>
      </c>
      <c r="CW35" s="27" t="str">
        <f t="shared" si="53"/>
        <v>#N/A</v>
      </c>
      <c r="CX35" s="27" t="str">
        <f t="shared" si="53"/>
        <v>#N/A</v>
      </c>
      <c r="CY35" s="27" t="str">
        <f t="shared" si="53"/>
        <v>#N/A</v>
      </c>
      <c r="CZ35" s="27" t="str">
        <f t="shared" si="53"/>
        <v>#N/A</v>
      </c>
      <c r="DA35" s="27" t="str">
        <f t="shared" si="53"/>
        <v>#N/A</v>
      </c>
      <c r="DB35" s="27" t="str">
        <f t="shared" si="53"/>
        <v>#N/A</v>
      </c>
      <c r="DC35" s="27" t="str">
        <f t="shared" si="53"/>
        <v>#N/A</v>
      </c>
      <c r="DD35" s="27" t="str">
        <f t="shared" si="53"/>
        <v>#N/A</v>
      </c>
      <c r="DE35" s="27" t="str">
        <f t="shared" si="53"/>
        <v>#N/A</v>
      </c>
      <c r="DF35" s="27" t="str">
        <f t="shared" si="53"/>
        <v>#N/A</v>
      </c>
      <c r="DG35" s="27" t="str">
        <f t="shared" si="53"/>
        <v>#N/A</v>
      </c>
      <c r="DH35" s="27" t="str">
        <f t="shared" si="53"/>
        <v>#N/A</v>
      </c>
      <c r="DI35" s="27" t="str">
        <f t="shared" si="53"/>
        <v>#N/A</v>
      </c>
      <c r="DJ35" s="27" t="str">
        <f t="shared" si="53"/>
        <v>#N/A</v>
      </c>
      <c r="DK35" s="27" t="str">
        <f t="shared" si="53"/>
        <v>#N/A</v>
      </c>
      <c r="DL35" s="27" t="str">
        <f t="shared" si="53"/>
        <v>#N/A</v>
      </c>
      <c r="DM35" s="27" t="str">
        <f t="shared" si="53"/>
        <v>#N/A</v>
      </c>
      <c r="DN35" s="27" t="str">
        <f t="shared" si="53"/>
        <v>#N/A</v>
      </c>
      <c r="DO35" s="27" t="str">
        <f t="shared" si="53"/>
        <v>#N/A</v>
      </c>
      <c r="DP35" s="27" t="str">
        <f t="shared" si="53"/>
        <v>#N/A</v>
      </c>
      <c r="DQ35" s="27" t="str">
        <f t="shared" si="53"/>
        <v>#N/A</v>
      </c>
      <c r="DR35" s="27" t="str">
        <f t="shared" si="53"/>
        <v>#N/A</v>
      </c>
      <c r="DS35" s="27" t="str">
        <f t="shared" si="53"/>
        <v>#N/A</v>
      </c>
      <c r="DT35" s="27" t="str">
        <f t="shared" si="53"/>
        <v>#N/A</v>
      </c>
      <c r="DU35" s="27" t="str">
        <f t="shared" si="53"/>
        <v>#N/A</v>
      </c>
      <c r="DV35" s="27" t="str">
        <f t="shared" si="53"/>
        <v>#N/A</v>
      </c>
      <c r="DW35" s="27" t="str">
        <f t="shared" si="53"/>
        <v>#N/A</v>
      </c>
      <c r="DX35" s="27" t="str">
        <f t="shared" si="53"/>
        <v>#N/A</v>
      </c>
      <c r="DY35" s="27" t="str">
        <f t="shared" si="53"/>
        <v>#N/A</v>
      </c>
      <c r="DZ35" s="27" t="str">
        <f t="shared" si="53"/>
        <v>#N/A</v>
      </c>
      <c r="EA35" s="27" t="str">
        <f t="shared" si="53"/>
        <v>#N/A</v>
      </c>
      <c r="EB35" s="27" t="str">
        <f t="shared" si="53"/>
        <v>#N/A</v>
      </c>
      <c r="EC35" s="27" t="str">
        <f t="shared" si="53"/>
        <v>#N/A</v>
      </c>
      <c r="ED35" s="27" t="str">
        <f t="shared" si="53"/>
        <v>#N/A</v>
      </c>
      <c r="EE35" s="28">
        <f t="shared" si="2"/>
        <v>1654.15819</v>
      </c>
    </row>
    <row r="36">
      <c r="A36" s="1"/>
      <c r="B36" s="29" t="s">
        <v>40</v>
      </c>
      <c r="C36" s="30" t="s">
        <v>48</v>
      </c>
      <c r="D36" s="30">
        <v>0.0</v>
      </c>
      <c r="E36" s="30" t="s">
        <v>48</v>
      </c>
      <c r="F36" s="31">
        <v>46131.0</v>
      </c>
      <c r="G36" s="32"/>
      <c r="H36" s="32" t="b">
        <f t="shared" si="3"/>
        <v>1</v>
      </c>
      <c r="I36" s="32" t="b">
        <f>if(iferror(match(B36,'Osallistujat ja seuranta'!C:C,0),0)&gt;0,TRUE,FALSE)</f>
        <v>1</v>
      </c>
      <c r="J36" s="32" t="b">
        <f>if(iferror(match(C36,'Osallistujat ja seuranta'!C:C,0),0)&gt;0,TRUE,FALSE)</f>
        <v>1</v>
      </c>
      <c r="K36" s="32" t="b">
        <f t="shared" si="4"/>
        <v>1</v>
      </c>
      <c r="L36" s="32" t="b">
        <f t="shared" si="5"/>
        <v>1</v>
      </c>
      <c r="M36" s="32" t="b">
        <f t="shared" si="6"/>
        <v>1</v>
      </c>
      <c r="N36" s="33">
        <f t="shared" si="7"/>
        <v>1</v>
      </c>
      <c r="O36" s="34">
        <f t="shared" si="8"/>
        <v>1094.801101</v>
      </c>
      <c r="P36" s="34">
        <f t="shared" si="9"/>
        <v>1840.282391</v>
      </c>
      <c r="Q36" s="35">
        <f t="shared" si="10"/>
        <v>-745.4812899</v>
      </c>
      <c r="R36" s="34">
        <f t="shared" si="11"/>
        <v>1840.282391</v>
      </c>
      <c r="S36" s="33">
        <f t="shared" si="12"/>
        <v>0</v>
      </c>
      <c r="T36" s="33">
        <f t="shared" si="13"/>
        <v>-53.89001091</v>
      </c>
      <c r="U36" s="33">
        <f t="shared" si="14"/>
        <v>-51.00198794</v>
      </c>
      <c r="V36" s="36">
        <f t="shared" si="15"/>
        <v>0.05274881621</v>
      </c>
      <c r="W36" s="37">
        <f t="shared" si="16"/>
        <v>46.54450695</v>
      </c>
      <c r="X36" s="37">
        <f t="shared" si="17"/>
        <v>3.012997305</v>
      </c>
      <c r="Y36" s="37">
        <f>if(N36=1,(W36*(S36-V36))*'Säännöt ja ohjeet'!$B$54+X36,"")</f>
        <v>-1.89733798</v>
      </c>
      <c r="Z36" s="37">
        <f t="shared" si="18"/>
        <v>1</v>
      </c>
      <c r="AA36" s="37">
        <f t="shared" si="19"/>
        <v>0.9472511838</v>
      </c>
      <c r="AB36" s="37">
        <f t="shared" si="20"/>
        <v>24.05371508</v>
      </c>
      <c r="AC36" s="37">
        <f t="shared" si="21"/>
        <v>1.149931812</v>
      </c>
      <c r="AD36" s="37">
        <f>if(N36=1,(AB36*(Z36-AA36))*'Säännöt ja ohjeet'!$B$54+AC36,"")</f>
        <v>3.687541804</v>
      </c>
      <c r="AE36" s="38">
        <f t="shared" si="22"/>
        <v>1</v>
      </c>
      <c r="AF36" s="38">
        <f t="shared" si="23"/>
        <v>-3</v>
      </c>
      <c r="AG36" s="1"/>
      <c r="AH36" s="10"/>
      <c r="AI36" s="27">
        <f t="shared" ref="AI36:ED36" si="54">if($B36=AI$3,AI35+$Y36,if($C36=AI$3,AI35+$AD36,AI35))</f>
        <v>1936.206079</v>
      </c>
      <c r="AJ36" s="27">
        <f t="shared" si="54"/>
        <v>1871.922853</v>
      </c>
      <c r="AK36" s="27">
        <f t="shared" si="54"/>
        <v>2455.072175</v>
      </c>
      <c r="AL36" s="27">
        <f t="shared" si="54"/>
        <v>1658.588913</v>
      </c>
      <c r="AM36" s="27">
        <f t="shared" si="54"/>
        <v>1804.072131</v>
      </c>
      <c r="AN36" s="27">
        <f t="shared" si="54"/>
        <v>2308.734983</v>
      </c>
      <c r="AO36" s="27">
        <f t="shared" si="54"/>
        <v>2286.32782</v>
      </c>
      <c r="AP36" s="27">
        <f t="shared" si="54"/>
        <v>1646.015124</v>
      </c>
      <c r="AQ36" s="27">
        <f t="shared" si="54"/>
        <v>880.3044819</v>
      </c>
      <c r="AR36" s="27">
        <f t="shared" si="54"/>
        <v>830.8798854</v>
      </c>
      <c r="AS36" s="27">
        <f t="shared" si="54"/>
        <v>2178.77133</v>
      </c>
      <c r="AT36" s="27">
        <f t="shared" si="54"/>
        <v>811.649061</v>
      </c>
      <c r="AU36" s="27">
        <f t="shared" si="54"/>
        <v>1092.903763</v>
      </c>
      <c r="AV36" s="27">
        <f t="shared" si="54"/>
        <v>1339.582538</v>
      </c>
      <c r="AW36" s="27">
        <f t="shared" si="54"/>
        <v>1186.880996</v>
      </c>
      <c r="AX36" s="27">
        <f t="shared" si="54"/>
        <v>1164.99749</v>
      </c>
      <c r="AY36" s="27">
        <f t="shared" si="54"/>
        <v>1367.704948</v>
      </c>
      <c r="AZ36" s="27">
        <f t="shared" si="54"/>
        <v>1732.550996</v>
      </c>
      <c r="BA36" s="27">
        <f t="shared" si="54"/>
        <v>1843.969933</v>
      </c>
      <c r="BB36" s="27">
        <f t="shared" si="54"/>
        <v>2151.976698</v>
      </c>
      <c r="BC36" s="27">
        <f t="shared" si="54"/>
        <v>2190</v>
      </c>
      <c r="BD36" s="27" t="str">
        <f t="shared" si="54"/>
        <v>#N/A</v>
      </c>
      <c r="BE36" s="27" t="str">
        <f t="shared" si="54"/>
        <v>#N/A</v>
      </c>
      <c r="BF36" s="27" t="str">
        <f t="shared" si="54"/>
        <v>#N/A</v>
      </c>
      <c r="BG36" s="27" t="str">
        <f t="shared" si="54"/>
        <v>#N/A</v>
      </c>
      <c r="BH36" s="27" t="str">
        <f t="shared" si="54"/>
        <v>#N/A</v>
      </c>
      <c r="BI36" s="27" t="str">
        <f t="shared" si="54"/>
        <v>#N/A</v>
      </c>
      <c r="BJ36" s="27" t="str">
        <f t="shared" si="54"/>
        <v>#N/A</v>
      </c>
      <c r="BK36" s="27" t="str">
        <f t="shared" si="54"/>
        <v>#N/A</v>
      </c>
      <c r="BL36" s="27" t="str">
        <f t="shared" si="54"/>
        <v>#N/A</v>
      </c>
      <c r="BM36" s="27" t="str">
        <f t="shared" si="54"/>
        <v>#N/A</v>
      </c>
      <c r="BN36" s="27" t="str">
        <f t="shared" si="54"/>
        <v>#N/A</v>
      </c>
      <c r="BO36" s="27" t="str">
        <f t="shared" si="54"/>
        <v>#N/A</v>
      </c>
      <c r="BP36" s="27" t="str">
        <f t="shared" si="54"/>
        <v>#N/A</v>
      </c>
      <c r="BQ36" s="27" t="str">
        <f t="shared" si="54"/>
        <v>#N/A</v>
      </c>
      <c r="BR36" s="27" t="str">
        <f t="shared" si="54"/>
        <v>#N/A</v>
      </c>
      <c r="BS36" s="27" t="str">
        <f t="shared" si="54"/>
        <v>#N/A</v>
      </c>
      <c r="BT36" s="27" t="str">
        <f t="shared" si="54"/>
        <v>#N/A</v>
      </c>
      <c r="BU36" s="27" t="str">
        <f t="shared" si="54"/>
        <v>#N/A</v>
      </c>
      <c r="BV36" s="27" t="str">
        <f t="shared" si="54"/>
        <v>#N/A</v>
      </c>
      <c r="BW36" s="27" t="str">
        <f t="shared" si="54"/>
        <v>#N/A</v>
      </c>
      <c r="BX36" s="27" t="str">
        <f t="shared" si="54"/>
        <v>#N/A</v>
      </c>
      <c r="BY36" s="27" t="str">
        <f t="shared" si="54"/>
        <v>#N/A</v>
      </c>
      <c r="BZ36" s="27" t="str">
        <f t="shared" si="54"/>
        <v>#N/A</v>
      </c>
      <c r="CA36" s="27" t="str">
        <f t="shared" si="54"/>
        <v>#N/A</v>
      </c>
      <c r="CB36" s="27" t="str">
        <f t="shared" si="54"/>
        <v>#N/A</v>
      </c>
      <c r="CC36" s="27" t="str">
        <f t="shared" si="54"/>
        <v>#N/A</v>
      </c>
      <c r="CD36" s="27" t="str">
        <f t="shared" si="54"/>
        <v>#N/A</v>
      </c>
      <c r="CE36" s="27" t="str">
        <f t="shared" si="54"/>
        <v>#N/A</v>
      </c>
      <c r="CF36" s="27" t="str">
        <f t="shared" si="54"/>
        <v>#N/A</v>
      </c>
      <c r="CG36" s="27" t="str">
        <f t="shared" si="54"/>
        <v>#N/A</v>
      </c>
      <c r="CH36" s="27" t="str">
        <f t="shared" si="54"/>
        <v>#N/A</v>
      </c>
      <c r="CI36" s="27" t="str">
        <f t="shared" si="54"/>
        <v>#N/A</v>
      </c>
      <c r="CJ36" s="27" t="str">
        <f t="shared" si="54"/>
        <v>#N/A</v>
      </c>
      <c r="CK36" s="27" t="str">
        <f t="shared" si="54"/>
        <v>#N/A</v>
      </c>
      <c r="CL36" s="27" t="str">
        <f t="shared" si="54"/>
        <v>#N/A</v>
      </c>
      <c r="CM36" s="27" t="str">
        <f t="shared" si="54"/>
        <v>#N/A</v>
      </c>
      <c r="CN36" s="27" t="str">
        <f t="shared" si="54"/>
        <v>#N/A</v>
      </c>
      <c r="CO36" s="27" t="str">
        <f t="shared" si="54"/>
        <v>#N/A</v>
      </c>
      <c r="CP36" s="27" t="str">
        <f t="shared" si="54"/>
        <v>#N/A</v>
      </c>
      <c r="CQ36" s="27" t="str">
        <f t="shared" si="54"/>
        <v>#N/A</v>
      </c>
      <c r="CR36" s="27" t="str">
        <f t="shared" si="54"/>
        <v>#N/A</v>
      </c>
      <c r="CS36" s="27" t="str">
        <f t="shared" si="54"/>
        <v>#N/A</v>
      </c>
      <c r="CT36" s="27" t="str">
        <f t="shared" si="54"/>
        <v>#N/A</v>
      </c>
      <c r="CU36" s="27" t="str">
        <f t="shared" si="54"/>
        <v>#N/A</v>
      </c>
      <c r="CV36" s="27" t="str">
        <f t="shared" si="54"/>
        <v>#N/A</v>
      </c>
      <c r="CW36" s="27" t="str">
        <f t="shared" si="54"/>
        <v>#N/A</v>
      </c>
      <c r="CX36" s="27" t="str">
        <f t="shared" si="54"/>
        <v>#N/A</v>
      </c>
      <c r="CY36" s="27" t="str">
        <f t="shared" si="54"/>
        <v>#N/A</v>
      </c>
      <c r="CZ36" s="27" t="str">
        <f t="shared" si="54"/>
        <v>#N/A</v>
      </c>
      <c r="DA36" s="27" t="str">
        <f t="shared" si="54"/>
        <v>#N/A</v>
      </c>
      <c r="DB36" s="27" t="str">
        <f t="shared" si="54"/>
        <v>#N/A</v>
      </c>
      <c r="DC36" s="27" t="str">
        <f t="shared" si="54"/>
        <v>#N/A</v>
      </c>
      <c r="DD36" s="27" t="str">
        <f t="shared" si="54"/>
        <v>#N/A</v>
      </c>
      <c r="DE36" s="27" t="str">
        <f t="shared" si="54"/>
        <v>#N/A</v>
      </c>
      <c r="DF36" s="27" t="str">
        <f t="shared" si="54"/>
        <v>#N/A</v>
      </c>
      <c r="DG36" s="27" t="str">
        <f t="shared" si="54"/>
        <v>#N/A</v>
      </c>
      <c r="DH36" s="27" t="str">
        <f t="shared" si="54"/>
        <v>#N/A</v>
      </c>
      <c r="DI36" s="27" t="str">
        <f t="shared" si="54"/>
        <v>#N/A</v>
      </c>
      <c r="DJ36" s="27" t="str">
        <f t="shared" si="54"/>
        <v>#N/A</v>
      </c>
      <c r="DK36" s="27" t="str">
        <f t="shared" si="54"/>
        <v>#N/A</v>
      </c>
      <c r="DL36" s="27" t="str">
        <f t="shared" si="54"/>
        <v>#N/A</v>
      </c>
      <c r="DM36" s="27" t="str">
        <f t="shared" si="54"/>
        <v>#N/A</v>
      </c>
      <c r="DN36" s="27" t="str">
        <f t="shared" si="54"/>
        <v>#N/A</v>
      </c>
      <c r="DO36" s="27" t="str">
        <f t="shared" si="54"/>
        <v>#N/A</v>
      </c>
      <c r="DP36" s="27" t="str">
        <f t="shared" si="54"/>
        <v>#N/A</v>
      </c>
      <c r="DQ36" s="27" t="str">
        <f t="shared" si="54"/>
        <v>#N/A</v>
      </c>
      <c r="DR36" s="27" t="str">
        <f t="shared" si="54"/>
        <v>#N/A</v>
      </c>
      <c r="DS36" s="27" t="str">
        <f t="shared" si="54"/>
        <v>#N/A</v>
      </c>
      <c r="DT36" s="27" t="str">
        <f t="shared" si="54"/>
        <v>#N/A</v>
      </c>
      <c r="DU36" s="27" t="str">
        <f t="shared" si="54"/>
        <v>#N/A</v>
      </c>
      <c r="DV36" s="27" t="str">
        <f t="shared" si="54"/>
        <v>#N/A</v>
      </c>
      <c r="DW36" s="27" t="str">
        <f t="shared" si="54"/>
        <v>#N/A</v>
      </c>
      <c r="DX36" s="27" t="str">
        <f t="shared" si="54"/>
        <v>#N/A</v>
      </c>
      <c r="DY36" s="27" t="str">
        <f t="shared" si="54"/>
        <v>#N/A</v>
      </c>
      <c r="DZ36" s="27" t="str">
        <f t="shared" si="54"/>
        <v>#N/A</v>
      </c>
      <c r="EA36" s="27" t="str">
        <f t="shared" si="54"/>
        <v>#N/A</v>
      </c>
      <c r="EB36" s="27" t="str">
        <f t="shared" si="54"/>
        <v>#N/A</v>
      </c>
      <c r="EC36" s="27" t="str">
        <f t="shared" si="54"/>
        <v>#N/A</v>
      </c>
      <c r="ED36" s="27" t="str">
        <f t="shared" si="54"/>
        <v>#N/A</v>
      </c>
      <c r="EE36" s="28">
        <f t="shared" si="2"/>
        <v>1654.243438</v>
      </c>
    </row>
    <row r="37">
      <c r="A37" s="1"/>
      <c r="B37" s="29" t="s">
        <v>37</v>
      </c>
      <c r="C37" s="30" t="s">
        <v>42</v>
      </c>
      <c r="D37" s="30">
        <v>4.0</v>
      </c>
      <c r="E37" s="30" t="s">
        <v>42</v>
      </c>
      <c r="F37" s="31">
        <v>46134.0</v>
      </c>
      <c r="G37" s="32"/>
      <c r="H37" s="32" t="b">
        <f t="shared" si="3"/>
        <v>1</v>
      </c>
      <c r="I37" s="32" t="b">
        <f>if(iferror(match(B37,'Osallistujat ja seuranta'!C:C,0),0)&gt;0,TRUE,FALSE)</f>
        <v>1</v>
      </c>
      <c r="J37" s="32" t="b">
        <f>if(iferror(match(C37,'Osallistujat ja seuranta'!C:C,0),0)&gt;0,TRUE,FALSE)</f>
        <v>1</v>
      </c>
      <c r="K37" s="32" t="b">
        <f t="shared" si="4"/>
        <v>1</v>
      </c>
      <c r="L37" s="32" t="b">
        <f t="shared" si="5"/>
        <v>1</v>
      </c>
      <c r="M37" s="32" t="b">
        <f t="shared" si="6"/>
        <v>1</v>
      </c>
      <c r="N37" s="33">
        <f t="shared" si="7"/>
        <v>1</v>
      </c>
      <c r="O37" s="34">
        <f t="shared" si="8"/>
        <v>2455.072175</v>
      </c>
      <c r="P37" s="34">
        <f t="shared" si="9"/>
        <v>1936.206079</v>
      </c>
      <c r="Q37" s="35">
        <f t="shared" si="10"/>
        <v>168.8660966</v>
      </c>
      <c r="R37" s="34">
        <f t="shared" si="11"/>
        <v>2286.206079</v>
      </c>
      <c r="S37" s="33">
        <f t="shared" si="12"/>
        <v>0</v>
      </c>
      <c r="T37" s="33">
        <f t="shared" si="13"/>
        <v>-47.17475846</v>
      </c>
      <c r="U37" s="33">
        <f t="shared" si="14"/>
        <v>-48.45018451</v>
      </c>
      <c r="V37" s="36">
        <f t="shared" si="15"/>
        <v>0.7816701826</v>
      </c>
      <c r="W37" s="37">
        <f t="shared" si="16"/>
        <v>10.02913291</v>
      </c>
      <c r="X37" s="37">
        <f t="shared" si="17"/>
        <v>0.02689459517</v>
      </c>
      <c r="Y37" s="37">
        <f>if(N37=1,(W37*(S37-V37))*'Säännöt ja ohjeet'!$B$54+X37,"")</f>
        <v>-15.6520537</v>
      </c>
      <c r="Z37" s="37">
        <f t="shared" si="18"/>
        <v>1</v>
      </c>
      <c r="AA37" s="37">
        <f t="shared" si="19"/>
        <v>0.2183298174</v>
      </c>
      <c r="AB37" s="37">
        <f t="shared" si="20"/>
        <v>21.57496041</v>
      </c>
      <c r="AC37" s="37">
        <f t="shared" si="21"/>
        <v>0.9115925498</v>
      </c>
      <c r="AD37" s="37">
        <f>if(N37=1,(AB37*(Z37-AA37))*'Säännöt ja ohjeet'!$B$54+AC37,"")</f>
        <v>34.64059904</v>
      </c>
      <c r="AE37" s="38">
        <f t="shared" si="22"/>
        <v>-11</v>
      </c>
      <c r="AF37" s="38">
        <f t="shared" si="23"/>
        <v>13</v>
      </c>
      <c r="AG37" s="1"/>
      <c r="AH37" s="10"/>
      <c r="AI37" s="27">
        <f t="shared" ref="AI37:ED37" si="55">if($B37=AI$3,AI36+$Y37,if($C37=AI$3,AI36+$AD37,AI36))</f>
        <v>1970.846678</v>
      </c>
      <c r="AJ37" s="27">
        <f t="shared" si="55"/>
        <v>1871.922853</v>
      </c>
      <c r="AK37" s="27">
        <f t="shared" si="55"/>
        <v>2439.420122</v>
      </c>
      <c r="AL37" s="27">
        <f t="shared" si="55"/>
        <v>1658.588913</v>
      </c>
      <c r="AM37" s="27">
        <f t="shared" si="55"/>
        <v>1804.072131</v>
      </c>
      <c r="AN37" s="27">
        <f t="shared" si="55"/>
        <v>2308.734983</v>
      </c>
      <c r="AO37" s="27">
        <f t="shared" si="55"/>
        <v>2286.32782</v>
      </c>
      <c r="AP37" s="27">
        <f t="shared" si="55"/>
        <v>1646.015124</v>
      </c>
      <c r="AQ37" s="27">
        <f t="shared" si="55"/>
        <v>880.3044819</v>
      </c>
      <c r="AR37" s="27">
        <f t="shared" si="55"/>
        <v>830.8798854</v>
      </c>
      <c r="AS37" s="27">
        <f t="shared" si="55"/>
        <v>2178.77133</v>
      </c>
      <c r="AT37" s="27">
        <f t="shared" si="55"/>
        <v>811.649061</v>
      </c>
      <c r="AU37" s="27">
        <f t="shared" si="55"/>
        <v>1092.903763</v>
      </c>
      <c r="AV37" s="27">
        <f t="shared" si="55"/>
        <v>1339.582538</v>
      </c>
      <c r="AW37" s="27">
        <f t="shared" si="55"/>
        <v>1186.880996</v>
      </c>
      <c r="AX37" s="27">
        <f t="shared" si="55"/>
        <v>1164.99749</v>
      </c>
      <c r="AY37" s="27">
        <f t="shared" si="55"/>
        <v>1367.704948</v>
      </c>
      <c r="AZ37" s="27">
        <f t="shared" si="55"/>
        <v>1732.550996</v>
      </c>
      <c r="BA37" s="27">
        <f t="shared" si="55"/>
        <v>1843.969933</v>
      </c>
      <c r="BB37" s="27">
        <f t="shared" si="55"/>
        <v>2151.976698</v>
      </c>
      <c r="BC37" s="27">
        <f t="shared" si="55"/>
        <v>2190</v>
      </c>
      <c r="BD37" s="27" t="str">
        <f t="shared" si="55"/>
        <v>#N/A</v>
      </c>
      <c r="BE37" s="27" t="str">
        <f t="shared" si="55"/>
        <v>#N/A</v>
      </c>
      <c r="BF37" s="27" t="str">
        <f t="shared" si="55"/>
        <v>#N/A</v>
      </c>
      <c r="BG37" s="27" t="str">
        <f t="shared" si="55"/>
        <v>#N/A</v>
      </c>
      <c r="BH37" s="27" t="str">
        <f t="shared" si="55"/>
        <v>#N/A</v>
      </c>
      <c r="BI37" s="27" t="str">
        <f t="shared" si="55"/>
        <v>#N/A</v>
      </c>
      <c r="BJ37" s="27" t="str">
        <f t="shared" si="55"/>
        <v>#N/A</v>
      </c>
      <c r="BK37" s="27" t="str">
        <f t="shared" si="55"/>
        <v>#N/A</v>
      </c>
      <c r="BL37" s="27" t="str">
        <f t="shared" si="55"/>
        <v>#N/A</v>
      </c>
      <c r="BM37" s="27" t="str">
        <f t="shared" si="55"/>
        <v>#N/A</v>
      </c>
      <c r="BN37" s="27" t="str">
        <f t="shared" si="55"/>
        <v>#N/A</v>
      </c>
      <c r="BO37" s="27" t="str">
        <f t="shared" si="55"/>
        <v>#N/A</v>
      </c>
      <c r="BP37" s="27" t="str">
        <f t="shared" si="55"/>
        <v>#N/A</v>
      </c>
      <c r="BQ37" s="27" t="str">
        <f t="shared" si="55"/>
        <v>#N/A</v>
      </c>
      <c r="BR37" s="27" t="str">
        <f t="shared" si="55"/>
        <v>#N/A</v>
      </c>
      <c r="BS37" s="27" t="str">
        <f t="shared" si="55"/>
        <v>#N/A</v>
      </c>
      <c r="BT37" s="27" t="str">
        <f t="shared" si="55"/>
        <v>#N/A</v>
      </c>
      <c r="BU37" s="27" t="str">
        <f t="shared" si="55"/>
        <v>#N/A</v>
      </c>
      <c r="BV37" s="27" t="str">
        <f t="shared" si="55"/>
        <v>#N/A</v>
      </c>
      <c r="BW37" s="27" t="str">
        <f t="shared" si="55"/>
        <v>#N/A</v>
      </c>
      <c r="BX37" s="27" t="str">
        <f t="shared" si="55"/>
        <v>#N/A</v>
      </c>
      <c r="BY37" s="27" t="str">
        <f t="shared" si="55"/>
        <v>#N/A</v>
      </c>
      <c r="BZ37" s="27" t="str">
        <f t="shared" si="55"/>
        <v>#N/A</v>
      </c>
      <c r="CA37" s="27" t="str">
        <f t="shared" si="55"/>
        <v>#N/A</v>
      </c>
      <c r="CB37" s="27" t="str">
        <f t="shared" si="55"/>
        <v>#N/A</v>
      </c>
      <c r="CC37" s="27" t="str">
        <f t="shared" si="55"/>
        <v>#N/A</v>
      </c>
      <c r="CD37" s="27" t="str">
        <f t="shared" si="55"/>
        <v>#N/A</v>
      </c>
      <c r="CE37" s="27" t="str">
        <f t="shared" si="55"/>
        <v>#N/A</v>
      </c>
      <c r="CF37" s="27" t="str">
        <f t="shared" si="55"/>
        <v>#N/A</v>
      </c>
      <c r="CG37" s="27" t="str">
        <f t="shared" si="55"/>
        <v>#N/A</v>
      </c>
      <c r="CH37" s="27" t="str">
        <f t="shared" si="55"/>
        <v>#N/A</v>
      </c>
      <c r="CI37" s="27" t="str">
        <f t="shared" si="55"/>
        <v>#N/A</v>
      </c>
      <c r="CJ37" s="27" t="str">
        <f t="shared" si="55"/>
        <v>#N/A</v>
      </c>
      <c r="CK37" s="27" t="str">
        <f t="shared" si="55"/>
        <v>#N/A</v>
      </c>
      <c r="CL37" s="27" t="str">
        <f t="shared" si="55"/>
        <v>#N/A</v>
      </c>
      <c r="CM37" s="27" t="str">
        <f t="shared" si="55"/>
        <v>#N/A</v>
      </c>
      <c r="CN37" s="27" t="str">
        <f t="shared" si="55"/>
        <v>#N/A</v>
      </c>
      <c r="CO37" s="27" t="str">
        <f t="shared" si="55"/>
        <v>#N/A</v>
      </c>
      <c r="CP37" s="27" t="str">
        <f t="shared" si="55"/>
        <v>#N/A</v>
      </c>
      <c r="CQ37" s="27" t="str">
        <f t="shared" si="55"/>
        <v>#N/A</v>
      </c>
      <c r="CR37" s="27" t="str">
        <f t="shared" si="55"/>
        <v>#N/A</v>
      </c>
      <c r="CS37" s="27" t="str">
        <f t="shared" si="55"/>
        <v>#N/A</v>
      </c>
      <c r="CT37" s="27" t="str">
        <f t="shared" si="55"/>
        <v>#N/A</v>
      </c>
      <c r="CU37" s="27" t="str">
        <f t="shared" si="55"/>
        <v>#N/A</v>
      </c>
      <c r="CV37" s="27" t="str">
        <f t="shared" si="55"/>
        <v>#N/A</v>
      </c>
      <c r="CW37" s="27" t="str">
        <f t="shared" si="55"/>
        <v>#N/A</v>
      </c>
      <c r="CX37" s="27" t="str">
        <f t="shared" si="55"/>
        <v>#N/A</v>
      </c>
      <c r="CY37" s="27" t="str">
        <f t="shared" si="55"/>
        <v>#N/A</v>
      </c>
      <c r="CZ37" s="27" t="str">
        <f t="shared" si="55"/>
        <v>#N/A</v>
      </c>
      <c r="DA37" s="27" t="str">
        <f t="shared" si="55"/>
        <v>#N/A</v>
      </c>
      <c r="DB37" s="27" t="str">
        <f t="shared" si="55"/>
        <v>#N/A</v>
      </c>
      <c r="DC37" s="27" t="str">
        <f t="shared" si="55"/>
        <v>#N/A</v>
      </c>
      <c r="DD37" s="27" t="str">
        <f t="shared" si="55"/>
        <v>#N/A</v>
      </c>
      <c r="DE37" s="27" t="str">
        <f t="shared" si="55"/>
        <v>#N/A</v>
      </c>
      <c r="DF37" s="27" t="str">
        <f t="shared" si="55"/>
        <v>#N/A</v>
      </c>
      <c r="DG37" s="27" t="str">
        <f t="shared" si="55"/>
        <v>#N/A</v>
      </c>
      <c r="DH37" s="27" t="str">
        <f t="shared" si="55"/>
        <v>#N/A</v>
      </c>
      <c r="DI37" s="27" t="str">
        <f t="shared" si="55"/>
        <v>#N/A</v>
      </c>
      <c r="DJ37" s="27" t="str">
        <f t="shared" si="55"/>
        <v>#N/A</v>
      </c>
      <c r="DK37" s="27" t="str">
        <f t="shared" si="55"/>
        <v>#N/A</v>
      </c>
      <c r="DL37" s="27" t="str">
        <f t="shared" si="55"/>
        <v>#N/A</v>
      </c>
      <c r="DM37" s="27" t="str">
        <f t="shared" si="55"/>
        <v>#N/A</v>
      </c>
      <c r="DN37" s="27" t="str">
        <f t="shared" si="55"/>
        <v>#N/A</v>
      </c>
      <c r="DO37" s="27" t="str">
        <f t="shared" si="55"/>
        <v>#N/A</v>
      </c>
      <c r="DP37" s="27" t="str">
        <f t="shared" si="55"/>
        <v>#N/A</v>
      </c>
      <c r="DQ37" s="27" t="str">
        <f t="shared" si="55"/>
        <v>#N/A</v>
      </c>
      <c r="DR37" s="27" t="str">
        <f t="shared" si="55"/>
        <v>#N/A</v>
      </c>
      <c r="DS37" s="27" t="str">
        <f t="shared" si="55"/>
        <v>#N/A</v>
      </c>
      <c r="DT37" s="27" t="str">
        <f t="shared" si="55"/>
        <v>#N/A</v>
      </c>
      <c r="DU37" s="27" t="str">
        <f t="shared" si="55"/>
        <v>#N/A</v>
      </c>
      <c r="DV37" s="27" t="str">
        <f t="shared" si="55"/>
        <v>#N/A</v>
      </c>
      <c r="DW37" s="27" t="str">
        <f t="shared" si="55"/>
        <v>#N/A</v>
      </c>
      <c r="DX37" s="27" t="str">
        <f t="shared" si="55"/>
        <v>#N/A</v>
      </c>
      <c r="DY37" s="27" t="str">
        <f t="shared" si="55"/>
        <v>#N/A</v>
      </c>
      <c r="DZ37" s="27" t="str">
        <f t="shared" si="55"/>
        <v>#N/A</v>
      </c>
      <c r="EA37" s="27" t="str">
        <f t="shared" si="55"/>
        <v>#N/A</v>
      </c>
      <c r="EB37" s="27" t="str">
        <f t="shared" si="55"/>
        <v>#N/A</v>
      </c>
      <c r="EC37" s="27" t="str">
        <f t="shared" si="55"/>
        <v>#N/A</v>
      </c>
      <c r="ED37" s="27" t="str">
        <f t="shared" si="55"/>
        <v>#N/A</v>
      </c>
      <c r="EE37" s="28">
        <f t="shared" si="2"/>
        <v>1655.147654</v>
      </c>
    </row>
    <row r="38">
      <c r="A38" s="1"/>
      <c r="B38" s="29" t="s">
        <v>40</v>
      </c>
      <c r="C38" s="30" t="s">
        <v>37</v>
      </c>
      <c r="D38" s="30">
        <v>9.0</v>
      </c>
      <c r="E38" s="30" t="s">
        <v>37</v>
      </c>
      <c r="F38" s="31">
        <v>46134.0</v>
      </c>
      <c r="G38" s="32"/>
      <c r="H38" s="32" t="b">
        <f t="shared" si="3"/>
        <v>1</v>
      </c>
      <c r="I38" s="32" t="b">
        <f>if(iferror(match(B38,'Osallistujat ja seuranta'!C:C,0),0)&gt;0,TRUE,FALSE)</f>
        <v>1</v>
      </c>
      <c r="J38" s="32" t="b">
        <f>if(iferror(match(C38,'Osallistujat ja seuranta'!C:C,0),0)&gt;0,TRUE,FALSE)</f>
        <v>1</v>
      </c>
      <c r="K38" s="32" t="b">
        <f t="shared" si="4"/>
        <v>1</v>
      </c>
      <c r="L38" s="32" t="b">
        <f t="shared" si="5"/>
        <v>1</v>
      </c>
      <c r="M38" s="32" t="b">
        <f t="shared" si="6"/>
        <v>1</v>
      </c>
      <c r="N38" s="33">
        <f t="shared" si="7"/>
        <v>1</v>
      </c>
      <c r="O38" s="34">
        <f t="shared" si="8"/>
        <v>1092.903763</v>
      </c>
      <c r="P38" s="34">
        <f t="shared" si="9"/>
        <v>2439.420122</v>
      </c>
      <c r="Q38" s="35">
        <f t="shared" si="10"/>
        <v>-2196.516359</v>
      </c>
      <c r="R38" s="34">
        <f t="shared" si="11"/>
        <v>3289.420122</v>
      </c>
      <c r="S38" s="33">
        <f t="shared" si="12"/>
        <v>0</v>
      </c>
      <c r="T38" s="33">
        <f t="shared" si="13"/>
        <v>-53.89603108</v>
      </c>
      <c r="U38" s="33">
        <f t="shared" si="14"/>
        <v>-16.51267753</v>
      </c>
      <c r="V38" s="36">
        <f t="shared" si="15"/>
        <v>0</v>
      </c>
      <c r="W38" s="37">
        <f t="shared" si="16"/>
        <v>46.60859801</v>
      </c>
      <c r="X38" s="37">
        <f t="shared" si="17"/>
        <v>3.017740649</v>
      </c>
      <c r="Y38" s="37">
        <f>if(N38=1,(W38*(S38-V38))*'Säännöt ja ohjeet'!$B$54+X38,"")</f>
        <v>3.017740649</v>
      </c>
      <c r="Z38" s="37">
        <f t="shared" si="18"/>
        <v>1</v>
      </c>
      <c r="AA38" s="37">
        <f t="shared" si="19"/>
        <v>1</v>
      </c>
      <c r="AB38" s="37">
        <f t="shared" si="20"/>
        <v>10.32803989</v>
      </c>
      <c r="AC38" s="37">
        <f t="shared" si="21"/>
        <v>0.03226011733</v>
      </c>
      <c r="AD38" s="37">
        <f>if(N38=1,(AB38*(Z38-AA38))*'Säännöt ja ohjeet'!$B$54+AC38,"")</f>
        <v>0.03226011733</v>
      </c>
      <c r="AE38" s="38">
        <f t="shared" si="22"/>
        <v>-1</v>
      </c>
      <c r="AF38" s="38">
        <f t="shared" si="23"/>
        <v>3</v>
      </c>
      <c r="AG38" s="1"/>
      <c r="AH38" s="10"/>
      <c r="AI38" s="27">
        <f t="shared" ref="AI38:ED38" si="56">if($B38=AI$3,AI37+$Y38,if($C38=AI$3,AI37+$AD38,AI37))</f>
        <v>1970.846678</v>
      </c>
      <c r="AJ38" s="27">
        <f t="shared" si="56"/>
        <v>1871.922853</v>
      </c>
      <c r="AK38" s="27">
        <f t="shared" si="56"/>
        <v>2439.452382</v>
      </c>
      <c r="AL38" s="27">
        <f t="shared" si="56"/>
        <v>1658.588913</v>
      </c>
      <c r="AM38" s="27">
        <f t="shared" si="56"/>
        <v>1804.072131</v>
      </c>
      <c r="AN38" s="27">
        <f t="shared" si="56"/>
        <v>2308.734983</v>
      </c>
      <c r="AO38" s="27">
        <f t="shared" si="56"/>
        <v>2286.32782</v>
      </c>
      <c r="AP38" s="27">
        <f t="shared" si="56"/>
        <v>1646.015124</v>
      </c>
      <c r="AQ38" s="27">
        <f t="shared" si="56"/>
        <v>880.3044819</v>
      </c>
      <c r="AR38" s="27">
        <f t="shared" si="56"/>
        <v>830.8798854</v>
      </c>
      <c r="AS38" s="27">
        <f t="shared" si="56"/>
        <v>2178.77133</v>
      </c>
      <c r="AT38" s="27">
        <f t="shared" si="56"/>
        <v>811.649061</v>
      </c>
      <c r="AU38" s="27">
        <f t="shared" si="56"/>
        <v>1095.921503</v>
      </c>
      <c r="AV38" s="27">
        <f t="shared" si="56"/>
        <v>1339.582538</v>
      </c>
      <c r="AW38" s="27">
        <f t="shared" si="56"/>
        <v>1186.880996</v>
      </c>
      <c r="AX38" s="27">
        <f t="shared" si="56"/>
        <v>1164.99749</v>
      </c>
      <c r="AY38" s="27">
        <f t="shared" si="56"/>
        <v>1367.704948</v>
      </c>
      <c r="AZ38" s="27">
        <f t="shared" si="56"/>
        <v>1732.550996</v>
      </c>
      <c r="BA38" s="27">
        <f t="shared" si="56"/>
        <v>1843.969933</v>
      </c>
      <c r="BB38" s="27">
        <f t="shared" si="56"/>
        <v>2151.976698</v>
      </c>
      <c r="BC38" s="27">
        <f t="shared" si="56"/>
        <v>2190</v>
      </c>
      <c r="BD38" s="27" t="str">
        <f t="shared" si="56"/>
        <v>#N/A</v>
      </c>
      <c r="BE38" s="27" t="str">
        <f t="shared" si="56"/>
        <v>#N/A</v>
      </c>
      <c r="BF38" s="27" t="str">
        <f t="shared" si="56"/>
        <v>#N/A</v>
      </c>
      <c r="BG38" s="27" t="str">
        <f t="shared" si="56"/>
        <v>#N/A</v>
      </c>
      <c r="BH38" s="27" t="str">
        <f t="shared" si="56"/>
        <v>#N/A</v>
      </c>
      <c r="BI38" s="27" t="str">
        <f t="shared" si="56"/>
        <v>#N/A</v>
      </c>
      <c r="BJ38" s="27" t="str">
        <f t="shared" si="56"/>
        <v>#N/A</v>
      </c>
      <c r="BK38" s="27" t="str">
        <f t="shared" si="56"/>
        <v>#N/A</v>
      </c>
      <c r="BL38" s="27" t="str">
        <f t="shared" si="56"/>
        <v>#N/A</v>
      </c>
      <c r="BM38" s="27" t="str">
        <f t="shared" si="56"/>
        <v>#N/A</v>
      </c>
      <c r="BN38" s="27" t="str">
        <f t="shared" si="56"/>
        <v>#N/A</v>
      </c>
      <c r="BO38" s="27" t="str">
        <f t="shared" si="56"/>
        <v>#N/A</v>
      </c>
      <c r="BP38" s="27" t="str">
        <f t="shared" si="56"/>
        <v>#N/A</v>
      </c>
      <c r="BQ38" s="27" t="str">
        <f t="shared" si="56"/>
        <v>#N/A</v>
      </c>
      <c r="BR38" s="27" t="str">
        <f t="shared" si="56"/>
        <v>#N/A</v>
      </c>
      <c r="BS38" s="27" t="str">
        <f t="shared" si="56"/>
        <v>#N/A</v>
      </c>
      <c r="BT38" s="27" t="str">
        <f t="shared" si="56"/>
        <v>#N/A</v>
      </c>
      <c r="BU38" s="27" t="str">
        <f t="shared" si="56"/>
        <v>#N/A</v>
      </c>
      <c r="BV38" s="27" t="str">
        <f t="shared" si="56"/>
        <v>#N/A</v>
      </c>
      <c r="BW38" s="27" t="str">
        <f t="shared" si="56"/>
        <v>#N/A</v>
      </c>
      <c r="BX38" s="27" t="str">
        <f t="shared" si="56"/>
        <v>#N/A</v>
      </c>
      <c r="BY38" s="27" t="str">
        <f t="shared" si="56"/>
        <v>#N/A</v>
      </c>
      <c r="BZ38" s="27" t="str">
        <f t="shared" si="56"/>
        <v>#N/A</v>
      </c>
      <c r="CA38" s="27" t="str">
        <f t="shared" si="56"/>
        <v>#N/A</v>
      </c>
      <c r="CB38" s="27" t="str">
        <f t="shared" si="56"/>
        <v>#N/A</v>
      </c>
      <c r="CC38" s="27" t="str">
        <f t="shared" si="56"/>
        <v>#N/A</v>
      </c>
      <c r="CD38" s="27" t="str">
        <f t="shared" si="56"/>
        <v>#N/A</v>
      </c>
      <c r="CE38" s="27" t="str">
        <f t="shared" si="56"/>
        <v>#N/A</v>
      </c>
      <c r="CF38" s="27" t="str">
        <f t="shared" si="56"/>
        <v>#N/A</v>
      </c>
      <c r="CG38" s="27" t="str">
        <f t="shared" si="56"/>
        <v>#N/A</v>
      </c>
      <c r="CH38" s="27" t="str">
        <f t="shared" si="56"/>
        <v>#N/A</v>
      </c>
      <c r="CI38" s="27" t="str">
        <f t="shared" si="56"/>
        <v>#N/A</v>
      </c>
      <c r="CJ38" s="27" t="str">
        <f t="shared" si="56"/>
        <v>#N/A</v>
      </c>
      <c r="CK38" s="27" t="str">
        <f t="shared" si="56"/>
        <v>#N/A</v>
      </c>
      <c r="CL38" s="27" t="str">
        <f t="shared" si="56"/>
        <v>#N/A</v>
      </c>
      <c r="CM38" s="27" t="str">
        <f t="shared" si="56"/>
        <v>#N/A</v>
      </c>
      <c r="CN38" s="27" t="str">
        <f t="shared" si="56"/>
        <v>#N/A</v>
      </c>
      <c r="CO38" s="27" t="str">
        <f t="shared" si="56"/>
        <v>#N/A</v>
      </c>
      <c r="CP38" s="27" t="str">
        <f t="shared" si="56"/>
        <v>#N/A</v>
      </c>
      <c r="CQ38" s="27" t="str">
        <f t="shared" si="56"/>
        <v>#N/A</v>
      </c>
      <c r="CR38" s="27" t="str">
        <f t="shared" si="56"/>
        <v>#N/A</v>
      </c>
      <c r="CS38" s="27" t="str">
        <f t="shared" si="56"/>
        <v>#N/A</v>
      </c>
      <c r="CT38" s="27" t="str">
        <f t="shared" si="56"/>
        <v>#N/A</v>
      </c>
      <c r="CU38" s="27" t="str">
        <f t="shared" si="56"/>
        <v>#N/A</v>
      </c>
      <c r="CV38" s="27" t="str">
        <f t="shared" si="56"/>
        <v>#N/A</v>
      </c>
      <c r="CW38" s="27" t="str">
        <f t="shared" si="56"/>
        <v>#N/A</v>
      </c>
      <c r="CX38" s="27" t="str">
        <f t="shared" si="56"/>
        <v>#N/A</v>
      </c>
      <c r="CY38" s="27" t="str">
        <f t="shared" si="56"/>
        <v>#N/A</v>
      </c>
      <c r="CZ38" s="27" t="str">
        <f t="shared" si="56"/>
        <v>#N/A</v>
      </c>
      <c r="DA38" s="27" t="str">
        <f t="shared" si="56"/>
        <v>#N/A</v>
      </c>
      <c r="DB38" s="27" t="str">
        <f t="shared" si="56"/>
        <v>#N/A</v>
      </c>
      <c r="DC38" s="27" t="str">
        <f t="shared" si="56"/>
        <v>#N/A</v>
      </c>
      <c r="DD38" s="27" t="str">
        <f t="shared" si="56"/>
        <v>#N/A</v>
      </c>
      <c r="DE38" s="27" t="str">
        <f t="shared" si="56"/>
        <v>#N/A</v>
      </c>
      <c r="DF38" s="27" t="str">
        <f t="shared" si="56"/>
        <v>#N/A</v>
      </c>
      <c r="DG38" s="27" t="str">
        <f t="shared" si="56"/>
        <v>#N/A</v>
      </c>
      <c r="DH38" s="27" t="str">
        <f t="shared" si="56"/>
        <v>#N/A</v>
      </c>
      <c r="DI38" s="27" t="str">
        <f t="shared" si="56"/>
        <v>#N/A</v>
      </c>
      <c r="DJ38" s="27" t="str">
        <f t="shared" si="56"/>
        <v>#N/A</v>
      </c>
      <c r="DK38" s="27" t="str">
        <f t="shared" si="56"/>
        <v>#N/A</v>
      </c>
      <c r="DL38" s="27" t="str">
        <f t="shared" si="56"/>
        <v>#N/A</v>
      </c>
      <c r="DM38" s="27" t="str">
        <f t="shared" si="56"/>
        <v>#N/A</v>
      </c>
      <c r="DN38" s="27" t="str">
        <f t="shared" si="56"/>
        <v>#N/A</v>
      </c>
      <c r="DO38" s="27" t="str">
        <f t="shared" si="56"/>
        <v>#N/A</v>
      </c>
      <c r="DP38" s="27" t="str">
        <f t="shared" si="56"/>
        <v>#N/A</v>
      </c>
      <c r="DQ38" s="27" t="str">
        <f t="shared" si="56"/>
        <v>#N/A</v>
      </c>
      <c r="DR38" s="27" t="str">
        <f t="shared" si="56"/>
        <v>#N/A</v>
      </c>
      <c r="DS38" s="27" t="str">
        <f t="shared" si="56"/>
        <v>#N/A</v>
      </c>
      <c r="DT38" s="27" t="str">
        <f t="shared" si="56"/>
        <v>#N/A</v>
      </c>
      <c r="DU38" s="27" t="str">
        <f t="shared" si="56"/>
        <v>#N/A</v>
      </c>
      <c r="DV38" s="27" t="str">
        <f t="shared" si="56"/>
        <v>#N/A</v>
      </c>
      <c r="DW38" s="27" t="str">
        <f t="shared" si="56"/>
        <v>#N/A</v>
      </c>
      <c r="DX38" s="27" t="str">
        <f t="shared" si="56"/>
        <v>#N/A</v>
      </c>
      <c r="DY38" s="27" t="str">
        <f t="shared" si="56"/>
        <v>#N/A</v>
      </c>
      <c r="DZ38" s="27" t="str">
        <f t="shared" si="56"/>
        <v>#N/A</v>
      </c>
      <c r="EA38" s="27" t="str">
        <f t="shared" si="56"/>
        <v>#N/A</v>
      </c>
      <c r="EB38" s="27" t="str">
        <f t="shared" si="56"/>
        <v>#N/A</v>
      </c>
      <c r="EC38" s="27" t="str">
        <f t="shared" si="56"/>
        <v>#N/A</v>
      </c>
      <c r="ED38" s="27" t="str">
        <f t="shared" si="56"/>
        <v>#N/A</v>
      </c>
      <c r="EE38" s="28">
        <f t="shared" si="2"/>
        <v>1655.292893</v>
      </c>
    </row>
    <row r="39">
      <c r="A39" s="1"/>
      <c r="B39" s="29" t="s">
        <v>49</v>
      </c>
      <c r="C39" s="30" t="s">
        <v>42</v>
      </c>
      <c r="D39" s="30">
        <v>4.0</v>
      </c>
      <c r="E39" s="30" t="s">
        <v>49</v>
      </c>
      <c r="F39" s="31">
        <v>46138.0</v>
      </c>
      <c r="G39" s="32"/>
      <c r="H39" s="32" t="b">
        <f t="shared" si="3"/>
        <v>1</v>
      </c>
      <c r="I39" s="32" t="b">
        <f>if(iferror(match(B39,'Osallistujat ja seuranta'!C:C,0),0)&gt;0,TRUE,FALSE)</f>
        <v>1</v>
      </c>
      <c r="J39" s="32" t="b">
        <f>if(iferror(match(C39,'Osallistujat ja seuranta'!C:C,0),0)&gt;0,TRUE,FALSE)</f>
        <v>1</v>
      </c>
      <c r="K39" s="32" t="b">
        <f t="shared" si="4"/>
        <v>1</v>
      </c>
      <c r="L39" s="32" t="b">
        <f t="shared" si="5"/>
        <v>1</v>
      </c>
      <c r="M39" s="32" t="b">
        <f t="shared" si="6"/>
        <v>1</v>
      </c>
      <c r="N39" s="33">
        <f t="shared" si="7"/>
        <v>1</v>
      </c>
      <c r="O39" s="34">
        <f t="shared" si="8"/>
        <v>2190</v>
      </c>
      <c r="P39" s="34">
        <f t="shared" si="9"/>
        <v>1970.846678</v>
      </c>
      <c r="Q39" s="35">
        <f t="shared" si="10"/>
        <v>-130.8466777</v>
      </c>
      <c r="R39" s="34">
        <f t="shared" si="11"/>
        <v>2320.846678</v>
      </c>
      <c r="S39" s="33">
        <f t="shared" si="12"/>
        <v>1</v>
      </c>
      <c r="T39" s="33">
        <f t="shared" si="13"/>
        <v>-49.08480706</v>
      </c>
      <c r="U39" s="33">
        <f t="shared" si="14"/>
        <v>-48.20681769</v>
      </c>
      <c r="V39" s="36">
        <f t="shared" si="15"/>
        <v>0.2935946039</v>
      </c>
      <c r="W39" s="37">
        <f t="shared" si="16"/>
        <v>15.51918009</v>
      </c>
      <c r="X39" s="37">
        <f t="shared" si="17"/>
        <v>0.3200825303</v>
      </c>
      <c r="Y39" s="37">
        <f>if(N39=1,(W39*(S39-V39))*'Säännöt ja ohjeet'!$B$54+X39,"")</f>
        <v>22.24574765</v>
      </c>
      <c r="Z39" s="37">
        <f t="shared" si="18"/>
        <v>0</v>
      </c>
      <c r="AA39" s="37">
        <f t="shared" si="19"/>
        <v>0.7064053961</v>
      </c>
      <c r="AB39" s="37">
        <f t="shared" si="20"/>
        <v>20.7048523</v>
      </c>
      <c r="AC39" s="37">
        <f t="shared" si="21"/>
        <v>0.8261240018</v>
      </c>
      <c r="AD39" s="37">
        <f>if(N39=1,(AB39*(Z39-AA39))*'Säännöt ja ohjeet'!$B$54+AC39,"")</f>
        <v>-28.42591478</v>
      </c>
      <c r="AE39" s="38">
        <f t="shared" si="22"/>
        <v>15</v>
      </c>
      <c r="AF39" s="38">
        <f t="shared" si="23"/>
        <v>-13</v>
      </c>
      <c r="AG39" s="1"/>
      <c r="AH39" s="10"/>
      <c r="AI39" s="27">
        <f t="shared" ref="AI39:ED39" si="57">if($B39=AI$3,AI38+$Y39,if($C39=AI$3,AI38+$AD39,AI38))</f>
        <v>1942.420763</v>
      </c>
      <c r="AJ39" s="27">
        <f t="shared" si="57"/>
        <v>1871.922853</v>
      </c>
      <c r="AK39" s="27">
        <f t="shared" si="57"/>
        <v>2439.452382</v>
      </c>
      <c r="AL39" s="27">
        <f t="shared" si="57"/>
        <v>1658.588913</v>
      </c>
      <c r="AM39" s="27">
        <f t="shared" si="57"/>
        <v>1804.072131</v>
      </c>
      <c r="AN39" s="27">
        <f t="shared" si="57"/>
        <v>2308.734983</v>
      </c>
      <c r="AO39" s="27">
        <f t="shared" si="57"/>
        <v>2286.32782</v>
      </c>
      <c r="AP39" s="27">
        <f t="shared" si="57"/>
        <v>1646.015124</v>
      </c>
      <c r="AQ39" s="27">
        <f t="shared" si="57"/>
        <v>880.3044819</v>
      </c>
      <c r="AR39" s="27">
        <f t="shared" si="57"/>
        <v>830.8798854</v>
      </c>
      <c r="AS39" s="27">
        <f t="shared" si="57"/>
        <v>2178.77133</v>
      </c>
      <c r="AT39" s="27">
        <f t="shared" si="57"/>
        <v>811.649061</v>
      </c>
      <c r="AU39" s="27">
        <f t="shared" si="57"/>
        <v>1095.921503</v>
      </c>
      <c r="AV39" s="27">
        <f t="shared" si="57"/>
        <v>1339.582538</v>
      </c>
      <c r="AW39" s="27">
        <f t="shared" si="57"/>
        <v>1186.880996</v>
      </c>
      <c r="AX39" s="27">
        <f t="shared" si="57"/>
        <v>1164.99749</v>
      </c>
      <c r="AY39" s="27">
        <f t="shared" si="57"/>
        <v>1367.704948</v>
      </c>
      <c r="AZ39" s="27">
        <f t="shared" si="57"/>
        <v>1732.550996</v>
      </c>
      <c r="BA39" s="27">
        <f t="shared" si="57"/>
        <v>1843.969933</v>
      </c>
      <c r="BB39" s="27">
        <f t="shared" si="57"/>
        <v>2151.976698</v>
      </c>
      <c r="BC39" s="27">
        <f t="shared" si="57"/>
        <v>2212.245748</v>
      </c>
      <c r="BD39" s="27" t="str">
        <f t="shared" si="57"/>
        <v>#N/A</v>
      </c>
      <c r="BE39" s="27" t="str">
        <f t="shared" si="57"/>
        <v>#N/A</v>
      </c>
      <c r="BF39" s="27" t="str">
        <f t="shared" si="57"/>
        <v>#N/A</v>
      </c>
      <c r="BG39" s="27" t="str">
        <f t="shared" si="57"/>
        <v>#N/A</v>
      </c>
      <c r="BH39" s="27" t="str">
        <f t="shared" si="57"/>
        <v>#N/A</v>
      </c>
      <c r="BI39" s="27" t="str">
        <f t="shared" si="57"/>
        <v>#N/A</v>
      </c>
      <c r="BJ39" s="27" t="str">
        <f t="shared" si="57"/>
        <v>#N/A</v>
      </c>
      <c r="BK39" s="27" t="str">
        <f t="shared" si="57"/>
        <v>#N/A</v>
      </c>
      <c r="BL39" s="27" t="str">
        <f t="shared" si="57"/>
        <v>#N/A</v>
      </c>
      <c r="BM39" s="27" t="str">
        <f t="shared" si="57"/>
        <v>#N/A</v>
      </c>
      <c r="BN39" s="27" t="str">
        <f t="shared" si="57"/>
        <v>#N/A</v>
      </c>
      <c r="BO39" s="27" t="str">
        <f t="shared" si="57"/>
        <v>#N/A</v>
      </c>
      <c r="BP39" s="27" t="str">
        <f t="shared" si="57"/>
        <v>#N/A</v>
      </c>
      <c r="BQ39" s="27" t="str">
        <f t="shared" si="57"/>
        <v>#N/A</v>
      </c>
      <c r="BR39" s="27" t="str">
        <f t="shared" si="57"/>
        <v>#N/A</v>
      </c>
      <c r="BS39" s="27" t="str">
        <f t="shared" si="57"/>
        <v>#N/A</v>
      </c>
      <c r="BT39" s="27" t="str">
        <f t="shared" si="57"/>
        <v>#N/A</v>
      </c>
      <c r="BU39" s="27" t="str">
        <f t="shared" si="57"/>
        <v>#N/A</v>
      </c>
      <c r="BV39" s="27" t="str">
        <f t="shared" si="57"/>
        <v>#N/A</v>
      </c>
      <c r="BW39" s="27" t="str">
        <f t="shared" si="57"/>
        <v>#N/A</v>
      </c>
      <c r="BX39" s="27" t="str">
        <f t="shared" si="57"/>
        <v>#N/A</v>
      </c>
      <c r="BY39" s="27" t="str">
        <f t="shared" si="57"/>
        <v>#N/A</v>
      </c>
      <c r="BZ39" s="27" t="str">
        <f t="shared" si="57"/>
        <v>#N/A</v>
      </c>
      <c r="CA39" s="27" t="str">
        <f t="shared" si="57"/>
        <v>#N/A</v>
      </c>
      <c r="CB39" s="27" t="str">
        <f t="shared" si="57"/>
        <v>#N/A</v>
      </c>
      <c r="CC39" s="27" t="str">
        <f t="shared" si="57"/>
        <v>#N/A</v>
      </c>
      <c r="CD39" s="27" t="str">
        <f t="shared" si="57"/>
        <v>#N/A</v>
      </c>
      <c r="CE39" s="27" t="str">
        <f t="shared" si="57"/>
        <v>#N/A</v>
      </c>
      <c r="CF39" s="27" t="str">
        <f t="shared" si="57"/>
        <v>#N/A</v>
      </c>
      <c r="CG39" s="27" t="str">
        <f t="shared" si="57"/>
        <v>#N/A</v>
      </c>
      <c r="CH39" s="27" t="str">
        <f t="shared" si="57"/>
        <v>#N/A</v>
      </c>
      <c r="CI39" s="27" t="str">
        <f t="shared" si="57"/>
        <v>#N/A</v>
      </c>
      <c r="CJ39" s="27" t="str">
        <f t="shared" si="57"/>
        <v>#N/A</v>
      </c>
      <c r="CK39" s="27" t="str">
        <f t="shared" si="57"/>
        <v>#N/A</v>
      </c>
      <c r="CL39" s="27" t="str">
        <f t="shared" si="57"/>
        <v>#N/A</v>
      </c>
      <c r="CM39" s="27" t="str">
        <f t="shared" si="57"/>
        <v>#N/A</v>
      </c>
      <c r="CN39" s="27" t="str">
        <f t="shared" si="57"/>
        <v>#N/A</v>
      </c>
      <c r="CO39" s="27" t="str">
        <f t="shared" si="57"/>
        <v>#N/A</v>
      </c>
      <c r="CP39" s="27" t="str">
        <f t="shared" si="57"/>
        <v>#N/A</v>
      </c>
      <c r="CQ39" s="27" t="str">
        <f t="shared" si="57"/>
        <v>#N/A</v>
      </c>
      <c r="CR39" s="27" t="str">
        <f t="shared" si="57"/>
        <v>#N/A</v>
      </c>
      <c r="CS39" s="27" t="str">
        <f t="shared" si="57"/>
        <v>#N/A</v>
      </c>
      <c r="CT39" s="27" t="str">
        <f t="shared" si="57"/>
        <v>#N/A</v>
      </c>
      <c r="CU39" s="27" t="str">
        <f t="shared" si="57"/>
        <v>#N/A</v>
      </c>
      <c r="CV39" s="27" t="str">
        <f t="shared" si="57"/>
        <v>#N/A</v>
      </c>
      <c r="CW39" s="27" t="str">
        <f t="shared" si="57"/>
        <v>#N/A</v>
      </c>
      <c r="CX39" s="27" t="str">
        <f t="shared" si="57"/>
        <v>#N/A</v>
      </c>
      <c r="CY39" s="27" t="str">
        <f t="shared" si="57"/>
        <v>#N/A</v>
      </c>
      <c r="CZ39" s="27" t="str">
        <f t="shared" si="57"/>
        <v>#N/A</v>
      </c>
      <c r="DA39" s="27" t="str">
        <f t="shared" si="57"/>
        <v>#N/A</v>
      </c>
      <c r="DB39" s="27" t="str">
        <f t="shared" si="57"/>
        <v>#N/A</v>
      </c>
      <c r="DC39" s="27" t="str">
        <f t="shared" si="57"/>
        <v>#N/A</v>
      </c>
      <c r="DD39" s="27" t="str">
        <f t="shared" si="57"/>
        <v>#N/A</v>
      </c>
      <c r="DE39" s="27" t="str">
        <f t="shared" si="57"/>
        <v>#N/A</v>
      </c>
      <c r="DF39" s="27" t="str">
        <f t="shared" si="57"/>
        <v>#N/A</v>
      </c>
      <c r="DG39" s="27" t="str">
        <f t="shared" si="57"/>
        <v>#N/A</v>
      </c>
      <c r="DH39" s="27" t="str">
        <f t="shared" si="57"/>
        <v>#N/A</v>
      </c>
      <c r="DI39" s="27" t="str">
        <f t="shared" si="57"/>
        <v>#N/A</v>
      </c>
      <c r="DJ39" s="27" t="str">
        <f t="shared" si="57"/>
        <v>#N/A</v>
      </c>
      <c r="DK39" s="27" t="str">
        <f t="shared" si="57"/>
        <v>#N/A</v>
      </c>
      <c r="DL39" s="27" t="str">
        <f t="shared" si="57"/>
        <v>#N/A</v>
      </c>
      <c r="DM39" s="27" t="str">
        <f t="shared" si="57"/>
        <v>#N/A</v>
      </c>
      <c r="DN39" s="27" t="str">
        <f t="shared" si="57"/>
        <v>#N/A</v>
      </c>
      <c r="DO39" s="27" t="str">
        <f t="shared" si="57"/>
        <v>#N/A</v>
      </c>
      <c r="DP39" s="27" t="str">
        <f t="shared" si="57"/>
        <v>#N/A</v>
      </c>
      <c r="DQ39" s="27" t="str">
        <f t="shared" si="57"/>
        <v>#N/A</v>
      </c>
      <c r="DR39" s="27" t="str">
        <f t="shared" si="57"/>
        <v>#N/A</v>
      </c>
      <c r="DS39" s="27" t="str">
        <f t="shared" si="57"/>
        <v>#N/A</v>
      </c>
      <c r="DT39" s="27" t="str">
        <f t="shared" si="57"/>
        <v>#N/A</v>
      </c>
      <c r="DU39" s="27" t="str">
        <f t="shared" si="57"/>
        <v>#N/A</v>
      </c>
      <c r="DV39" s="27" t="str">
        <f t="shared" si="57"/>
        <v>#N/A</v>
      </c>
      <c r="DW39" s="27" t="str">
        <f t="shared" si="57"/>
        <v>#N/A</v>
      </c>
      <c r="DX39" s="27" t="str">
        <f t="shared" si="57"/>
        <v>#N/A</v>
      </c>
      <c r="DY39" s="27" t="str">
        <f t="shared" si="57"/>
        <v>#N/A</v>
      </c>
      <c r="DZ39" s="27" t="str">
        <f t="shared" si="57"/>
        <v>#N/A</v>
      </c>
      <c r="EA39" s="27" t="str">
        <f t="shared" si="57"/>
        <v>#N/A</v>
      </c>
      <c r="EB39" s="27" t="str">
        <f t="shared" si="57"/>
        <v>#N/A</v>
      </c>
      <c r="EC39" s="27" t="str">
        <f t="shared" si="57"/>
        <v>#N/A</v>
      </c>
      <c r="ED39" s="27" t="str">
        <f t="shared" si="57"/>
        <v>#N/A</v>
      </c>
      <c r="EE39" s="28">
        <f t="shared" si="2"/>
        <v>1654.998599</v>
      </c>
    </row>
    <row r="40">
      <c r="A40" s="1"/>
      <c r="B40" s="29" t="s">
        <v>42</v>
      </c>
      <c r="C40" s="30" t="s">
        <v>38</v>
      </c>
      <c r="D40" s="30">
        <v>0.0</v>
      </c>
      <c r="E40" s="30" t="s">
        <v>38</v>
      </c>
      <c r="F40" s="31">
        <v>46141.0</v>
      </c>
      <c r="G40" s="32"/>
      <c r="H40" s="32" t="b">
        <f t="shared" si="3"/>
        <v>1</v>
      </c>
      <c r="I40" s="32" t="b">
        <f>if(iferror(match(B40,'Osallistujat ja seuranta'!C:C,0),0)&gt;0,TRUE,FALSE)</f>
        <v>1</v>
      </c>
      <c r="J40" s="32" t="b">
        <f>if(iferror(match(C40,'Osallistujat ja seuranta'!C:C,0),0)&gt;0,TRUE,FALSE)</f>
        <v>1</v>
      </c>
      <c r="K40" s="32" t="b">
        <f t="shared" si="4"/>
        <v>1</v>
      </c>
      <c r="L40" s="32" t="b">
        <f t="shared" si="5"/>
        <v>1</v>
      </c>
      <c r="M40" s="32" t="b">
        <f t="shared" si="6"/>
        <v>1</v>
      </c>
      <c r="N40" s="33">
        <f t="shared" si="7"/>
        <v>1</v>
      </c>
      <c r="O40" s="34">
        <f t="shared" si="8"/>
        <v>1942.420763</v>
      </c>
      <c r="P40" s="34">
        <f t="shared" si="9"/>
        <v>1871.922853</v>
      </c>
      <c r="Q40" s="35">
        <f t="shared" si="10"/>
        <v>70.49791008</v>
      </c>
      <c r="R40" s="34">
        <f t="shared" si="11"/>
        <v>1871.922853</v>
      </c>
      <c r="S40" s="33">
        <f t="shared" si="12"/>
        <v>0</v>
      </c>
      <c r="T40" s="33">
        <f t="shared" si="13"/>
        <v>-50.49420894</v>
      </c>
      <c r="U40" s="33">
        <f t="shared" si="14"/>
        <v>-50.84858916</v>
      </c>
      <c r="V40" s="36">
        <f t="shared" si="15"/>
        <v>0.587679367</v>
      </c>
      <c r="W40" s="37">
        <f t="shared" si="16"/>
        <v>21.4178714</v>
      </c>
      <c r="X40" s="37">
        <f t="shared" si="17"/>
        <v>0.8962251384</v>
      </c>
      <c r="Y40" s="37">
        <f>if(N40=1,(W40*(S40-V40))*'Säännöt ja ohjeet'!$B$54+X40,"")</f>
        <v>-24.27745707</v>
      </c>
      <c r="Z40" s="37">
        <f t="shared" si="18"/>
        <v>1</v>
      </c>
      <c r="AA40" s="37">
        <f t="shared" si="19"/>
        <v>0.412320633</v>
      </c>
      <c r="AB40" s="37">
        <f t="shared" si="20"/>
        <v>23.22494413</v>
      </c>
      <c r="AC40" s="37">
        <f t="shared" si="21"/>
        <v>1.07113934</v>
      </c>
      <c r="AD40" s="37">
        <f>if(N40=1,(AB40*(Z40-AA40))*'Säännöt ja ohjeet'!$B$54+AC40,"")</f>
        <v>28.36878027</v>
      </c>
      <c r="AE40" s="38">
        <f t="shared" si="22"/>
        <v>-10</v>
      </c>
      <c r="AF40" s="38">
        <f t="shared" si="23"/>
        <v>12</v>
      </c>
      <c r="AG40" s="1"/>
      <c r="AH40" s="10"/>
      <c r="AI40" s="27">
        <f t="shared" ref="AI40:ED40" si="58">if($B40=AI$3,AI39+$Y40,if($C40=AI$3,AI39+$AD40,AI39))</f>
        <v>1918.143306</v>
      </c>
      <c r="AJ40" s="27">
        <f t="shared" si="58"/>
        <v>1900.291633</v>
      </c>
      <c r="AK40" s="27">
        <f t="shared" si="58"/>
        <v>2439.452382</v>
      </c>
      <c r="AL40" s="27">
        <f t="shared" si="58"/>
        <v>1658.588913</v>
      </c>
      <c r="AM40" s="27">
        <f t="shared" si="58"/>
        <v>1804.072131</v>
      </c>
      <c r="AN40" s="27">
        <f t="shared" si="58"/>
        <v>2308.734983</v>
      </c>
      <c r="AO40" s="27">
        <f t="shared" si="58"/>
        <v>2286.32782</v>
      </c>
      <c r="AP40" s="27">
        <f t="shared" si="58"/>
        <v>1646.015124</v>
      </c>
      <c r="AQ40" s="27">
        <f t="shared" si="58"/>
        <v>880.3044819</v>
      </c>
      <c r="AR40" s="27">
        <f t="shared" si="58"/>
        <v>830.8798854</v>
      </c>
      <c r="AS40" s="27">
        <f t="shared" si="58"/>
        <v>2178.77133</v>
      </c>
      <c r="AT40" s="27">
        <f t="shared" si="58"/>
        <v>811.649061</v>
      </c>
      <c r="AU40" s="27">
        <f t="shared" si="58"/>
        <v>1095.921503</v>
      </c>
      <c r="AV40" s="27">
        <f t="shared" si="58"/>
        <v>1339.582538</v>
      </c>
      <c r="AW40" s="27">
        <f t="shared" si="58"/>
        <v>1186.880996</v>
      </c>
      <c r="AX40" s="27">
        <f t="shared" si="58"/>
        <v>1164.99749</v>
      </c>
      <c r="AY40" s="27">
        <f t="shared" si="58"/>
        <v>1367.704948</v>
      </c>
      <c r="AZ40" s="27">
        <f t="shared" si="58"/>
        <v>1732.550996</v>
      </c>
      <c r="BA40" s="27">
        <f t="shared" si="58"/>
        <v>1843.969933</v>
      </c>
      <c r="BB40" s="27">
        <f t="shared" si="58"/>
        <v>2151.976698</v>
      </c>
      <c r="BC40" s="27">
        <f t="shared" si="58"/>
        <v>2212.245748</v>
      </c>
      <c r="BD40" s="27" t="str">
        <f t="shared" si="58"/>
        <v>#N/A</v>
      </c>
      <c r="BE40" s="27" t="str">
        <f t="shared" si="58"/>
        <v>#N/A</v>
      </c>
      <c r="BF40" s="27" t="str">
        <f t="shared" si="58"/>
        <v>#N/A</v>
      </c>
      <c r="BG40" s="27" t="str">
        <f t="shared" si="58"/>
        <v>#N/A</v>
      </c>
      <c r="BH40" s="27" t="str">
        <f t="shared" si="58"/>
        <v>#N/A</v>
      </c>
      <c r="BI40" s="27" t="str">
        <f t="shared" si="58"/>
        <v>#N/A</v>
      </c>
      <c r="BJ40" s="27" t="str">
        <f t="shared" si="58"/>
        <v>#N/A</v>
      </c>
      <c r="BK40" s="27" t="str">
        <f t="shared" si="58"/>
        <v>#N/A</v>
      </c>
      <c r="BL40" s="27" t="str">
        <f t="shared" si="58"/>
        <v>#N/A</v>
      </c>
      <c r="BM40" s="27" t="str">
        <f t="shared" si="58"/>
        <v>#N/A</v>
      </c>
      <c r="BN40" s="27" t="str">
        <f t="shared" si="58"/>
        <v>#N/A</v>
      </c>
      <c r="BO40" s="27" t="str">
        <f t="shared" si="58"/>
        <v>#N/A</v>
      </c>
      <c r="BP40" s="27" t="str">
        <f t="shared" si="58"/>
        <v>#N/A</v>
      </c>
      <c r="BQ40" s="27" t="str">
        <f t="shared" si="58"/>
        <v>#N/A</v>
      </c>
      <c r="BR40" s="27" t="str">
        <f t="shared" si="58"/>
        <v>#N/A</v>
      </c>
      <c r="BS40" s="27" t="str">
        <f t="shared" si="58"/>
        <v>#N/A</v>
      </c>
      <c r="BT40" s="27" t="str">
        <f t="shared" si="58"/>
        <v>#N/A</v>
      </c>
      <c r="BU40" s="27" t="str">
        <f t="shared" si="58"/>
        <v>#N/A</v>
      </c>
      <c r="BV40" s="27" t="str">
        <f t="shared" si="58"/>
        <v>#N/A</v>
      </c>
      <c r="BW40" s="27" t="str">
        <f t="shared" si="58"/>
        <v>#N/A</v>
      </c>
      <c r="BX40" s="27" t="str">
        <f t="shared" si="58"/>
        <v>#N/A</v>
      </c>
      <c r="BY40" s="27" t="str">
        <f t="shared" si="58"/>
        <v>#N/A</v>
      </c>
      <c r="BZ40" s="27" t="str">
        <f t="shared" si="58"/>
        <v>#N/A</v>
      </c>
      <c r="CA40" s="27" t="str">
        <f t="shared" si="58"/>
        <v>#N/A</v>
      </c>
      <c r="CB40" s="27" t="str">
        <f t="shared" si="58"/>
        <v>#N/A</v>
      </c>
      <c r="CC40" s="27" t="str">
        <f t="shared" si="58"/>
        <v>#N/A</v>
      </c>
      <c r="CD40" s="27" t="str">
        <f t="shared" si="58"/>
        <v>#N/A</v>
      </c>
      <c r="CE40" s="27" t="str">
        <f t="shared" si="58"/>
        <v>#N/A</v>
      </c>
      <c r="CF40" s="27" t="str">
        <f t="shared" si="58"/>
        <v>#N/A</v>
      </c>
      <c r="CG40" s="27" t="str">
        <f t="shared" si="58"/>
        <v>#N/A</v>
      </c>
      <c r="CH40" s="27" t="str">
        <f t="shared" si="58"/>
        <v>#N/A</v>
      </c>
      <c r="CI40" s="27" t="str">
        <f t="shared" si="58"/>
        <v>#N/A</v>
      </c>
      <c r="CJ40" s="27" t="str">
        <f t="shared" si="58"/>
        <v>#N/A</v>
      </c>
      <c r="CK40" s="27" t="str">
        <f t="shared" si="58"/>
        <v>#N/A</v>
      </c>
      <c r="CL40" s="27" t="str">
        <f t="shared" si="58"/>
        <v>#N/A</v>
      </c>
      <c r="CM40" s="27" t="str">
        <f t="shared" si="58"/>
        <v>#N/A</v>
      </c>
      <c r="CN40" s="27" t="str">
        <f t="shared" si="58"/>
        <v>#N/A</v>
      </c>
      <c r="CO40" s="27" t="str">
        <f t="shared" si="58"/>
        <v>#N/A</v>
      </c>
      <c r="CP40" s="27" t="str">
        <f t="shared" si="58"/>
        <v>#N/A</v>
      </c>
      <c r="CQ40" s="27" t="str">
        <f t="shared" si="58"/>
        <v>#N/A</v>
      </c>
      <c r="CR40" s="27" t="str">
        <f t="shared" si="58"/>
        <v>#N/A</v>
      </c>
      <c r="CS40" s="27" t="str">
        <f t="shared" si="58"/>
        <v>#N/A</v>
      </c>
      <c r="CT40" s="27" t="str">
        <f t="shared" si="58"/>
        <v>#N/A</v>
      </c>
      <c r="CU40" s="27" t="str">
        <f t="shared" si="58"/>
        <v>#N/A</v>
      </c>
      <c r="CV40" s="27" t="str">
        <f t="shared" si="58"/>
        <v>#N/A</v>
      </c>
      <c r="CW40" s="27" t="str">
        <f t="shared" si="58"/>
        <v>#N/A</v>
      </c>
      <c r="CX40" s="27" t="str">
        <f t="shared" si="58"/>
        <v>#N/A</v>
      </c>
      <c r="CY40" s="27" t="str">
        <f t="shared" si="58"/>
        <v>#N/A</v>
      </c>
      <c r="CZ40" s="27" t="str">
        <f t="shared" si="58"/>
        <v>#N/A</v>
      </c>
      <c r="DA40" s="27" t="str">
        <f t="shared" si="58"/>
        <v>#N/A</v>
      </c>
      <c r="DB40" s="27" t="str">
        <f t="shared" si="58"/>
        <v>#N/A</v>
      </c>
      <c r="DC40" s="27" t="str">
        <f t="shared" si="58"/>
        <v>#N/A</v>
      </c>
      <c r="DD40" s="27" t="str">
        <f t="shared" si="58"/>
        <v>#N/A</v>
      </c>
      <c r="DE40" s="27" t="str">
        <f t="shared" si="58"/>
        <v>#N/A</v>
      </c>
      <c r="DF40" s="27" t="str">
        <f t="shared" si="58"/>
        <v>#N/A</v>
      </c>
      <c r="DG40" s="27" t="str">
        <f t="shared" si="58"/>
        <v>#N/A</v>
      </c>
      <c r="DH40" s="27" t="str">
        <f t="shared" si="58"/>
        <v>#N/A</v>
      </c>
      <c r="DI40" s="27" t="str">
        <f t="shared" si="58"/>
        <v>#N/A</v>
      </c>
      <c r="DJ40" s="27" t="str">
        <f t="shared" si="58"/>
        <v>#N/A</v>
      </c>
      <c r="DK40" s="27" t="str">
        <f t="shared" si="58"/>
        <v>#N/A</v>
      </c>
      <c r="DL40" s="27" t="str">
        <f t="shared" si="58"/>
        <v>#N/A</v>
      </c>
      <c r="DM40" s="27" t="str">
        <f t="shared" si="58"/>
        <v>#N/A</v>
      </c>
      <c r="DN40" s="27" t="str">
        <f t="shared" si="58"/>
        <v>#N/A</v>
      </c>
      <c r="DO40" s="27" t="str">
        <f t="shared" si="58"/>
        <v>#N/A</v>
      </c>
      <c r="DP40" s="27" t="str">
        <f t="shared" si="58"/>
        <v>#N/A</v>
      </c>
      <c r="DQ40" s="27" t="str">
        <f t="shared" si="58"/>
        <v>#N/A</v>
      </c>
      <c r="DR40" s="27" t="str">
        <f t="shared" si="58"/>
        <v>#N/A</v>
      </c>
      <c r="DS40" s="27" t="str">
        <f t="shared" si="58"/>
        <v>#N/A</v>
      </c>
      <c r="DT40" s="27" t="str">
        <f t="shared" si="58"/>
        <v>#N/A</v>
      </c>
      <c r="DU40" s="27" t="str">
        <f t="shared" si="58"/>
        <v>#N/A</v>
      </c>
      <c r="DV40" s="27" t="str">
        <f t="shared" si="58"/>
        <v>#N/A</v>
      </c>
      <c r="DW40" s="27" t="str">
        <f t="shared" si="58"/>
        <v>#N/A</v>
      </c>
      <c r="DX40" s="27" t="str">
        <f t="shared" si="58"/>
        <v>#N/A</v>
      </c>
      <c r="DY40" s="27" t="str">
        <f t="shared" si="58"/>
        <v>#N/A</v>
      </c>
      <c r="DZ40" s="27" t="str">
        <f t="shared" si="58"/>
        <v>#N/A</v>
      </c>
      <c r="EA40" s="27" t="str">
        <f t="shared" si="58"/>
        <v>#N/A</v>
      </c>
      <c r="EB40" s="27" t="str">
        <f t="shared" si="58"/>
        <v>#N/A</v>
      </c>
      <c r="EC40" s="27" t="str">
        <f t="shared" si="58"/>
        <v>#N/A</v>
      </c>
      <c r="ED40" s="27" t="str">
        <f t="shared" si="58"/>
        <v>#N/A</v>
      </c>
      <c r="EE40" s="28">
        <f t="shared" si="2"/>
        <v>1655.193424</v>
      </c>
    </row>
    <row r="41">
      <c r="A41" s="1"/>
      <c r="B41" s="29" t="s">
        <v>37</v>
      </c>
      <c r="C41" s="30" t="s">
        <v>38</v>
      </c>
      <c r="D41" s="30">
        <v>5.0</v>
      </c>
      <c r="E41" s="30" t="s">
        <v>38</v>
      </c>
      <c r="F41" s="31">
        <v>46141.0</v>
      </c>
      <c r="G41" s="32"/>
      <c r="H41" s="32" t="b">
        <f t="shared" si="3"/>
        <v>1</v>
      </c>
      <c r="I41" s="32" t="b">
        <f>if(iferror(match(B41,'Osallistujat ja seuranta'!C:C,0),0)&gt;0,TRUE,FALSE)</f>
        <v>1</v>
      </c>
      <c r="J41" s="32" t="b">
        <f>if(iferror(match(C41,'Osallistujat ja seuranta'!C:C,0),0)&gt;0,TRUE,FALSE)</f>
        <v>1</v>
      </c>
      <c r="K41" s="32" t="b">
        <f t="shared" si="4"/>
        <v>1</v>
      </c>
      <c r="L41" s="32" t="b">
        <f t="shared" si="5"/>
        <v>1</v>
      </c>
      <c r="M41" s="32" t="b">
        <f t="shared" si="6"/>
        <v>1</v>
      </c>
      <c r="N41" s="33">
        <f t="shared" si="7"/>
        <v>1</v>
      </c>
      <c r="O41" s="34">
        <f t="shared" si="8"/>
        <v>2439.452382</v>
      </c>
      <c r="P41" s="34">
        <f t="shared" si="9"/>
        <v>1900.291633</v>
      </c>
      <c r="Q41" s="35">
        <f t="shared" si="10"/>
        <v>89.16074859</v>
      </c>
      <c r="R41" s="34">
        <f t="shared" si="11"/>
        <v>2350.291633</v>
      </c>
      <c r="S41" s="33">
        <f t="shared" si="12"/>
        <v>0</v>
      </c>
      <c r="T41" s="33">
        <f t="shared" si="13"/>
        <v>-47.30298266</v>
      </c>
      <c r="U41" s="33">
        <f t="shared" si="14"/>
        <v>-47.99308469</v>
      </c>
      <c r="V41" s="36">
        <f t="shared" si="15"/>
        <v>0.6659896217</v>
      </c>
      <c r="W41" s="37">
        <f t="shared" si="16"/>
        <v>10.32742044</v>
      </c>
      <c r="X41" s="37">
        <f t="shared" si="17"/>
        <v>0.03224810542</v>
      </c>
      <c r="Y41" s="37">
        <f>if(N41=1,(W41*(S41-V41))*'Säännöt ja ohjeet'!$B$54+X41,"")</f>
        <v>-13.72366156</v>
      </c>
      <c r="Z41" s="37">
        <f t="shared" si="18"/>
        <v>1</v>
      </c>
      <c r="AA41" s="37">
        <f t="shared" si="19"/>
        <v>0.3340103783</v>
      </c>
      <c r="AB41" s="37">
        <f t="shared" si="20"/>
        <v>22.49117272</v>
      </c>
      <c r="AC41" s="37">
        <f t="shared" si="21"/>
        <v>1.000618875</v>
      </c>
      <c r="AD41" s="37">
        <f>if(N41=1,(AB41*(Z41-AA41))*'Säännöt ja ohjeet'!$B$54+AC41,"")</f>
        <v>30.9583941</v>
      </c>
      <c r="AE41" s="38">
        <f t="shared" si="22"/>
        <v>-9</v>
      </c>
      <c r="AF41" s="38">
        <f t="shared" si="23"/>
        <v>11</v>
      </c>
      <c r="AG41" s="1"/>
      <c r="AH41" s="10"/>
      <c r="AI41" s="27">
        <f t="shared" ref="AI41:AJ41" si="59">IF($B41=AI$3,AI40+$Y41,IF($C41=AI$3,AI40+$AD41,AI40))</f>
        <v>1918.143306</v>
      </c>
      <c r="AJ41" s="27">
        <f t="shared" si="59"/>
        <v>1931.250027</v>
      </c>
      <c r="AK41" s="27">
        <f t="shared" ref="AK41:AN41" si="60">if($B41=AK$3,AK40+$Y41,if($C41=AK$3,AK40+$AD41,AK40))</f>
        <v>2425.72872</v>
      </c>
      <c r="AL41" s="27">
        <f t="shared" si="60"/>
        <v>1658.588913</v>
      </c>
      <c r="AM41" s="27">
        <f t="shared" si="60"/>
        <v>1804.072131</v>
      </c>
      <c r="AN41" s="27">
        <f t="shared" si="60"/>
        <v>2308.734983</v>
      </c>
      <c r="AO41" s="27">
        <f t="shared" ref="AO41:AT41" si="61">if($B41=AO$3,AO46+$Y41,if($C41=AO$3,AO46+$AD41,AO46))</f>
        <v>2286.32782</v>
      </c>
      <c r="AP41" s="27">
        <f t="shared" si="61"/>
        <v>1638.048972</v>
      </c>
      <c r="AQ41" s="27">
        <f t="shared" si="61"/>
        <v>880.3044819</v>
      </c>
      <c r="AR41" s="27">
        <f t="shared" si="61"/>
        <v>830.8798854</v>
      </c>
      <c r="AS41" s="27">
        <f t="shared" si="61"/>
        <v>2178.77133</v>
      </c>
      <c r="AT41" s="27">
        <f t="shared" si="61"/>
        <v>811.649061</v>
      </c>
      <c r="AU41" s="27">
        <f t="shared" ref="AU41:AU42" si="67">if($B41=AU$3,AU40+$Y41,if($C41=AU$3,AU40+$AD41,AU40))</f>
        <v>1095.921503</v>
      </c>
      <c r="AV41" s="27">
        <f t="shared" ref="AV41:BH41" si="62">if($B41=AV$3,AV46+$Y41,if($C41=AV$3,AV46+$AD41,AV46))</f>
        <v>1339.582538</v>
      </c>
      <c r="AW41" s="27">
        <f t="shared" si="62"/>
        <v>1186.880996</v>
      </c>
      <c r="AX41" s="27">
        <f t="shared" si="62"/>
        <v>1164.99749</v>
      </c>
      <c r="AY41" s="27">
        <f t="shared" si="62"/>
        <v>1367.704948</v>
      </c>
      <c r="AZ41" s="27">
        <f t="shared" si="62"/>
        <v>1732.550996</v>
      </c>
      <c r="BA41" s="27">
        <f t="shared" si="62"/>
        <v>1843.969933</v>
      </c>
      <c r="BB41" s="27">
        <f t="shared" si="62"/>
        <v>2151.976698</v>
      </c>
      <c r="BC41" s="27">
        <f t="shared" si="62"/>
        <v>2212.245748</v>
      </c>
      <c r="BD41" s="27" t="str">
        <f t="shared" si="62"/>
        <v>#N/A</v>
      </c>
      <c r="BE41" s="27" t="str">
        <f t="shared" si="62"/>
        <v>#N/A</v>
      </c>
      <c r="BF41" s="27" t="str">
        <f t="shared" si="62"/>
        <v>#N/A</v>
      </c>
      <c r="BG41" s="27" t="str">
        <f t="shared" si="62"/>
        <v>#N/A</v>
      </c>
      <c r="BH41" s="27" t="str">
        <f t="shared" si="62"/>
        <v>#N/A</v>
      </c>
      <c r="BI41" s="27" t="str">
        <f t="shared" ref="BI41:ED41" si="63">if($B41=BI$3,BI40+$Y41,if($C41=BI$3,BI40+$AD41,BI40))</f>
        <v>#N/A</v>
      </c>
      <c r="BJ41" s="27" t="str">
        <f t="shared" si="63"/>
        <v>#N/A</v>
      </c>
      <c r="BK41" s="27" t="str">
        <f t="shared" si="63"/>
        <v>#N/A</v>
      </c>
      <c r="BL41" s="27" t="str">
        <f t="shared" si="63"/>
        <v>#N/A</v>
      </c>
      <c r="BM41" s="27" t="str">
        <f t="shared" si="63"/>
        <v>#N/A</v>
      </c>
      <c r="BN41" s="27" t="str">
        <f t="shared" si="63"/>
        <v>#N/A</v>
      </c>
      <c r="BO41" s="27" t="str">
        <f t="shared" si="63"/>
        <v>#N/A</v>
      </c>
      <c r="BP41" s="27" t="str">
        <f t="shared" si="63"/>
        <v>#N/A</v>
      </c>
      <c r="BQ41" s="27" t="str">
        <f t="shared" si="63"/>
        <v>#N/A</v>
      </c>
      <c r="BR41" s="27" t="str">
        <f t="shared" si="63"/>
        <v>#N/A</v>
      </c>
      <c r="BS41" s="27" t="str">
        <f t="shared" si="63"/>
        <v>#N/A</v>
      </c>
      <c r="BT41" s="27" t="str">
        <f t="shared" si="63"/>
        <v>#N/A</v>
      </c>
      <c r="BU41" s="27" t="str">
        <f t="shared" si="63"/>
        <v>#N/A</v>
      </c>
      <c r="BV41" s="27" t="str">
        <f t="shared" si="63"/>
        <v>#N/A</v>
      </c>
      <c r="BW41" s="27" t="str">
        <f t="shared" si="63"/>
        <v>#N/A</v>
      </c>
      <c r="BX41" s="27" t="str">
        <f t="shared" si="63"/>
        <v>#N/A</v>
      </c>
      <c r="BY41" s="27" t="str">
        <f t="shared" si="63"/>
        <v>#N/A</v>
      </c>
      <c r="BZ41" s="27" t="str">
        <f t="shared" si="63"/>
        <v>#N/A</v>
      </c>
      <c r="CA41" s="27" t="str">
        <f t="shared" si="63"/>
        <v>#N/A</v>
      </c>
      <c r="CB41" s="27" t="str">
        <f t="shared" si="63"/>
        <v>#N/A</v>
      </c>
      <c r="CC41" s="27" t="str">
        <f t="shared" si="63"/>
        <v>#N/A</v>
      </c>
      <c r="CD41" s="27" t="str">
        <f t="shared" si="63"/>
        <v>#N/A</v>
      </c>
      <c r="CE41" s="27" t="str">
        <f t="shared" si="63"/>
        <v>#N/A</v>
      </c>
      <c r="CF41" s="27" t="str">
        <f t="shared" si="63"/>
        <v>#N/A</v>
      </c>
      <c r="CG41" s="27" t="str">
        <f t="shared" si="63"/>
        <v>#N/A</v>
      </c>
      <c r="CH41" s="27" t="str">
        <f t="shared" si="63"/>
        <v>#N/A</v>
      </c>
      <c r="CI41" s="27" t="str">
        <f t="shared" si="63"/>
        <v>#N/A</v>
      </c>
      <c r="CJ41" s="27" t="str">
        <f t="shared" si="63"/>
        <v>#N/A</v>
      </c>
      <c r="CK41" s="27" t="str">
        <f t="shared" si="63"/>
        <v>#N/A</v>
      </c>
      <c r="CL41" s="27" t="str">
        <f t="shared" si="63"/>
        <v>#N/A</v>
      </c>
      <c r="CM41" s="27" t="str">
        <f t="shared" si="63"/>
        <v>#N/A</v>
      </c>
      <c r="CN41" s="27" t="str">
        <f t="shared" si="63"/>
        <v>#N/A</v>
      </c>
      <c r="CO41" s="27" t="str">
        <f t="shared" si="63"/>
        <v>#N/A</v>
      </c>
      <c r="CP41" s="27" t="str">
        <f t="shared" si="63"/>
        <v>#N/A</v>
      </c>
      <c r="CQ41" s="27" t="str">
        <f t="shared" si="63"/>
        <v>#N/A</v>
      </c>
      <c r="CR41" s="27" t="str">
        <f t="shared" si="63"/>
        <v>#N/A</v>
      </c>
      <c r="CS41" s="27" t="str">
        <f t="shared" si="63"/>
        <v>#N/A</v>
      </c>
      <c r="CT41" s="27" t="str">
        <f t="shared" si="63"/>
        <v>#N/A</v>
      </c>
      <c r="CU41" s="27" t="str">
        <f t="shared" si="63"/>
        <v>#N/A</v>
      </c>
      <c r="CV41" s="27" t="str">
        <f t="shared" si="63"/>
        <v>#N/A</v>
      </c>
      <c r="CW41" s="27" t="str">
        <f t="shared" si="63"/>
        <v>#N/A</v>
      </c>
      <c r="CX41" s="27" t="str">
        <f t="shared" si="63"/>
        <v>#N/A</v>
      </c>
      <c r="CY41" s="27" t="str">
        <f t="shared" si="63"/>
        <v>#N/A</v>
      </c>
      <c r="CZ41" s="27" t="str">
        <f t="shared" si="63"/>
        <v>#N/A</v>
      </c>
      <c r="DA41" s="27" t="str">
        <f t="shared" si="63"/>
        <v>#N/A</v>
      </c>
      <c r="DB41" s="27" t="str">
        <f t="shared" si="63"/>
        <v>#N/A</v>
      </c>
      <c r="DC41" s="27" t="str">
        <f t="shared" si="63"/>
        <v>#N/A</v>
      </c>
      <c r="DD41" s="27" t="str">
        <f t="shared" si="63"/>
        <v>#N/A</v>
      </c>
      <c r="DE41" s="27" t="str">
        <f t="shared" si="63"/>
        <v>#N/A</v>
      </c>
      <c r="DF41" s="27" t="str">
        <f t="shared" si="63"/>
        <v>#N/A</v>
      </c>
      <c r="DG41" s="27" t="str">
        <f t="shared" si="63"/>
        <v>#N/A</v>
      </c>
      <c r="DH41" s="27" t="str">
        <f t="shared" si="63"/>
        <v>#N/A</v>
      </c>
      <c r="DI41" s="27" t="str">
        <f t="shared" si="63"/>
        <v>#N/A</v>
      </c>
      <c r="DJ41" s="27" t="str">
        <f t="shared" si="63"/>
        <v>#N/A</v>
      </c>
      <c r="DK41" s="27" t="str">
        <f t="shared" si="63"/>
        <v>#N/A</v>
      </c>
      <c r="DL41" s="27" t="str">
        <f t="shared" si="63"/>
        <v>#N/A</v>
      </c>
      <c r="DM41" s="27" t="str">
        <f t="shared" si="63"/>
        <v>#N/A</v>
      </c>
      <c r="DN41" s="27" t="str">
        <f t="shared" si="63"/>
        <v>#N/A</v>
      </c>
      <c r="DO41" s="27" t="str">
        <f t="shared" si="63"/>
        <v>#N/A</v>
      </c>
      <c r="DP41" s="27" t="str">
        <f t="shared" si="63"/>
        <v>#N/A</v>
      </c>
      <c r="DQ41" s="27" t="str">
        <f t="shared" si="63"/>
        <v>#N/A</v>
      </c>
      <c r="DR41" s="27" t="str">
        <f t="shared" si="63"/>
        <v>#N/A</v>
      </c>
      <c r="DS41" s="27" t="str">
        <f t="shared" si="63"/>
        <v>#N/A</v>
      </c>
      <c r="DT41" s="27" t="str">
        <f t="shared" si="63"/>
        <v>#N/A</v>
      </c>
      <c r="DU41" s="27" t="str">
        <f t="shared" si="63"/>
        <v>#N/A</v>
      </c>
      <c r="DV41" s="27" t="str">
        <f t="shared" si="63"/>
        <v>#N/A</v>
      </c>
      <c r="DW41" s="27" t="str">
        <f t="shared" si="63"/>
        <v>#N/A</v>
      </c>
      <c r="DX41" s="27" t="str">
        <f t="shared" si="63"/>
        <v>#N/A</v>
      </c>
      <c r="DY41" s="27" t="str">
        <f t="shared" si="63"/>
        <v>#N/A</v>
      </c>
      <c r="DZ41" s="27" t="str">
        <f t="shared" si="63"/>
        <v>#N/A</v>
      </c>
      <c r="EA41" s="27" t="str">
        <f t="shared" si="63"/>
        <v>#N/A</v>
      </c>
      <c r="EB41" s="27" t="str">
        <f t="shared" si="63"/>
        <v>#N/A</v>
      </c>
      <c r="EC41" s="27" t="str">
        <f t="shared" si="63"/>
        <v>#N/A</v>
      </c>
      <c r="ED41" s="27" t="str">
        <f t="shared" si="63"/>
        <v>#N/A</v>
      </c>
      <c r="EE41" s="28">
        <f t="shared" si="2"/>
        <v>1655.634785</v>
      </c>
    </row>
    <row r="42">
      <c r="A42" s="1"/>
      <c r="B42" s="29" t="s">
        <v>42</v>
      </c>
      <c r="C42" s="30" t="s">
        <v>40</v>
      </c>
      <c r="D42" s="30">
        <v>0.0</v>
      </c>
      <c r="E42" s="30" t="s">
        <v>42</v>
      </c>
      <c r="F42" s="31">
        <v>46145.0</v>
      </c>
      <c r="G42" s="32"/>
      <c r="H42" s="32" t="b">
        <f t="shared" si="3"/>
        <v>1</v>
      </c>
      <c r="I42" s="32" t="b">
        <f>if(iferror(match(B42,'Osallistujat ja seuranta'!C:C,0),0)&gt;0,TRUE,FALSE)</f>
        <v>1</v>
      </c>
      <c r="J42" s="32" t="b">
        <f>if(iferror(match(C42,'Osallistujat ja seuranta'!C:C,0),0)&gt;0,TRUE,FALSE)</f>
        <v>1</v>
      </c>
      <c r="K42" s="32" t="b">
        <f t="shared" si="4"/>
        <v>1</v>
      </c>
      <c r="L42" s="32" t="b">
        <f t="shared" si="5"/>
        <v>1</v>
      </c>
      <c r="M42" s="32" t="b">
        <f t="shared" si="6"/>
        <v>1</v>
      </c>
      <c r="N42" s="33">
        <f t="shared" si="7"/>
        <v>1</v>
      </c>
      <c r="O42" s="34">
        <f t="shared" si="8"/>
        <v>1918.143306</v>
      </c>
      <c r="P42" s="34">
        <f t="shared" si="9"/>
        <v>1095.921503</v>
      </c>
      <c r="Q42" s="35">
        <f t="shared" si="10"/>
        <v>822.2218024</v>
      </c>
      <c r="R42" s="34">
        <f t="shared" si="11"/>
        <v>1095.921503</v>
      </c>
      <c r="S42" s="33">
        <f t="shared" si="12"/>
        <v>1</v>
      </c>
      <c r="T42" s="33">
        <f t="shared" si="13"/>
        <v>-50.61828313</v>
      </c>
      <c r="U42" s="33">
        <f t="shared" si="14"/>
        <v>-53.8864535</v>
      </c>
      <c r="V42" s="36">
        <f t="shared" si="15"/>
        <v>0.9633205781</v>
      </c>
      <c r="W42" s="37">
        <f t="shared" si="16"/>
        <v>22.03397324</v>
      </c>
      <c r="X42" s="37">
        <f t="shared" si="17"/>
        <v>0.9563252722</v>
      </c>
      <c r="Y42" s="37">
        <f>if(N42=1,(W42*(S42-V42))*'Säännöt ja ohjeet'!$B$54+X42,"")</f>
        <v>2.572712074</v>
      </c>
      <c r="Z42" s="37">
        <f t="shared" si="18"/>
        <v>0</v>
      </c>
      <c r="AA42" s="37">
        <f t="shared" si="19"/>
        <v>0.0366794219</v>
      </c>
      <c r="AB42" s="37">
        <f t="shared" si="20"/>
        <v>46.50667588</v>
      </c>
      <c r="AC42" s="37">
        <f t="shared" si="21"/>
        <v>3.010196299</v>
      </c>
      <c r="AD42" s="37">
        <f>if(N42=1,(AB42*(Z42-AA42))*'Säännöt ja ohjeet'!$B$54+AC42,"")</f>
        <v>-0.4014796724</v>
      </c>
      <c r="AE42" s="38">
        <f t="shared" si="22"/>
        <v>-5</v>
      </c>
      <c r="AF42" s="38">
        <f t="shared" si="23"/>
        <v>1</v>
      </c>
      <c r="AG42" s="1"/>
      <c r="AH42" s="10"/>
      <c r="AI42" s="27">
        <f t="shared" ref="AI42:AJ42" si="64">IF($B42=AI$3,AI41+$Y42,IF($C42=AI$3,AI41+$AD42,AI41))</f>
        <v>1920.716018</v>
      </c>
      <c r="AJ42" s="27">
        <f t="shared" si="64"/>
        <v>1931.250027</v>
      </c>
      <c r="AK42" s="27">
        <f t="shared" ref="AK42:AN42" si="65">if($B42=AK$3,AK41+$Y42,if($C42=AK$3,AK41+$AD42,AK41))</f>
        <v>2425.72872</v>
      </c>
      <c r="AL42" s="27">
        <f t="shared" si="65"/>
        <v>1658.588913</v>
      </c>
      <c r="AM42" s="27">
        <f t="shared" si="65"/>
        <v>1804.072131</v>
      </c>
      <c r="AN42" s="27">
        <f t="shared" si="65"/>
        <v>2308.734983</v>
      </c>
      <c r="AO42" s="27">
        <f t="shared" ref="AO42:AT42" si="66">if($B42=AO$3,AO40+$Y42,if($C42=AO$3,AO40+$AD42,AO40))</f>
        <v>2286.32782</v>
      </c>
      <c r="AP42" s="27">
        <f t="shared" si="66"/>
        <v>1646.015124</v>
      </c>
      <c r="AQ42" s="27">
        <f t="shared" si="66"/>
        <v>880.3044819</v>
      </c>
      <c r="AR42" s="27">
        <f t="shared" si="66"/>
        <v>830.8798854</v>
      </c>
      <c r="AS42" s="27">
        <f t="shared" si="66"/>
        <v>2178.77133</v>
      </c>
      <c r="AT42" s="27">
        <f t="shared" si="66"/>
        <v>811.649061</v>
      </c>
      <c r="AU42" s="27">
        <f t="shared" si="67"/>
        <v>1095.520024</v>
      </c>
      <c r="AV42" s="27">
        <f t="shared" ref="AV42:BH42" si="68">if($B42=AV$3,AV40+$Y42,if($C42=AV$3,AV40+$AD42,AV40))</f>
        <v>1339.582538</v>
      </c>
      <c r="AW42" s="27">
        <f t="shared" si="68"/>
        <v>1186.880996</v>
      </c>
      <c r="AX42" s="27">
        <f t="shared" si="68"/>
        <v>1164.99749</v>
      </c>
      <c r="AY42" s="27">
        <f t="shared" si="68"/>
        <v>1367.704948</v>
      </c>
      <c r="AZ42" s="27">
        <f t="shared" si="68"/>
        <v>1732.550996</v>
      </c>
      <c r="BA42" s="27">
        <f t="shared" si="68"/>
        <v>1843.969933</v>
      </c>
      <c r="BB42" s="27">
        <f t="shared" si="68"/>
        <v>2151.976698</v>
      </c>
      <c r="BC42" s="27">
        <f t="shared" si="68"/>
        <v>2212.245748</v>
      </c>
      <c r="BD42" s="27" t="str">
        <f t="shared" si="68"/>
        <v>#N/A</v>
      </c>
      <c r="BE42" s="27" t="str">
        <f t="shared" si="68"/>
        <v>#N/A</v>
      </c>
      <c r="BF42" s="27" t="str">
        <f t="shared" si="68"/>
        <v>#N/A</v>
      </c>
      <c r="BG42" s="27" t="str">
        <f t="shared" si="68"/>
        <v>#N/A</v>
      </c>
      <c r="BH42" s="27" t="str">
        <f t="shared" si="68"/>
        <v>#N/A</v>
      </c>
      <c r="BI42" s="27" t="str">
        <f t="shared" ref="BI42:ED42" si="69">if($B42=BI$3,BI41+$Y42,if($C42=BI$3,BI41+$AD42,BI41))</f>
        <v>#N/A</v>
      </c>
      <c r="BJ42" s="27" t="str">
        <f t="shared" si="69"/>
        <v>#N/A</v>
      </c>
      <c r="BK42" s="27" t="str">
        <f t="shared" si="69"/>
        <v>#N/A</v>
      </c>
      <c r="BL42" s="27" t="str">
        <f t="shared" si="69"/>
        <v>#N/A</v>
      </c>
      <c r="BM42" s="27" t="str">
        <f t="shared" si="69"/>
        <v>#N/A</v>
      </c>
      <c r="BN42" s="27" t="str">
        <f t="shared" si="69"/>
        <v>#N/A</v>
      </c>
      <c r="BO42" s="27" t="str">
        <f t="shared" si="69"/>
        <v>#N/A</v>
      </c>
      <c r="BP42" s="27" t="str">
        <f t="shared" si="69"/>
        <v>#N/A</v>
      </c>
      <c r="BQ42" s="27" t="str">
        <f t="shared" si="69"/>
        <v>#N/A</v>
      </c>
      <c r="BR42" s="27" t="str">
        <f t="shared" si="69"/>
        <v>#N/A</v>
      </c>
      <c r="BS42" s="27" t="str">
        <f t="shared" si="69"/>
        <v>#N/A</v>
      </c>
      <c r="BT42" s="27" t="str">
        <f t="shared" si="69"/>
        <v>#N/A</v>
      </c>
      <c r="BU42" s="27" t="str">
        <f t="shared" si="69"/>
        <v>#N/A</v>
      </c>
      <c r="BV42" s="27" t="str">
        <f t="shared" si="69"/>
        <v>#N/A</v>
      </c>
      <c r="BW42" s="27" t="str">
        <f t="shared" si="69"/>
        <v>#N/A</v>
      </c>
      <c r="BX42" s="27" t="str">
        <f t="shared" si="69"/>
        <v>#N/A</v>
      </c>
      <c r="BY42" s="27" t="str">
        <f t="shared" si="69"/>
        <v>#N/A</v>
      </c>
      <c r="BZ42" s="27" t="str">
        <f t="shared" si="69"/>
        <v>#N/A</v>
      </c>
      <c r="CA42" s="27" t="str">
        <f t="shared" si="69"/>
        <v>#N/A</v>
      </c>
      <c r="CB42" s="27" t="str">
        <f t="shared" si="69"/>
        <v>#N/A</v>
      </c>
      <c r="CC42" s="27" t="str">
        <f t="shared" si="69"/>
        <v>#N/A</v>
      </c>
      <c r="CD42" s="27" t="str">
        <f t="shared" si="69"/>
        <v>#N/A</v>
      </c>
      <c r="CE42" s="27" t="str">
        <f t="shared" si="69"/>
        <v>#N/A</v>
      </c>
      <c r="CF42" s="27" t="str">
        <f t="shared" si="69"/>
        <v>#N/A</v>
      </c>
      <c r="CG42" s="27" t="str">
        <f t="shared" si="69"/>
        <v>#N/A</v>
      </c>
      <c r="CH42" s="27" t="str">
        <f t="shared" si="69"/>
        <v>#N/A</v>
      </c>
      <c r="CI42" s="27" t="str">
        <f t="shared" si="69"/>
        <v>#N/A</v>
      </c>
      <c r="CJ42" s="27" t="str">
        <f t="shared" si="69"/>
        <v>#N/A</v>
      </c>
      <c r="CK42" s="27" t="str">
        <f t="shared" si="69"/>
        <v>#N/A</v>
      </c>
      <c r="CL42" s="27" t="str">
        <f t="shared" si="69"/>
        <v>#N/A</v>
      </c>
      <c r="CM42" s="27" t="str">
        <f t="shared" si="69"/>
        <v>#N/A</v>
      </c>
      <c r="CN42" s="27" t="str">
        <f t="shared" si="69"/>
        <v>#N/A</v>
      </c>
      <c r="CO42" s="27" t="str">
        <f t="shared" si="69"/>
        <v>#N/A</v>
      </c>
      <c r="CP42" s="27" t="str">
        <f t="shared" si="69"/>
        <v>#N/A</v>
      </c>
      <c r="CQ42" s="27" t="str">
        <f t="shared" si="69"/>
        <v>#N/A</v>
      </c>
      <c r="CR42" s="27" t="str">
        <f t="shared" si="69"/>
        <v>#N/A</v>
      </c>
      <c r="CS42" s="27" t="str">
        <f t="shared" si="69"/>
        <v>#N/A</v>
      </c>
      <c r="CT42" s="27" t="str">
        <f t="shared" si="69"/>
        <v>#N/A</v>
      </c>
      <c r="CU42" s="27" t="str">
        <f t="shared" si="69"/>
        <v>#N/A</v>
      </c>
      <c r="CV42" s="27" t="str">
        <f t="shared" si="69"/>
        <v>#N/A</v>
      </c>
      <c r="CW42" s="27" t="str">
        <f t="shared" si="69"/>
        <v>#N/A</v>
      </c>
      <c r="CX42" s="27" t="str">
        <f t="shared" si="69"/>
        <v>#N/A</v>
      </c>
      <c r="CY42" s="27" t="str">
        <f t="shared" si="69"/>
        <v>#N/A</v>
      </c>
      <c r="CZ42" s="27" t="str">
        <f t="shared" si="69"/>
        <v>#N/A</v>
      </c>
      <c r="DA42" s="27" t="str">
        <f t="shared" si="69"/>
        <v>#N/A</v>
      </c>
      <c r="DB42" s="27" t="str">
        <f t="shared" si="69"/>
        <v>#N/A</v>
      </c>
      <c r="DC42" s="27" t="str">
        <f t="shared" si="69"/>
        <v>#N/A</v>
      </c>
      <c r="DD42" s="27" t="str">
        <f t="shared" si="69"/>
        <v>#N/A</v>
      </c>
      <c r="DE42" s="27" t="str">
        <f t="shared" si="69"/>
        <v>#N/A</v>
      </c>
      <c r="DF42" s="27" t="str">
        <f t="shared" si="69"/>
        <v>#N/A</v>
      </c>
      <c r="DG42" s="27" t="str">
        <f t="shared" si="69"/>
        <v>#N/A</v>
      </c>
      <c r="DH42" s="27" t="str">
        <f t="shared" si="69"/>
        <v>#N/A</v>
      </c>
      <c r="DI42" s="27" t="str">
        <f t="shared" si="69"/>
        <v>#N/A</v>
      </c>
      <c r="DJ42" s="27" t="str">
        <f t="shared" si="69"/>
        <v>#N/A</v>
      </c>
      <c r="DK42" s="27" t="str">
        <f t="shared" si="69"/>
        <v>#N/A</v>
      </c>
      <c r="DL42" s="27" t="str">
        <f t="shared" si="69"/>
        <v>#N/A</v>
      </c>
      <c r="DM42" s="27" t="str">
        <f t="shared" si="69"/>
        <v>#N/A</v>
      </c>
      <c r="DN42" s="27" t="str">
        <f t="shared" si="69"/>
        <v>#N/A</v>
      </c>
      <c r="DO42" s="27" t="str">
        <f t="shared" si="69"/>
        <v>#N/A</v>
      </c>
      <c r="DP42" s="27" t="str">
        <f t="shared" si="69"/>
        <v>#N/A</v>
      </c>
      <c r="DQ42" s="27" t="str">
        <f t="shared" si="69"/>
        <v>#N/A</v>
      </c>
      <c r="DR42" s="27" t="str">
        <f t="shared" si="69"/>
        <v>#N/A</v>
      </c>
      <c r="DS42" s="27" t="str">
        <f t="shared" si="69"/>
        <v>#N/A</v>
      </c>
      <c r="DT42" s="27" t="str">
        <f t="shared" si="69"/>
        <v>#N/A</v>
      </c>
      <c r="DU42" s="27" t="str">
        <f t="shared" si="69"/>
        <v>#N/A</v>
      </c>
      <c r="DV42" s="27" t="str">
        <f t="shared" si="69"/>
        <v>#N/A</v>
      </c>
      <c r="DW42" s="27" t="str">
        <f t="shared" si="69"/>
        <v>#N/A</v>
      </c>
      <c r="DX42" s="27" t="str">
        <f t="shared" si="69"/>
        <v>#N/A</v>
      </c>
      <c r="DY42" s="27" t="str">
        <f t="shared" si="69"/>
        <v>#N/A</v>
      </c>
      <c r="DZ42" s="27" t="str">
        <f t="shared" si="69"/>
        <v>#N/A</v>
      </c>
      <c r="EA42" s="27" t="str">
        <f t="shared" si="69"/>
        <v>#N/A</v>
      </c>
      <c r="EB42" s="27" t="str">
        <f t="shared" si="69"/>
        <v>#N/A</v>
      </c>
      <c r="EC42" s="27" t="str">
        <f t="shared" si="69"/>
        <v>#N/A</v>
      </c>
      <c r="ED42" s="27" t="str">
        <f t="shared" si="69"/>
        <v>#N/A</v>
      </c>
      <c r="EE42" s="28">
        <f t="shared" si="2"/>
        <v>1656.117517</v>
      </c>
    </row>
    <row r="43">
      <c r="A43" s="1"/>
      <c r="B43" s="29" t="s">
        <v>37</v>
      </c>
      <c r="C43" s="30" t="s">
        <v>50</v>
      </c>
      <c r="D43" s="30">
        <v>6.0</v>
      </c>
      <c r="E43" s="30" t="s">
        <v>37</v>
      </c>
      <c r="F43" s="31">
        <v>46152.0</v>
      </c>
      <c r="G43" s="32"/>
      <c r="H43" s="32" t="b">
        <f t="shared" si="3"/>
        <v>1</v>
      </c>
      <c r="I43" s="32" t="b">
        <f>if(iferror(match(B43,'Osallistujat ja seuranta'!C:C,0),0)&gt;0,TRUE,FALSE)</f>
        <v>1</v>
      </c>
      <c r="J43" s="32" t="b">
        <f>if(iferror(match(C43,'Osallistujat ja seuranta'!C:C,0),0)&gt;0,TRUE,FALSE)</f>
        <v>1</v>
      </c>
      <c r="K43" s="32" t="b">
        <f t="shared" si="4"/>
        <v>1</v>
      </c>
      <c r="L43" s="32" t="b">
        <f t="shared" si="5"/>
        <v>1</v>
      </c>
      <c r="M43" s="32" t="b">
        <f t="shared" si="6"/>
        <v>1</v>
      </c>
      <c r="N43" s="33">
        <f t="shared" si="7"/>
        <v>1</v>
      </c>
      <c r="O43" s="34">
        <f t="shared" si="8"/>
        <v>2425.72872</v>
      </c>
      <c r="P43" s="34">
        <f t="shared" si="9"/>
        <v>1646.015124</v>
      </c>
      <c r="Q43" s="35">
        <f t="shared" si="10"/>
        <v>229.7135961</v>
      </c>
      <c r="R43" s="34">
        <f t="shared" si="11"/>
        <v>2196.015124</v>
      </c>
      <c r="S43" s="33">
        <f t="shared" si="12"/>
        <v>1</v>
      </c>
      <c r="T43" s="33">
        <f t="shared" si="13"/>
        <v>-47.41373501</v>
      </c>
      <c r="U43" s="33">
        <f t="shared" si="14"/>
        <v>-49.04677069</v>
      </c>
      <c r="V43" s="36">
        <f t="shared" si="15"/>
        <v>0.8365850719</v>
      </c>
      <c r="W43" s="37">
        <f t="shared" si="16"/>
        <v>10.59219448</v>
      </c>
      <c r="X43" s="37">
        <f t="shared" si="17"/>
        <v>0.03774531787</v>
      </c>
      <c r="Y43" s="37">
        <f>if(N43=1,(W43*(S43-V43))*'Säännöt ja ohjeet'!$B$54+X43,"")</f>
        <v>3.499590716</v>
      </c>
      <c r="Z43" s="37">
        <f t="shared" si="18"/>
        <v>0</v>
      </c>
      <c r="AA43" s="37">
        <f t="shared" si="19"/>
        <v>0.1634149281</v>
      </c>
      <c r="AB43" s="37">
        <f t="shared" si="20"/>
        <v>29.37666301</v>
      </c>
      <c r="AC43" s="37">
        <f t="shared" si="21"/>
        <v>1.635018514</v>
      </c>
      <c r="AD43" s="37">
        <f>if(N43=1,(AB43*(Z43-AA43))*'Säännöt ja ohjeet'!$B$54+AC43,"")</f>
        <v>-7.966152036</v>
      </c>
      <c r="AE43" s="38">
        <f t="shared" si="22"/>
        <v>8</v>
      </c>
      <c r="AF43" s="38">
        <f t="shared" si="23"/>
        <v>-6</v>
      </c>
      <c r="AG43" s="1"/>
      <c r="AH43" s="10"/>
      <c r="AI43" s="27">
        <f t="shared" ref="AI43:ED43" si="70">if($B43=AI$3,AI42+$Y43,if($C43=AI$3,AI42+$AD43,AI42))</f>
        <v>1920.716018</v>
      </c>
      <c r="AJ43" s="27">
        <f t="shared" si="70"/>
        <v>1931.250027</v>
      </c>
      <c r="AK43" s="27">
        <f t="shared" si="70"/>
        <v>2429.228311</v>
      </c>
      <c r="AL43" s="27">
        <f t="shared" si="70"/>
        <v>1658.588913</v>
      </c>
      <c r="AM43" s="27">
        <f t="shared" si="70"/>
        <v>1804.072131</v>
      </c>
      <c r="AN43" s="27">
        <f t="shared" si="70"/>
        <v>2308.734983</v>
      </c>
      <c r="AO43" s="27">
        <f t="shared" si="70"/>
        <v>2286.32782</v>
      </c>
      <c r="AP43" s="27">
        <f t="shared" si="70"/>
        <v>1638.048972</v>
      </c>
      <c r="AQ43" s="27">
        <f t="shared" si="70"/>
        <v>880.3044819</v>
      </c>
      <c r="AR43" s="27">
        <f t="shared" si="70"/>
        <v>830.8798854</v>
      </c>
      <c r="AS43" s="27">
        <f t="shared" si="70"/>
        <v>2178.77133</v>
      </c>
      <c r="AT43" s="27">
        <f t="shared" si="70"/>
        <v>811.649061</v>
      </c>
      <c r="AU43" s="27">
        <f t="shared" si="70"/>
        <v>1095.520024</v>
      </c>
      <c r="AV43" s="27">
        <f t="shared" si="70"/>
        <v>1339.582538</v>
      </c>
      <c r="AW43" s="27">
        <f t="shared" si="70"/>
        <v>1186.880996</v>
      </c>
      <c r="AX43" s="27">
        <f t="shared" si="70"/>
        <v>1164.99749</v>
      </c>
      <c r="AY43" s="27">
        <f t="shared" si="70"/>
        <v>1367.704948</v>
      </c>
      <c r="AZ43" s="27">
        <f t="shared" si="70"/>
        <v>1732.550996</v>
      </c>
      <c r="BA43" s="27">
        <f t="shared" si="70"/>
        <v>1843.969933</v>
      </c>
      <c r="BB43" s="27">
        <f t="shared" si="70"/>
        <v>2151.976698</v>
      </c>
      <c r="BC43" s="27">
        <f t="shared" si="70"/>
        <v>2212.245748</v>
      </c>
      <c r="BD43" s="27" t="str">
        <f t="shared" si="70"/>
        <v>#N/A</v>
      </c>
      <c r="BE43" s="27" t="str">
        <f t="shared" si="70"/>
        <v>#N/A</v>
      </c>
      <c r="BF43" s="27" t="str">
        <f t="shared" si="70"/>
        <v>#N/A</v>
      </c>
      <c r="BG43" s="27" t="str">
        <f t="shared" si="70"/>
        <v>#N/A</v>
      </c>
      <c r="BH43" s="27" t="str">
        <f t="shared" si="70"/>
        <v>#N/A</v>
      </c>
      <c r="BI43" s="27" t="str">
        <f t="shared" si="70"/>
        <v>#N/A</v>
      </c>
      <c r="BJ43" s="27" t="str">
        <f t="shared" si="70"/>
        <v>#N/A</v>
      </c>
      <c r="BK43" s="27" t="str">
        <f t="shared" si="70"/>
        <v>#N/A</v>
      </c>
      <c r="BL43" s="27" t="str">
        <f t="shared" si="70"/>
        <v>#N/A</v>
      </c>
      <c r="BM43" s="27" t="str">
        <f t="shared" si="70"/>
        <v>#N/A</v>
      </c>
      <c r="BN43" s="27" t="str">
        <f t="shared" si="70"/>
        <v>#N/A</v>
      </c>
      <c r="BO43" s="27" t="str">
        <f t="shared" si="70"/>
        <v>#N/A</v>
      </c>
      <c r="BP43" s="27" t="str">
        <f t="shared" si="70"/>
        <v>#N/A</v>
      </c>
      <c r="BQ43" s="27" t="str">
        <f t="shared" si="70"/>
        <v>#N/A</v>
      </c>
      <c r="BR43" s="27" t="str">
        <f t="shared" si="70"/>
        <v>#N/A</v>
      </c>
      <c r="BS43" s="27" t="str">
        <f t="shared" si="70"/>
        <v>#N/A</v>
      </c>
      <c r="BT43" s="27" t="str">
        <f t="shared" si="70"/>
        <v>#N/A</v>
      </c>
      <c r="BU43" s="27" t="str">
        <f t="shared" si="70"/>
        <v>#N/A</v>
      </c>
      <c r="BV43" s="27" t="str">
        <f t="shared" si="70"/>
        <v>#N/A</v>
      </c>
      <c r="BW43" s="27" t="str">
        <f t="shared" si="70"/>
        <v>#N/A</v>
      </c>
      <c r="BX43" s="27" t="str">
        <f t="shared" si="70"/>
        <v>#N/A</v>
      </c>
      <c r="BY43" s="27" t="str">
        <f t="shared" si="70"/>
        <v>#N/A</v>
      </c>
      <c r="BZ43" s="27" t="str">
        <f t="shared" si="70"/>
        <v>#N/A</v>
      </c>
      <c r="CA43" s="27" t="str">
        <f t="shared" si="70"/>
        <v>#N/A</v>
      </c>
      <c r="CB43" s="27" t="str">
        <f t="shared" si="70"/>
        <v>#N/A</v>
      </c>
      <c r="CC43" s="27" t="str">
        <f t="shared" si="70"/>
        <v>#N/A</v>
      </c>
      <c r="CD43" s="27" t="str">
        <f t="shared" si="70"/>
        <v>#N/A</v>
      </c>
      <c r="CE43" s="27" t="str">
        <f t="shared" si="70"/>
        <v>#N/A</v>
      </c>
      <c r="CF43" s="27" t="str">
        <f t="shared" si="70"/>
        <v>#N/A</v>
      </c>
      <c r="CG43" s="27" t="str">
        <f t="shared" si="70"/>
        <v>#N/A</v>
      </c>
      <c r="CH43" s="27" t="str">
        <f t="shared" si="70"/>
        <v>#N/A</v>
      </c>
      <c r="CI43" s="27" t="str">
        <f t="shared" si="70"/>
        <v>#N/A</v>
      </c>
      <c r="CJ43" s="27" t="str">
        <f t="shared" si="70"/>
        <v>#N/A</v>
      </c>
      <c r="CK43" s="27" t="str">
        <f t="shared" si="70"/>
        <v>#N/A</v>
      </c>
      <c r="CL43" s="27" t="str">
        <f t="shared" si="70"/>
        <v>#N/A</v>
      </c>
      <c r="CM43" s="27" t="str">
        <f t="shared" si="70"/>
        <v>#N/A</v>
      </c>
      <c r="CN43" s="27" t="str">
        <f t="shared" si="70"/>
        <v>#N/A</v>
      </c>
      <c r="CO43" s="27" t="str">
        <f t="shared" si="70"/>
        <v>#N/A</v>
      </c>
      <c r="CP43" s="27" t="str">
        <f t="shared" si="70"/>
        <v>#N/A</v>
      </c>
      <c r="CQ43" s="27" t="str">
        <f t="shared" si="70"/>
        <v>#N/A</v>
      </c>
      <c r="CR43" s="27" t="str">
        <f t="shared" si="70"/>
        <v>#N/A</v>
      </c>
      <c r="CS43" s="27" t="str">
        <f t="shared" si="70"/>
        <v>#N/A</v>
      </c>
      <c r="CT43" s="27" t="str">
        <f t="shared" si="70"/>
        <v>#N/A</v>
      </c>
      <c r="CU43" s="27" t="str">
        <f t="shared" si="70"/>
        <v>#N/A</v>
      </c>
      <c r="CV43" s="27" t="str">
        <f t="shared" si="70"/>
        <v>#N/A</v>
      </c>
      <c r="CW43" s="27" t="str">
        <f t="shared" si="70"/>
        <v>#N/A</v>
      </c>
      <c r="CX43" s="27" t="str">
        <f t="shared" si="70"/>
        <v>#N/A</v>
      </c>
      <c r="CY43" s="27" t="str">
        <f t="shared" si="70"/>
        <v>#N/A</v>
      </c>
      <c r="CZ43" s="27" t="str">
        <f t="shared" si="70"/>
        <v>#N/A</v>
      </c>
      <c r="DA43" s="27" t="str">
        <f t="shared" si="70"/>
        <v>#N/A</v>
      </c>
      <c r="DB43" s="27" t="str">
        <f t="shared" si="70"/>
        <v>#N/A</v>
      </c>
      <c r="DC43" s="27" t="str">
        <f t="shared" si="70"/>
        <v>#N/A</v>
      </c>
      <c r="DD43" s="27" t="str">
        <f t="shared" si="70"/>
        <v>#N/A</v>
      </c>
      <c r="DE43" s="27" t="str">
        <f t="shared" si="70"/>
        <v>#N/A</v>
      </c>
      <c r="DF43" s="27" t="str">
        <f t="shared" si="70"/>
        <v>#N/A</v>
      </c>
      <c r="DG43" s="27" t="str">
        <f t="shared" si="70"/>
        <v>#N/A</v>
      </c>
      <c r="DH43" s="27" t="str">
        <f t="shared" si="70"/>
        <v>#N/A</v>
      </c>
      <c r="DI43" s="27" t="str">
        <f t="shared" si="70"/>
        <v>#N/A</v>
      </c>
      <c r="DJ43" s="27" t="str">
        <f t="shared" si="70"/>
        <v>#N/A</v>
      </c>
      <c r="DK43" s="27" t="str">
        <f t="shared" si="70"/>
        <v>#N/A</v>
      </c>
      <c r="DL43" s="27" t="str">
        <f t="shared" si="70"/>
        <v>#N/A</v>
      </c>
      <c r="DM43" s="27" t="str">
        <f t="shared" si="70"/>
        <v>#N/A</v>
      </c>
      <c r="DN43" s="27" t="str">
        <f t="shared" si="70"/>
        <v>#N/A</v>
      </c>
      <c r="DO43" s="27" t="str">
        <f t="shared" si="70"/>
        <v>#N/A</v>
      </c>
      <c r="DP43" s="27" t="str">
        <f t="shared" si="70"/>
        <v>#N/A</v>
      </c>
      <c r="DQ43" s="27" t="str">
        <f t="shared" si="70"/>
        <v>#N/A</v>
      </c>
      <c r="DR43" s="27" t="str">
        <f t="shared" si="70"/>
        <v>#N/A</v>
      </c>
      <c r="DS43" s="27" t="str">
        <f t="shared" si="70"/>
        <v>#N/A</v>
      </c>
      <c r="DT43" s="27" t="str">
        <f t="shared" si="70"/>
        <v>#N/A</v>
      </c>
      <c r="DU43" s="27" t="str">
        <f t="shared" si="70"/>
        <v>#N/A</v>
      </c>
      <c r="DV43" s="27" t="str">
        <f t="shared" si="70"/>
        <v>#N/A</v>
      </c>
      <c r="DW43" s="27" t="str">
        <f t="shared" si="70"/>
        <v>#N/A</v>
      </c>
      <c r="DX43" s="27" t="str">
        <f t="shared" si="70"/>
        <v>#N/A</v>
      </c>
      <c r="DY43" s="27" t="str">
        <f t="shared" si="70"/>
        <v>#N/A</v>
      </c>
      <c r="DZ43" s="27" t="str">
        <f t="shared" si="70"/>
        <v>#N/A</v>
      </c>
      <c r="EA43" s="27" t="str">
        <f t="shared" si="70"/>
        <v>#N/A</v>
      </c>
      <c r="EB43" s="27" t="str">
        <f t="shared" si="70"/>
        <v>#N/A</v>
      </c>
      <c r="EC43" s="27" t="str">
        <f t="shared" si="70"/>
        <v>#N/A</v>
      </c>
      <c r="ED43" s="27" t="str">
        <f t="shared" si="70"/>
        <v>#N/A</v>
      </c>
      <c r="EE43" s="28">
        <f t="shared" si="2"/>
        <v>1655.904824</v>
      </c>
    </row>
    <row r="44">
      <c r="A44" s="1"/>
      <c r="B44" s="29" t="s">
        <v>37</v>
      </c>
      <c r="C44" s="30" t="s">
        <v>47</v>
      </c>
      <c r="D44" s="30">
        <v>0.0</v>
      </c>
      <c r="E44" s="30" t="s">
        <v>47</v>
      </c>
      <c r="F44" s="31">
        <v>46152.0</v>
      </c>
      <c r="G44" s="32"/>
      <c r="H44" s="32" t="b">
        <f t="shared" si="3"/>
        <v>1</v>
      </c>
      <c r="I44" s="32" t="b">
        <f>if(iferror(match(B44,'Osallistujat ja seuranta'!C:C,0),0)&gt;0,TRUE,FALSE)</f>
        <v>1</v>
      </c>
      <c r="J44" s="32" t="b">
        <f>if(iferror(match(C44,'Osallistujat ja seuranta'!C:C,0),0)&gt;0,TRUE,FALSE)</f>
        <v>1</v>
      </c>
      <c r="K44" s="32" t="b">
        <f t="shared" si="4"/>
        <v>1</v>
      </c>
      <c r="L44" s="32" t="b">
        <f t="shared" si="5"/>
        <v>1</v>
      </c>
      <c r="M44" s="32" t="b">
        <f t="shared" si="6"/>
        <v>1</v>
      </c>
      <c r="N44" s="33">
        <f t="shared" si="7"/>
        <v>1</v>
      </c>
      <c r="O44" s="34">
        <f t="shared" si="8"/>
        <v>2429.228311</v>
      </c>
      <c r="P44" s="34">
        <f t="shared" si="9"/>
        <v>2308.734983</v>
      </c>
      <c r="Q44" s="35">
        <f t="shared" si="10"/>
        <v>120.4933283</v>
      </c>
      <c r="R44" s="34">
        <f t="shared" si="11"/>
        <v>2308.734983</v>
      </c>
      <c r="S44" s="33">
        <f t="shared" si="12"/>
        <v>0</v>
      </c>
      <c r="T44" s="33">
        <f t="shared" si="13"/>
        <v>-47.38565872</v>
      </c>
      <c r="U44" s="33">
        <f t="shared" si="14"/>
        <v>-48.29287346</v>
      </c>
      <c r="V44" s="36">
        <f t="shared" si="15"/>
        <v>0.7124298738</v>
      </c>
      <c r="W44" s="37">
        <f t="shared" si="16"/>
        <v>10.52443737</v>
      </c>
      <c r="X44" s="37">
        <f t="shared" si="17"/>
        <v>0.0362675977</v>
      </c>
      <c r="Y44" s="37">
        <f>if(N44=1,(W44*(S44-V44))*'Säännöt ja ohjeet'!$B$54+X44,"")</f>
        <v>-14.95957958</v>
      </c>
      <c r="Z44" s="37">
        <f t="shared" si="18"/>
        <v>1</v>
      </c>
      <c r="AA44" s="37">
        <f t="shared" si="19"/>
        <v>0.2875701262</v>
      </c>
      <c r="AB44" s="37">
        <f t="shared" si="20"/>
        <v>12.94957916</v>
      </c>
      <c r="AC44" s="37">
        <f t="shared" si="21"/>
        <v>0.1280086065</v>
      </c>
      <c r="AD44" s="37">
        <f>if(N44=1,(AB44*(Z44-AA44))*'Säännöt ja ohjeet'!$B$54+AC44,"")</f>
        <v>18.57934269</v>
      </c>
      <c r="AE44" s="38">
        <f t="shared" si="22"/>
        <v>-11</v>
      </c>
      <c r="AF44" s="38">
        <f t="shared" si="23"/>
        <v>13</v>
      </c>
      <c r="AG44" s="1"/>
      <c r="AH44" s="10"/>
      <c r="AI44" s="27">
        <f t="shared" ref="AI44:ED44" si="71">if($B44=AI$3,AI43+$Y44,if($C44=AI$3,AI43+$AD44,AI43))</f>
        <v>1920.716018</v>
      </c>
      <c r="AJ44" s="27">
        <f t="shared" si="71"/>
        <v>1931.250027</v>
      </c>
      <c r="AK44" s="27">
        <f t="shared" si="71"/>
        <v>2414.268731</v>
      </c>
      <c r="AL44" s="27">
        <f t="shared" si="71"/>
        <v>1658.588913</v>
      </c>
      <c r="AM44" s="27">
        <f t="shared" si="71"/>
        <v>1804.072131</v>
      </c>
      <c r="AN44" s="27">
        <f t="shared" si="71"/>
        <v>2327.314325</v>
      </c>
      <c r="AO44" s="27">
        <f t="shared" si="71"/>
        <v>2286.32782</v>
      </c>
      <c r="AP44" s="27">
        <f t="shared" si="71"/>
        <v>1638.048972</v>
      </c>
      <c r="AQ44" s="27">
        <f t="shared" si="71"/>
        <v>880.3044819</v>
      </c>
      <c r="AR44" s="27">
        <f t="shared" si="71"/>
        <v>830.8798854</v>
      </c>
      <c r="AS44" s="27">
        <f t="shared" si="71"/>
        <v>2178.77133</v>
      </c>
      <c r="AT44" s="27">
        <f t="shared" si="71"/>
        <v>811.649061</v>
      </c>
      <c r="AU44" s="27">
        <f t="shared" si="71"/>
        <v>1095.520024</v>
      </c>
      <c r="AV44" s="27">
        <f t="shared" si="71"/>
        <v>1339.582538</v>
      </c>
      <c r="AW44" s="27">
        <f t="shared" si="71"/>
        <v>1186.880996</v>
      </c>
      <c r="AX44" s="27">
        <f t="shared" si="71"/>
        <v>1164.99749</v>
      </c>
      <c r="AY44" s="27">
        <f t="shared" si="71"/>
        <v>1367.704948</v>
      </c>
      <c r="AZ44" s="27">
        <f t="shared" si="71"/>
        <v>1732.550996</v>
      </c>
      <c r="BA44" s="27">
        <f t="shared" si="71"/>
        <v>1843.969933</v>
      </c>
      <c r="BB44" s="27">
        <f t="shared" si="71"/>
        <v>2151.976698</v>
      </c>
      <c r="BC44" s="27">
        <f t="shared" si="71"/>
        <v>2212.245748</v>
      </c>
      <c r="BD44" s="27" t="str">
        <f t="shared" si="71"/>
        <v>#N/A</v>
      </c>
      <c r="BE44" s="27" t="str">
        <f t="shared" si="71"/>
        <v>#N/A</v>
      </c>
      <c r="BF44" s="27" t="str">
        <f t="shared" si="71"/>
        <v>#N/A</v>
      </c>
      <c r="BG44" s="27" t="str">
        <f t="shared" si="71"/>
        <v>#N/A</v>
      </c>
      <c r="BH44" s="27" t="str">
        <f t="shared" si="71"/>
        <v>#N/A</v>
      </c>
      <c r="BI44" s="27" t="str">
        <f t="shared" si="71"/>
        <v>#N/A</v>
      </c>
      <c r="BJ44" s="27" t="str">
        <f t="shared" si="71"/>
        <v>#N/A</v>
      </c>
      <c r="BK44" s="27" t="str">
        <f t="shared" si="71"/>
        <v>#N/A</v>
      </c>
      <c r="BL44" s="27" t="str">
        <f t="shared" si="71"/>
        <v>#N/A</v>
      </c>
      <c r="BM44" s="27" t="str">
        <f t="shared" si="71"/>
        <v>#N/A</v>
      </c>
      <c r="BN44" s="27" t="str">
        <f t="shared" si="71"/>
        <v>#N/A</v>
      </c>
      <c r="BO44" s="27" t="str">
        <f t="shared" si="71"/>
        <v>#N/A</v>
      </c>
      <c r="BP44" s="27" t="str">
        <f t="shared" si="71"/>
        <v>#N/A</v>
      </c>
      <c r="BQ44" s="27" t="str">
        <f t="shared" si="71"/>
        <v>#N/A</v>
      </c>
      <c r="BR44" s="27" t="str">
        <f t="shared" si="71"/>
        <v>#N/A</v>
      </c>
      <c r="BS44" s="27" t="str">
        <f t="shared" si="71"/>
        <v>#N/A</v>
      </c>
      <c r="BT44" s="27" t="str">
        <f t="shared" si="71"/>
        <v>#N/A</v>
      </c>
      <c r="BU44" s="27" t="str">
        <f t="shared" si="71"/>
        <v>#N/A</v>
      </c>
      <c r="BV44" s="27" t="str">
        <f t="shared" si="71"/>
        <v>#N/A</v>
      </c>
      <c r="BW44" s="27" t="str">
        <f t="shared" si="71"/>
        <v>#N/A</v>
      </c>
      <c r="BX44" s="27" t="str">
        <f t="shared" si="71"/>
        <v>#N/A</v>
      </c>
      <c r="BY44" s="27" t="str">
        <f t="shared" si="71"/>
        <v>#N/A</v>
      </c>
      <c r="BZ44" s="27" t="str">
        <f t="shared" si="71"/>
        <v>#N/A</v>
      </c>
      <c r="CA44" s="27" t="str">
        <f t="shared" si="71"/>
        <v>#N/A</v>
      </c>
      <c r="CB44" s="27" t="str">
        <f t="shared" si="71"/>
        <v>#N/A</v>
      </c>
      <c r="CC44" s="27" t="str">
        <f t="shared" si="71"/>
        <v>#N/A</v>
      </c>
      <c r="CD44" s="27" t="str">
        <f t="shared" si="71"/>
        <v>#N/A</v>
      </c>
      <c r="CE44" s="27" t="str">
        <f t="shared" si="71"/>
        <v>#N/A</v>
      </c>
      <c r="CF44" s="27" t="str">
        <f t="shared" si="71"/>
        <v>#N/A</v>
      </c>
      <c r="CG44" s="27" t="str">
        <f t="shared" si="71"/>
        <v>#N/A</v>
      </c>
      <c r="CH44" s="27" t="str">
        <f t="shared" si="71"/>
        <v>#N/A</v>
      </c>
      <c r="CI44" s="27" t="str">
        <f t="shared" si="71"/>
        <v>#N/A</v>
      </c>
      <c r="CJ44" s="27" t="str">
        <f t="shared" si="71"/>
        <v>#N/A</v>
      </c>
      <c r="CK44" s="27" t="str">
        <f t="shared" si="71"/>
        <v>#N/A</v>
      </c>
      <c r="CL44" s="27" t="str">
        <f t="shared" si="71"/>
        <v>#N/A</v>
      </c>
      <c r="CM44" s="27" t="str">
        <f t="shared" si="71"/>
        <v>#N/A</v>
      </c>
      <c r="CN44" s="27" t="str">
        <f t="shared" si="71"/>
        <v>#N/A</v>
      </c>
      <c r="CO44" s="27" t="str">
        <f t="shared" si="71"/>
        <v>#N/A</v>
      </c>
      <c r="CP44" s="27" t="str">
        <f t="shared" si="71"/>
        <v>#N/A</v>
      </c>
      <c r="CQ44" s="27" t="str">
        <f t="shared" si="71"/>
        <v>#N/A</v>
      </c>
      <c r="CR44" s="27" t="str">
        <f t="shared" si="71"/>
        <v>#N/A</v>
      </c>
      <c r="CS44" s="27" t="str">
        <f t="shared" si="71"/>
        <v>#N/A</v>
      </c>
      <c r="CT44" s="27" t="str">
        <f t="shared" si="71"/>
        <v>#N/A</v>
      </c>
      <c r="CU44" s="27" t="str">
        <f t="shared" si="71"/>
        <v>#N/A</v>
      </c>
      <c r="CV44" s="27" t="str">
        <f t="shared" si="71"/>
        <v>#N/A</v>
      </c>
      <c r="CW44" s="27" t="str">
        <f t="shared" si="71"/>
        <v>#N/A</v>
      </c>
      <c r="CX44" s="27" t="str">
        <f t="shared" si="71"/>
        <v>#N/A</v>
      </c>
      <c r="CY44" s="27" t="str">
        <f t="shared" si="71"/>
        <v>#N/A</v>
      </c>
      <c r="CZ44" s="27" t="str">
        <f t="shared" si="71"/>
        <v>#N/A</v>
      </c>
      <c r="DA44" s="27" t="str">
        <f t="shared" si="71"/>
        <v>#N/A</v>
      </c>
      <c r="DB44" s="27" t="str">
        <f t="shared" si="71"/>
        <v>#N/A</v>
      </c>
      <c r="DC44" s="27" t="str">
        <f t="shared" si="71"/>
        <v>#N/A</v>
      </c>
      <c r="DD44" s="27" t="str">
        <f t="shared" si="71"/>
        <v>#N/A</v>
      </c>
      <c r="DE44" s="27" t="str">
        <f t="shared" si="71"/>
        <v>#N/A</v>
      </c>
      <c r="DF44" s="27" t="str">
        <f t="shared" si="71"/>
        <v>#N/A</v>
      </c>
      <c r="DG44" s="27" t="str">
        <f t="shared" si="71"/>
        <v>#N/A</v>
      </c>
      <c r="DH44" s="27" t="str">
        <f t="shared" si="71"/>
        <v>#N/A</v>
      </c>
      <c r="DI44" s="27" t="str">
        <f t="shared" si="71"/>
        <v>#N/A</v>
      </c>
      <c r="DJ44" s="27" t="str">
        <f t="shared" si="71"/>
        <v>#N/A</v>
      </c>
      <c r="DK44" s="27" t="str">
        <f t="shared" si="71"/>
        <v>#N/A</v>
      </c>
      <c r="DL44" s="27" t="str">
        <f t="shared" si="71"/>
        <v>#N/A</v>
      </c>
      <c r="DM44" s="27" t="str">
        <f t="shared" si="71"/>
        <v>#N/A</v>
      </c>
      <c r="DN44" s="27" t="str">
        <f t="shared" si="71"/>
        <v>#N/A</v>
      </c>
      <c r="DO44" s="27" t="str">
        <f t="shared" si="71"/>
        <v>#N/A</v>
      </c>
      <c r="DP44" s="27" t="str">
        <f t="shared" si="71"/>
        <v>#N/A</v>
      </c>
      <c r="DQ44" s="27" t="str">
        <f t="shared" si="71"/>
        <v>#N/A</v>
      </c>
      <c r="DR44" s="27" t="str">
        <f t="shared" si="71"/>
        <v>#N/A</v>
      </c>
      <c r="DS44" s="27" t="str">
        <f t="shared" si="71"/>
        <v>#N/A</v>
      </c>
      <c r="DT44" s="27" t="str">
        <f t="shared" si="71"/>
        <v>#N/A</v>
      </c>
      <c r="DU44" s="27" t="str">
        <f t="shared" si="71"/>
        <v>#N/A</v>
      </c>
      <c r="DV44" s="27" t="str">
        <f t="shared" si="71"/>
        <v>#N/A</v>
      </c>
      <c r="DW44" s="27" t="str">
        <f t="shared" si="71"/>
        <v>#N/A</v>
      </c>
      <c r="DX44" s="27" t="str">
        <f t="shared" si="71"/>
        <v>#N/A</v>
      </c>
      <c r="DY44" s="27" t="str">
        <f t="shared" si="71"/>
        <v>#N/A</v>
      </c>
      <c r="DZ44" s="27" t="str">
        <f t="shared" si="71"/>
        <v>#N/A</v>
      </c>
      <c r="EA44" s="27" t="str">
        <f t="shared" si="71"/>
        <v>#N/A</v>
      </c>
      <c r="EB44" s="27" t="str">
        <f t="shared" si="71"/>
        <v>#N/A</v>
      </c>
      <c r="EC44" s="27" t="str">
        <f t="shared" si="71"/>
        <v>#N/A</v>
      </c>
      <c r="ED44" s="27" t="str">
        <f t="shared" si="71"/>
        <v>#N/A</v>
      </c>
      <c r="EE44" s="28">
        <f t="shared" si="2"/>
        <v>1656.077194</v>
      </c>
    </row>
    <row r="45">
      <c r="A45" s="1"/>
      <c r="B45" s="29" t="s">
        <v>42</v>
      </c>
      <c r="C45" s="30" t="s">
        <v>40</v>
      </c>
      <c r="D45" s="30">
        <v>4.0</v>
      </c>
      <c r="E45" s="30" t="s">
        <v>42</v>
      </c>
      <c r="F45" s="31">
        <v>46155.0</v>
      </c>
      <c r="G45" s="32"/>
      <c r="H45" s="32" t="b">
        <f t="shared" si="3"/>
        <v>1</v>
      </c>
      <c r="I45" s="32" t="b">
        <f>if(iferror(match(B45,'Osallistujat ja seuranta'!C:C,0),0)&gt;0,TRUE,FALSE)</f>
        <v>1</v>
      </c>
      <c r="J45" s="32" t="b">
        <f>if(iferror(match(C45,'Osallistujat ja seuranta'!C:C,0),0)&gt;0,TRUE,FALSE)</f>
        <v>1</v>
      </c>
      <c r="K45" s="32" t="b">
        <f t="shared" si="4"/>
        <v>1</v>
      </c>
      <c r="L45" s="32" t="b">
        <f t="shared" si="5"/>
        <v>1</v>
      </c>
      <c r="M45" s="32" t="b">
        <f t="shared" si="6"/>
        <v>1</v>
      </c>
      <c r="N45" s="33">
        <f t="shared" si="7"/>
        <v>1</v>
      </c>
      <c r="O45" s="34">
        <f t="shared" si="8"/>
        <v>1920.716018</v>
      </c>
      <c r="P45" s="34">
        <f t="shared" si="9"/>
        <v>1095.520024</v>
      </c>
      <c r="Q45" s="35">
        <f t="shared" si="10"/>
        <v>475.1959941</v>
      </c>
      <c r="R45" s="34">
        <f t="shared" si="11"/>
        <v>1445.520024</v>
      </c>
      <c r="S45" s="33">
        <f t="shared" si="12"/>
        <v>1</v>
      </c>
      <c r="T45" s="33">
        <f t="shared" si="13"/>
        <v>-50.60523853</v>
      </c>
      <c r="U45" s="33">
        <f t="shared" si="14"/>
        <v>-52.6775172</v>
      </c>
      <c r="V45" s="36">
        <f t="shared" si="15"/>
        <v>0.8881794714</v>
      </c>
      <c r="W45" s="37">
        <f t="shared" si="16"/>
        <v>21.96837408</v>
      </c>
      <c r="X45" s="37">
        <f t="shared" si="17"/>
        <v>0.9499482743</v>
      </c>
      <c r="Y45" s="37">
        <f>if(N45=1,(W45*(S45-V45))*'Säännöt ja ohjeet'!$B$54+X45,"")</f>
        <v>5.862978681</v>
      </c>
      <c r="Z45" s="37">
        <f t="shared" si="18"/>
        <v>0</v>
      </c>
      <c r="AA45" s="37">
        <f t="shared" si="19"/>
        <v>0.1118205286</v>
      </c>
      <c r="AB45" s="37">
        <f t="shared" si="20"/>
        <v>46.52023076</v>
      </c>
      <c r="AC45" s="37">
        <f t="shared" si="21"/>
        <v>3.011199998</v>
      </c>
      <c r="AD45" s="37">
        <f>if(N45=1,(AB45*(Z45-AA45))*'Säännöt ja ohjeet'!$B$54+AC45,"")</f>
        <v>-7.392633594</v>
      </c>
      <c r="AE45" s="38">
        <f t="shared" si="22"/>
        <v>3</v>
      </c>
      <c r="AF45" s="38">
        <f t="shared" si="23"/>
        <v>-1</v>
      </c>
      <c r="AG45" s="1"/>
      <c r="AH45" s="10"/>
      <c r="AI45" s="27">
        <f t="shared" ref="AI45:ED45" si="72">if($B45=AI$3,AI44+$Y45,if($C45=AI$3,AI44+$AD45,AI44))</f>
        <v>1926.578997</v>
      </c>
      <c r="AJ45" s="27">
        <f t="shared" si="72"/>
        <v>1931.250027</v>
      </c>
      <c r="AK45" s="27">
        <f t="shared" si="72"/>
        <v>2414.268731</v>
      </c>
      <c r="AL45" s="27">
        <f t="shared" si="72"/>
        <v>1658.588913</v>
      </c>
      <c r="AM45" s="27">
        <f t="shared" si="72"/>
        <v>1804.072131</v>
      </c>
      <c r="AN45" s="27">
        <f t="shared" si="72"/>
        <v>2327.314325</v>
      </c>
      <c r="AO45" s="27">
        <f t="shared" si="72"/>
        <v>2286.32782</v>
      </c>
      <c r="AP45" s="27">
        <f t="shared" si="72"/>
        <v>1638.048972</v>
      </c>
      <c r="AQ45" s="27">
        <f t="shared" si="72"/>
        <v>880.3044819</v>
      </c>
      <c r="AR45" s="27">
        <f t="shared" si="72"/>
        <v>830.8798854</v>
      </c>
      <c r="AS45" s="27">
        <f t="shared" si="72"/>
        <v>2178.77133</v>
      </c>
      <c r="AT45" s="27">
        <f t="shared" si="72"/>
        <v>811.649061</v>
      </c>
      <c r="AU45" s="27">
        <f t="shared" si="72"/>
        <v>1088.12739</v>
      </c>
      <c r="AV45" s="27">
        <f t="shared" si="72"/>
        <v>1339.582538</v>
      </c>
      <c r="AW45" s="27">
        <f t="shared" si="72"/>
        <v>1186.880996</v>
      </c>
      <c r="AX45" s="27">
        <f t="shared" si="72"/>
        <v>1164.99749</v>
      </c>
      <c r="AY45" s="27">
        <f t="shared" si="72"/>
        <v>1367.704948</v>
      </c>
      <c r="AZ45" s="27">
        <f t="shared" si="72"/>
        <v>1732.550996</v>
      </c>
      <c r="BA45" s="27">
        <f t="shared" si="72"/>
        <v>1843.969933</v>
      </c>
      <c r="BB45" s="27">
        <f t="shared" si="72"/>
        <v>2151.976698</v>
      </c>
      <c r="BC45" s="27">
        <f t="shared" si="72"/>
        <v>2212.245748</v>
      </c>
      <c r="BD45" s="27" t="str">
        <f t="shared" si="72"/>
        <v>#N/A</v>
      </c>
      <c r="BE45" s="27" t="str">
        <f t="shared" si="72"/>
        <v>#N/A</v>
      </c>
      <c r="BF45" s="27" t="str">
        <f t="shared" si="72"/>
        <v>#N/A</v>
      </c>
      <c r="BG45" s="27" t="str">
        <f t="shared" si="72"/>
        <v>#N/A</v>
      </c>
      <c r="BH45" s="27" t="str">
        <f t="shared" si="72"/>
        <v>#N/A</v>
      </c>
      <c r="BI45" s="27" t="str">
        <f t="shared" si="72"/>
        <v>#N/A</v>
      </c>
      <c r="BJ45" s="27" t="str">
        <f t="shared" si="72"/>
        <v>#N/A</v>
      </c>
      <c r="BK45" s="27" t="str">
        <f t="shared" si="72"/>
        <v>#N/A</v>
      </c>
      <c r="BL45" s="27" t="str">
        <f t="shared" si="72"/>
        <v>#N/A</v>
      </c>
      <c r="BM45" s="27" t="str">
        <f t="shared" si="72"/>
        <v>#N/A</v>
      </c>
      <c r="BN45" s="27" t="str">
        <f t="shared" si="72"/>
        <v>#N/A</v>
      </c>
      <c r="BO45" s="27" t="str">
        <f t="shared" si="72"/>
        <v>#N/A</v>
      </c>
      <c r="BP45" s="27" t="str">
        <f t="shared" si="72"/>
        <v>#N/A</v>
      </c>
      <c r="BQ45" s="27" t="str">
        <f t="shared" si="72"/>
        <v>#N/A</v>
      </c>
      <c r="BR45" s="27" t="str">
        <f t="shared" si="72"/>
        <v>#N/A</v>
      </c>
      <c r="BS45" s="27" t="str">
        <f t="shared" si="72"/>
        <v>#N/A</v>
      </c>
      <c r="BT45" s="27" t="str">
        <f t="shared" si="72"/>
        <v>#N/A</v>
      </c>
      <c r="BU45" s="27" t="str">
        <f t="shared" si="72"/>
        <v>#N/A</v>
      </c>
      <c r="BV45" s="27" t="str">
        <f t="shared" si="72"/>
        <v>#N/A</v>
      </c>
      <c r="BW45" s="27" t="str">
        <f t="shared" si="72"/>
        <v>#N/A</v>
      </c>
      <c r="BX45" s="27" t="str">
        <f t="shared" si="72"/>
        <v>#N/A</v>
      </c>
      <c r="BY45" s="27" t="str">
        <f t="shared" si="72"/>
        <v>#N/A</v>
      </c>
      <c r="BZ45" s="27" t="str">
        <f t="shared" si="72"/>
        <v>#N/A</v>
      </c>
      <c r="CA45" s="27" t="str">
        <f t="shared" si="72"/>
        <v>#N/A</v>
      </c>
      <c r="CB45" s="27" t="str">
        <f t="shared" si="72"/>
        <v>#N/A</v>
      </c>
      <c r="CC45" s="27" t="str">
        <f t="shared" si="72"/>
        <v>#N/A</v>
      </c>
      <c r="CD45" s="27" t="str">
        <f t="shared" si="72"/>
        <v>#N/A</v>
      </c>
      <c r="CE45" s="27" t="str">
        <f t="shared" si="72"/>
        <v>#N/A</v>
      </c>
      <c r="CF45" s="27" t="str">
        <f t="shared" si="72"/>
        <v>#N/A</v>
      </c>
      <c r="CG45" s="27" t="str">
        <f t="shared" si="72"/>
        <v>#N/A</v>
      </c>
      <c r="CH45" s="27" t="str">
        <f t="shared" si="72"/>
        <v>#N/A</v>
      </c>
      <c r="CI45" s="27" t="str">
        <f t="shared" si="72"/>
        <v>#N/A</v>
      </c>
      <c r="CJ45" s="27" t="str">
        <f t="shared" si="72"/>
        <v>#N/A</v>
      </c>
      <c r="CK45" s="27" t="str">
        <f t="shared" si="72"/>
        <v>#N/A</v>
      </c>
      <c r="CL45" s="27" t="str">
        <f t="shared" si="72"/>
        <v>#N/A</v>
      </c>
      <c r="CM45" s="27" t="str">
        <f t="shared" si="72"/>
        <v>#N/A</v>
      </c>
      <c r="CN45" s="27" t="str">
        <f t="shared" si="72"/>
        <v>#N/A</v>
      </c>
      <c r="CO45" s="27" t="str">
        <f t="shared" si="72"/>
        <v>#N/A</v>
      </c>
      <c r="CP45" s="27" t="str">
        <f t="shared" si="72"/>
        <v>#N/A</v>
      </c>
      <c r="CQ45" s="27" t="str">
        <f t="shared" si="72"/>
        <v>#N/A</v>
      </c>
      <c r="CR45" s="27" t="str">
        <f t="shared" si="72"/>
        <v>#N/A</v>
      </c>
      <c r="CS45" s="27" t="str">
        <f t="shared" si="72"/>
        <v>#N/A</v>
      </c>
      <c r="CT45" s="27" t="str">
        <f t="shared" si="72"/>
        <v>#N/A</v>
      </c>
      <c r="CU45" s="27" t="str">
        <f t="shared" si="72"/>
        <v>#N/A</v>
      </c>
      <c r="CV45" s="27" t="str">
        <f t="shared" si="72"/>
        <v>#N/A</v>
      </c>
      <c r="CW45" s="27" t="str">
        <f t="shared" si="72"/>
        <v>#N/A</v>
      </c>
      <c r="CX45" s="27" t="str">
        <f t="shared" si="72"/>
        <v>#N/A</v>
      </c>
      <c r="CY45" s="27" t="str">
        <f t="shared" si="72"/>
        <v>#N/A</v>
      </c>
      <c r="CZ45" s="27" t="str">
        <f t="shared" si="72"/>
        <v>#N/A</v>
      </c>
      <c r="DA45" s="27" t="str">
        <f t="shared" si="72"/>
        <v>#N/A</v>
      </c>
      <c r="DB45" s="27" t="str">
        <f t="shared" si="72"/>
        <v>#N/A</v>
      </c>
      <c r="DC45" s="27" t="str">
        <f t="shared" si="72"/>
        <v>#N/A</v>
      </c>
      <c r="DD45" s="27" t="str">
        <f t="shared" si="72"/>
        <v>#N/A</v>
      </c>
      <c r="DE45" s="27" t="str">
        <f t="shared" si="72"/>
        <v>#N/A</v>
      </c>
      <c r="DF45" s="27" t="str">
        <f t="shared" si="72"/>
        <v>#N/A</v>
      </c>
      <c r="DG45" s="27" t="str">
        <f t="shared" si="72"/>
        <v>#N/A</v>
      </c>
      <c r="DH45" s="27" t="str">
        <f t="shared" si="72"/>
        <v>#N/A</v>
      </c>
      <c r="DI45" s="27" t="str">
        <f t="shared" si="72"/>
        <v>#N/A</v>
      </c>
      <c r="DJ45" s="27" t="str">
        <f t="shared" si="72"/>
        <v>#N/A</v>
      </c>
      <c r="DK45" s="27" t="str">
        <f t="shared" si="72"/>
        <v>#N/A</v>
      </c>
      <c r="DL45" s="27" t="str">
        <f t="shared" si="72"/>
        <v>#N/A</v>
      </c>
      <c r="DM45" s="27" t="str">
        <f t="shared" si="72"/>
        <v>#N/A</v>
      </c>
      <c r="DN45" s="27" t="str">
        <f t="shared" si="72"/>
        <v>#N/A</v>
      </c>
      <c r="DO45" s="27" t="str">
        <f t="shared" si="72"/>
        <v>#N/A</v>
      </c>
      <c r="DP45" s="27" t="str">
        <f t="shared" si="72"/>
        <v>#N/A</v>
      </c>
      <c r="DQ45" s="27" t="str">
        <f t="shared" si="72"/>
        <v>#N/A</v>
      </c>
      <c r="DR45" s="27" t="str">
        <f t="shared" si="72"/>
        <v>#N/A</v>
      </c>
      <c r="DS45" s="27" t="str">
        <f t="shared" si="72"/>
        <v>#N/A</v>
      </c>
      <c r="DT45" s="27" t="str">
        <f t="shared" si="72"/>
        <v>#N/A</v>
      </c>
      <c r="DU45" s="27" t="str">
        <f t="shared" si="72"/>
        <v>#N/A</v>
      </c>
      <c r="DV45" s="27" t="str">
        <f t="shared" si="72"/>
        <v>#N/A</v>
      </c>
      <c r="DW45" s="27" t="str">
        <f t="shared" si="72"/>
        <v>#N/A</v>
      </c>
      <c r="DX45" s="27" t="str">
        <f t="shared" si="72"/>
        <v>#N/A</v>
      </c>
      <c r="DY45" s="27" t="str">
        <f t="shared" si="72"/>
        <v>#N/A</v>
      </c>
      <c r="DZ45" s="27" t="str">
        <f t="shared" si="72"/>
        <v>#N/A</v>
      </c>
      <c r="EA45" s="27" t="str">
        <f t="shared" si="72"/>
        <v>#N/A</v>
      </c>
      <c r="EB45" s="27" t="str">
        <f t="shared" si="72"/>
        <v>#N/A</v>
      </c>
      <c r="EC45" s="27" t="str">
        <f t="shared" si="72"/>
        <v>#N/A</v>
      </c>
      <c r="ED45" s="27" t="str">
        <f t="shared" si="72"/>
        <v>#N/A</v>
      </c>
      <c r="EE45" s="28">
        <f t="shared" si="2"/>
        <v>1656.004353</v>
      </c>
    </row>
    <row r="46">
      <c r="A46" s="1"/>
      <c r="B46" s="29" t="s">
        <v>37</v>
      </c>
      <c r="C46" s="30" t="s">
        <v>46</v>
      </c>
      <c r="D46" s="30">
        <v>5.0</v>
      </c>
      <c r="E46" s="30" t="s">
        <v>37</v>
      </c>
      <c r="F46" s="31">
        <v>46159.0</v>
      </c>
      <c r="G46" s="32"/>
      <c r="H46" s="32" t="b">
        <f t="shared" si="3"/>
        <v>1</v>
      </c>
      <c r="I46" s="32" t="b">
        <f>if(iferror(match(B46,'Osallistujat ja seuranta'!C:C,0),0)&gt;0,TRUE,FALSE)</f>
        <v>1</v>
      </c>
      <c r="J46" s="32" t="b">
        <f>if(iferror(match(C46,'Osallistujat ja seuranta'!C:C,0),0)&gt;0,TRUE,FALSE)</f>
        <v>1</v>
      </c>
      <c r="K46" s="32" t="b">
        <f t="shared" si="4"/>
        <v>1</v>
      </c>
      <c r="L46" s="32" t="b">
        <f t="shared" si="5"/>
        <v>1</v>
      </c>
      <c r="M46" s="32" t="b">
        <f t="shared" si="6"/>
        <v>1</v>
      </c>
      <c r="N46" s="33">
        <f t="shared" si="7"/>
        <v>1</v>
      </c>
      <c r="O46" s="34">
        <f t="shared" si="8"/>
        <v>2414.268731</v>
      </c>
      <c r="P46" s="34">
        <f t="shared" si="9"/>
        <v>1658.588913</v>
      </c>
      <c r="Q46" s="35">
        <f t="shared" si="10"/>
        <v>305.6798187</v>
      </c>
      <c r="R46" s="34">
        <f t="shared" si="11"/>
        <v>2108.588913</v>
      </c>
      <c r="S46" s="33">
        <f t="shared" si="12"/>
        <v>1</v>
      </c>
      <c r="T46" s="33">
        <f t="shared" si="13"/>
        <v>-47.50489517</v>
      </c>
      <c r="U46" s="33">
        <f t="shared" si="14"/>
        <v>-49.5802557</v>
      </c>
      <c r="V46" s="36">
        <f t="shared" si="15"/>
        <v>0.8884851855</v>
      </c>
      <c r="W46" s="37">
        <f t="shared" si="16"/>
        <v>10.81521531</v>
      </c>
      <c r="X46" s="37">
        <f t="shared" si="17"/>
        <v>0.04297419219</v>
      </c>
      <c r="Y46" s="37">
        <f>if(N46=1,(W46*(S46-V46))*'Säännöt ja ohjeet'!$B$54+X46,"")</f>
        <v>2.455087649</v>
      </c>
      <c r="Z46" s="37">
        <f t="shared" si="18"/>
        <v>0</v>
      </c>
      <c r="AA46" s="37">
        <f t="shared" si="19"/>
        <v>0.1115148145</v>
      </c>
      <c r="AB46" s="37">
        <f t="shared" si="20"/>
        <v>29.02015897</v>
      </c>
      <c r="AC46" s="37">
        <f t="shared" si="21"/>
        <v>1.603593627</v>
      </c>
      <c r="AD46" s="37">
        <f>if(N46=1,(AB46*(Z46-AA46))*'Säännöt ja ohjeet'!$B$54+AC46,"")</f>
        <v>-4.868761662</v>
      </c>
      <c r="AE46" s="38">
        <f t="shared" si="22"/>
        <v>6</v>
      </c>
      <c r="AF46" s="38">
        <f t="shared" si="23"/>
        <v>-4</v>
      </c>
      <c r="AG46" s="1"/>
      <c r="AH46" s="10"/>
      <c r="AI46" s="27">
        <f t="shared" ref="AI46:ED46" si="73">if($B46=AI$3,AI45+$Y46,if($C46=AI$3,AI45+$AD46,AI45))</f>
        <v>1926.578997</v>
      </c>
      <c r="AJ46" s="27">
        <f t="shared" si="73"/>
        <v>1931.250027</v>
      </c>
      <c r="AK46" s="27">
        <f t="shared" si="73"/>
        <v>2416.723819</v>
      </c>
      <c r="AL46" s="27">
        <f t="shared" si="73"/>
        <v>1653.720151</v>
      </c>
      <c r="AM46" s="27">
        <f t="shared" si="73"/>
        <v>1804.072131</v>
      </c>
      <c r="AN46" s="27">
        <f t="shared" si="73"/>
        <v>2327.314325</v>
      </c>
      <c r="AO46" s="27">
        <f t="shared" si="73"/>
        <v>2286.32782</v>
      </c>
      <c r="AP46" s="27">
        <f t="shared" si="73"/>
        <v>1638.048972</v>
      </c>
      <c r="AQ46" s="27">
        <f t="shared" si="73"/>
        <v>880.3044819</v>
      </c>
      <c r="AR46" s="27">
        <f t="shared" si="73"/>
        <v>830.8798854</v>
      </c>
      <c r="AS46" s="27">
        <f t="shared" si="73"/>
        <v>2178.77133</v>
      </c>
      <c r="AT46" s="27">
        <f t="shared" si="73"/>
        <v>811.649061</v>
      </c>
      <c r="AU46" s="27">
        <f t="shared" si="73"/>
        <v>1088.12739</v>
      </c>
      <c r="AV46" s="27">
        <f t="shared" si="73"/>
        <v>1339.582538</v>
      </c>
      <c r="AW46" s="27">
        <f t="shared" si="73"/>
        <v>1186.880996</v>
      </c>
      <c r="AX46" s="27">
        <f t="shared" si="73"/>
        <v>1164.99749</v>
      </c>
      <c r="AY46" s="27">
        <f t="shared" si="73"/>
        <v>1367.704948</v>
      </c>
      <c r="AZ46" s="27">
        <f t="shared" si="73"/>
        <v>1732.550996</v>
      </c>
      <c r="BA46" s="27">
        <f t="shared" si="73"/>
        <v>1843.969933</v>
      </c>
      <c r="BB46" s="27">
        <f t="shared" si="73"/>
        <v>2151.976698</v>
      </c>
      <c r="BC46" s="27">
        <f t="shared" si="73"/>
        <v>2212.245748</v>
      </c>
      <c r="BD46" s="27" t="str">
        <f t="shared" si="73"/>
        <v>#N/A</v>
      </c>
      <c r="BE46" s="27" t="str">
        <f t="shared" si="73"/>
        <v>#N/A</v>
      </c>
      <c r="BF46" s="27" t="str">
        <f t="shared" si="73"/>
        <v>#N/A</v>
      </c>
      <c r="BG46" s="27" t="str">
        <f t="shared" si="73"/>
        <v>#N/A</v>
      </c>
      <c r="BH46" s="27" t="str">
        <f t="shared" si="73"/>
        <v>#N/A</v>
      </c>
      <c r="BI46" s="27" t="str">
        <f t="shared" si="73"/>
        <v>#N/A</v>
      </c>
      <c r="BJ46" s="27" t="str">
        <f t="shared" si="73"/>
        <v>#N/A</v>
      </c>
      <c r="BK46" s="27" t="str">
        <f t="shared" si="73"/>
        <v>#N/A</v>
      </c>
      <c r="BL46" s="27" t="str">
        <f t="shared" si="73"/>
        <v>#N/A</v>
      </c>
      <c r="BM46" s="27" t="str">
        <f t="shared" si="73"/>
        <v>#N/A</v>
      </c>
      <c r="BN46" s="27" t="str">
        <f t="shared" si="73"/>
        <v>#N/A</v>
      </c>
      <c r="BO46" s="27" t="str">
        <f t="shared" si="73"/>
        <v>#N/A</v>
      </c>
      <c r="BP46" s="27" t="str">
        <f t="shared" si="73"/>
        <v>#N/A</v>
      </c>
      <c r="BQ46" s="27" t="str">
        <f t="shared" si="73"/>
        <v>#N/A</v>
      </c>
      <c r="BR46" s="27" t="str">
        <f t="shared" si="73"/>
        <v>#N/A</v>
      </c>
      <c r="BS46" s="27" t="str">
        <f t="shared" si="73"/>
        <v>#N/A</v>
      </c>
      <c r="BT46" s="27" t="str">
        <f t="shared" si="73"/>
        <v>#N/A</v>
      </c>
      <c r="BU46" s="27" t="str">
        <f t="shared" si="73"/>
        <v>#N/A</v>
      </c>
      <c r="BV46" s="27" t="str">
        <f t="shared" si="73"/>
        <v>#N/A</v>
      </c>
      <c r="BW46" s="27" t="str">
        <f t="shared" si="73"/>
        <v>#N/A</v>
      </c>
      <c r="BX46" s="27" t="str">
        <f t="shared" si="73"/>
        <v>#N/A</v>
      </c>
      <c r="BY46" s="27" t="str">
        <f t="shared" si="73"/>
        <v>#N/A</v>
      </c>
      <c r="BZ46" s="27" t="str">
        <f t="shared" si="73"/>
        <v>#N/A</v>
      </c>
      <c r="CA46" s="27" t="str">
        <f t="shared" si="73"/>
        <v>#N/A</v>
      </c>
      <c r="CB46" s="27" t="str">
        <f t="shared" si="73"/>
        <v>#N/A</v>
      </c>
      <c r="CC46" s="27" t="str">
        <f t="shared" si="73"/>
        <v>#N/A</v>
      </c>
      <c r="CD46" s="27" t="str">
        <f t="shared" si="73"/>
        <v>#N/A</v>
      </c>
      <c r="CE46" s="27" t="str">
        <f t="shared" si="73"/>
        <v>#N/A</v>
      </c>
      <c r="CF46" s="27" t="str">
        <f t="shared" si="73"/>
        <v>#N/A</v>
      </c>
      <c r="CG46" s="27" t="str">
        <f t="shared" si="73"/>
        <v>#N/A</v>
      </c>
      <c r="CH46" s="27" t="str">
        <f t="shared" si="73"/>
        <v>#N/A</v>
      </c>
      <c r="CI46" s="27" t="str">
        <f t="shared" si="73"/>
        <v>#N/A</v>
      </c>
      <c r="CJ46" s="27" t="str">
        <f t="shared" si="73"/>
        <v>#N/A</v>
      </c>
      <c r="CK46" s="27" t="str">
        <f t="shared" si="73"/>
        <v>#N/A</v>
      </c>
      <c r="CL46" s="27" t="str">
        <f t="shared" si="73"/>
        <v>#N/A</v>
      </c>
      <c r="CM46" s="27" t="str">
        <f t="shared" si="73"/>
        <v>#N/A</v>
      </c>
      <c r="CN46" s="27" t="str">
        <f t="shared" si="73"/>
        <v>#N/A</v>
      </c>
      <c r="CO46" s="27" t="str">
        <f t="shared" si="73"/>
        <v>#N/A</v>
      </c>
      <c r="CP46" s="27" t="str">
        <f t="shared" si="73"/>
        <v>#N/A</v>
      </c>
      <c r="CQ46" s="27" t="str">
        <f t="shared" si="73"/>
        <v>#N/A</v>
      </c>
      <c r="CR46" s="27" t="str">
        <f t="shared" si="73"/>
        <v>#N/A</v>
      </c>
      <c r="CS46" s="27" t="str">
        <f t="shared" si="73"/>
        <v>#N/A</v>
      </c>
      <c r="CT46" s="27" t="str">
        <f t="shared" si="73"/>
        <v>#N/A</v>
      </c>
      <c r="CU46" s="27" t="str">
        <f t="shared" si="73"/>
        <v>#N/A</v>
      </c>
      <c r="CV46" s="27" t="str">
        <f t="shared" si="73"/>
        <v>#N/A</v>
      </c>
      <c r="CW46" s="27" t="str">
        <f t="shared" si="73"/>
        <v>#N/A</v>
      </c>
      <c r="CX46" s="27" t="str">
        <f t="shared" si="73"/>
        <v>#N/A</v>
      </c>
      <c r="CY46" s="27" t="str">
        <f t="shared" si="73"/>
        <v>#N/A</v>
      </c>
      <c r="CZ46" s="27" t="str">
        <f t="shared" si="73"/>
        <v>#N/A</v>
      </c>
      <c r="DA46" s="27" t="str">
        <f t="shared" si="73"/>
        <v>#N/A</v>
      </c>
      <c r="DB46" s="27" t="str">
        <f t="shared" si="73"/>
        <v>#N/A</v>
      </c>
      <c r="DC46" s="27" t="str">
        <f t="shared" si="73"/>
        <v>#N/A</v>
      </c>
      <c r="DD46" s="27" t="str">
        <f t="shared" si="73"/>
        <v>#N/A</v>
      </c>
      <c r="DE46" s="27" t="str">
        <f t="shared" si="73"/>
        <v>#N/A</v>
      </c>
      <c r="DF46" s="27" t="str">
        <f t="shared" si="73"/>
        <v>#N/A</v>
      </c>
      <c r="DG46" s="27" t="str">
        <f t="shared" si="73"/>
        <v>#N/A</v>
      </c>
      <c r="DH46" s="27" t="str">
        <f t="shared" si="73"/>
        <v>#N/A</v>
      </c>
      <c r="DI46" s="27" t="str">
        <f t="shared" si="73"/>
        <v>#N/A</v>
      </c>
      <c r="DJ46" s="27" t="str">
        <f t="shared" si="73"/>
        <v>#N/A</v>
      </c>
      <c r="DK46" s="27" t="str">
        <f t="shared" si="73"/>
        <v>#N/A</v>
      </c>
      <c r="DL46" s="27" t="str">
        <f t="shared" si="73"/>
        <v>#N/A</v>
      </c>
      <c r="DM46" s="27" t="str">
        <f t="shared" si="73"/>
        <v>#N/A</v>
      </c>
      <c r="DN46" s="27" t="str">
        <f t="shared" si="73"/>
        <v>#N/A</v>
      </c>
      <c r="DO46" s="27" t="str">
        <f t="shared" si="73"/>
        <v>#N/A</v>
      </c>
      <c r="DP46" s="27" t="str">
        <f t="shared" si="73"/>
        <v>#N/A</v>
      </c>
      <c r="DQ46" s="27" t="str">
        <f t="shared" si="73"/>
        <v>#N/A</v>
      </c>
      <c r="DR46" s="27" t="str">
        <f t="shared" si="73"/>
        <v>#N/A</v>
      </c>
      <c r="DS46" s="27" t="str">
        <f t="shared" si="73"/>
        <v>#N/A</v>
      </c>
      <c r="DT46" s="27" t="str">
        <f t="shared" si="73"/>
        <v>#N/A</v>
      </c>
      <c r="DU46" s="27" t="str">
        <f t="shared" si="73"/>
        <v>#N/A</v>
      </c>
      <c r="DV46" s="27" t="str">
        <f t="shared" si="73"/>
        <v>#N/A</v>
      </c>
      <c r="DW46" s="27" t="str">
        <f t="shared" si="73"/>
        <v>#N/A</v>
      </c>
      <c r="DX46" s="27" t="str">
        <f t="shared" si="73"/>
        <v>#N/A</v>
      </c>
      <c r="DY46" s="27" t="str">
        <f t="shared" si="73"/>
        <v>#N/A</v>
      </c>
      <c r="DZ46" s="27" t="str">
        <f t="shared" si="73"/>
        <v>#N/A</v>
      </c>
      <c r="EA46" s="27" t="str">
        <f t="shared" si="73"/>
        <v>#N/A</v>
      </c>
      <c r="EB46" s="27" t="str">
        <f t="shared" si="73"/>
        <v>#N/A</v>
      </c>
      <c r="EC46" s="27" t="str">
        <f t="shared" si="73"/>
        <v>#N/A</v>
      </c>
      <c r="ED46" s="27" t="str">
        <f t="shared" si="73"/>
        <v>#N/A</v>
      </c>
      <c r="EE46" s="28">
        <f t="shared" si="2"/>
        <v>1655.889416</v>
      </c>
    </row>
    <row r="47">
      <c r="A47" s="1"/>
      <c r="B47" s="29" t="s">
        <v>37</v>
      </c>
      <c r="C47" s="30" t="s">
        <v>38</v>
      </c>
      <c r="D47" s="30">
        <v>5.0</v>
      </c>
      <c r="E47" s="30" t="s">
        <v>37</v>
      </c>
      <c r="F47" s="31">
        <v>46159.0</v>
      </c>
      <c r="G47" s="32"/>
      <c r="H47" s="32" t="b">
        <f t="shared" si="3"/>
        <v>1</v>
      </c>
      <c r="I47" s="32" t="b">
        <f>if(iferror(match(B47,'Osallistujat ja seuranta'!C:C,0),0)&gt;0,TRUE,FALSE)</f>
        <v>1</v>
      </c>
      <c r="J47" s="32" t="b">
        <f>if(iferror(match(C47,'Osallistujat ja seuranta'!C:C,0),0)&gt;0,TRUE,FALSE)</f>
        <v>1</v>
      </c>
      <c r="K47" s="32" t="b">
        <f t="shared" si="4"/>
        <v>1</v>
      </c>
      <c r="L47" s="32" t="b">
        <f t="shared" si="5"/>
        <v>1</v>
      </c>
      <c r="M47" s="32" t="b">
        <f t="shared" si="6"/>
        <v>1</v>
      </c>
      <c r="N47" s="33">
        <f t="shared" si="7"/>
        <v>1</v>
      </c>
      <c r="O47" s="34">
        <f t="shared" si="8"/>
        <v>2416.723819</v>
      </c>
      <c r="P47" s="34">
        <f t="shared" si="9"/>
        <v>1931.250027</v>
      </c>
      <c r="Q47" s="35">
        <f t="shared" si="10"/>
        <v>35.47379171</v>
      </c>
      <c r="R47" s="34">
        <f t="shared" si="11"/>
        <v>2381.250027</v>
      </c>
      <c r="S47" s="33">
        <f t="shared" si="12"/>
        <v>1</v>
      </c>
      <c r="T47" s="33">
        <f t="shared" si="13"/>
        <v>-47.48546549</v>
      </c>
      <c r="U47" s="33">
        <f t="shared" si="14"/>
        <v>-47.76109815</v>
      </c>
      <c r="V47" s="36">
        <f t="shared" si="15"/>
        <v>0.5684751872</v>
      </c>
      <c r="W47" s="37">
        <f t="shared" si="16"/>
        <v>10.76729068</v>
      </c>
      <c r="X47" s="37">
        <f t="shared" si="17"/>
        <v>0.0418020336</v>
      </c>
      <c r="Y47" s="37">
        <f>if(N47=1,(W47*(S47-V47))*'Säännöt ja ohjeet'!$B$54+X47,"")</f>
        <v>9.334508223</v>
      </c>
      <c r="Z47" s="37">
        <f t="shared" si="18"/>
        <v>0</v>
      </c>
      <c r="AA47" s="37">
        <f t="shared" si="19"/>
        <v>0.4315248128</v>
      </c>
      <c r="AB47" s="37">
        <f t="shared" si="20"/>
        <v>21.70054318</v>
      </c>
      <c r="AC47" s="37">
        <f t="shared" si="21"/>
        <v>0.9238566897</v>
      </c>
      <c r="AD47" s="37">
        <f>if(N47=1,(AB47*(Z47-AA47))*'Säännöt ja ohjeet'!$B$54+AC47,"")</f>
        <v>-17.80478898</v>
      </c>
      <c r="AE47" s="38">
        <f t="shared" si="22"/>
        <v>12</v>
      </c>
      <c r="AF47" s="38">
        <f t="shared" si="23"/>
        <v>-10</v>
      </c>
      <c r="AG47" s="1"/>
      <c r="AH47" s="10"/>
      <c r="AI47" s="27">
        <f t="shared" ref="AI47:AJ47" si="74">IF($B47=AI$3,AI46+$Y47,IF($C47=AI$3,AI46+$AD47,AI46))</f>
        <v>1926.578997</v>
      </c>
      <c r="AJ47" s="27">
        <f t="shared" si="74"/>
        <v>1913.445238</v>
      </c>
      <c r="AK47" s="27">
        <f t="shared" ref="AK47:AN47" si="75">if($B47=AK$3,AK46+$Y47,if($C47=AK$3,AK46+$AD47,AK46))</f>
        <v>2426.058327</v>
      </c>
      <c r="AL47" s="27">
        <f t="shared" si="75"/>
        <v>1653.720151</v>
      </c>
      <c r="AM47" s="27">
        <f t="shared" si="75"/>
        <v>1804.072131</v>
      </c>
      <c r="AN47" s="27">
        <f t="shared" si="75"/>
        <v>2327.314325</v>
      </c>
      <c r="AO47" s="27">
        <f t="shared" ref="AO47:AT47" si="76">if($B47=AO$3,AO41+$Y47,if($C47=AO$3,AO41+$AD47,AO41))</f>
        <v>2286.32782</v>
      </c>
      <c r="AP47" s="27">
        <f t="shared" si="76"/>
        <v>1638.048972</v>
      </c>
      <c r="AQ47" s="27">
        <f t="shared" si="76"/>
        <v>880.3044819</v>
      </c>
      <c r="AR47" s="27">
        <f t="shared" si="76"/>
        <v>830.8798854</v>
      </c>
      <c r="AS47" s="27">
        <f t="shared" si="76"/>
        <v>2178.77133</v>
      </c>
      <c r="AT47" s="27">
        <f t="shared" si="76"/>
        <v>811.649061</v>
      </c>
      <c r="AU47" s="27">
        <f>if($B47=AU$3,AU46+$Y47,if($C47=AU$3,AU46+$AD47,AU46))</f>
        <v>1088.12739</v>
      </c>
      <c r="AV47" s="27">
        <f t="shared" ref="AV47:BH47" si="77">if($B47=AV$3,AV41+$Y47,if($C47=AV$3,AV41+$AD47,AV41))</f>
        <v>1339.582538</v>
      </c>
      <c r="AW47" s="27">
        <f t="shared" si="77"/>
        <v>1186.880996</v>
      </c>
      <c r="AX47" s="27">
        <f t="shared" si="77"/>
        <v>1164.99749</v>
      </c>
      <c r="AY47" s="27">
        <f t="shared" si="77"/>
        <v>1367.704948</v>
      </c>
      <c r="AZ47" s="27">
        <f t="shared" si="77"/>
        <v>1732.550996</v>
      </c>
      <c r="BA47" s="27">
        <f t="shared" si="77"/>
        <v>1843.969933</v>
      </c>
      <c r="BB47" s="27">
        <f t="shared" si="77"/>
        <v>2151.976698</v>
      </c>
      <c r="BC47" s="27">
        <f t="shared" si="77"/>
        <v>2212.245748</v>
      </c>
      <c r="BD47" s="27" t="str">
        <f t="shared" si="77"/>
        <v>#N/A</v>
      </c>
      <c r="BE47" s="27" t="str">
        <f t="shared" si="77"/>
        <v>#N/A</v>
      </c>
      <c r="BF47" s="27" t="str">
        <f t="shared" si="77"/>
        <v>#N/A</v>
      </c>
      <c r="BG47" s="27" t="str">
        <f t="shared" si="77"/>
        <v>#N/A</v>
      </c>
      <c r="BH47" s="27" t="str">
        <f t="shared" si="77"/>
        <v>#N/A</v>
      </c>
      <c r="BI47" s="27" t="str">
        <f t="shared" ref="BI47:ED47" si="78">if($B47=BI$3,BI46+$Y47,if($C47=BI$3,BI46+$AD47,BI46))</f>
        <v>#N/A</v>
      </c>
      <c r="BJ47" s="27" t="str">
        <f t="shared" si="78"/>
        <v>#N/A</v>
      </c>
      <c r="BK47" s="27" t="str">
        <f t="shared" si="78"/>
        <v>#N/A</v>
      </c>
      <c r="BL47" s="27" t="str">
        <f t="shared" si="78"/>
        <v>#N/A</v>
      </c>
      <c r="BM47" s="27" t="str">
        <f t="shared" si="78"/>
        <v>#N/A</v>
      </c>
      <c r="BN47" s="27" t="str">
        <f t="shared" si="78"/>
        <v>#N/A</v>
      </c>
      <c r="BO47" s="27" t="str">
        <f t="shared" si="78"/>
        <v>#N/A</v>
      </c>
      <c r="BP47" s="27" t="str">
        <f t="shared" si="78"/>
        <v>#N/A</v>
      </c>
      <c r="BQ47" s="27" t="str">
        <f t="shared" si="78"/>
        <v>#N/A</v>
      </c>
      <c r="BR47" s="27" t="str">
        <f t="shared" si="78"/>
        <v>#N/A</v>
      </c>
      <c r="BS47" s="27" t="str">
        <f t="shared" si="78"/>
        <v>#N/A</v>
      </c>
      <c r="BT47" s="27" t="str">
        <f t="shared" si="78"/>
        <v>#N/A</v>
      </c>
      <c r="BU47" s="27" t="str">
        <f t="shared" si="78"/>
        <v>#N/A</v>
      </c>
      <c r="BV47" s="27" t="str">
        <f t="shared" si="78"/>
        <v>#N/A</v>
      </c>
      <c r="BW47" s="27" t="str">
        <f t="shared" si="78"/>
        <v>#N/A</v>
      </c>
      <c r="BX47" s="27" t="str">
        <f t="shared" si="78"/>
        <v>#N/A</v>
      </c>
      <c r="BY47" s="27" t="str">
        <f t="shared" si="78"/>
        <v>#N/A</v>
      </c>
      <c r="BZ47" s="27" t="str">
        <f t="shared" si="78"/>
        <v>#N/A</v>
      </c>
      <c r="CA47" s="27" t="str">
        <f t="shared" si="78"/>
        <v>#N/A</v>
      </c>
      <c r="CB47" s="27" t="str">
        <f t="shared" si="78"/>
        <v>#N/A</v>
      </c>
      <c r="CC47" s="27" t="str">
        <f t="shared" si="78"/>
        <v>#N/A</v>
      </c>
      <c r="CD47" s="27" t="str">
        <f t="shared" si="78"/>
        <v>#N/A</v>
      </c>
      <c r="CE47" s="27" t="str">
        <f t="shared" si="78"/>
        <v>#N/A</v>
      </c>
      <c r="CF47" s="27" t="str">
        <f t="shared" si="78"/>
        <v>#N/A</v>
      </c>
      <c r="CG47" s="27" t="str">
        <f t="shared" si="78"/>
        <v>#N/A</v>
      </c>
      <c r="CH47" s="27" t="str">
        <f t="shared" si="78"/>
        <v>#N/A</v>
      </c>
      <c r="CI47" s="27" t="str">
        <f t="shared" si="78"/>
        <v>#N/A</v>
      </c>
      <c r="CJ47" s="27" t="str">
        <f t="shared" si="78"/>
        <v>#N/A</v>
      </c>
      <c r="CK47" s="27" t="str">
        <f t="shared" si="78"/>
        <v>#N/A</v>
      </c>
      <c r="CL47" s="27" t="str">
        <f t="shared" si="78"/>
        <v>#N/A</v>
      </c>
      <c r="CM47" s="27" t="str">
        <f t="shared" si="78"/>
        <v>#N/A</v>
      </c>
      <c r="CN47" s="27" t="str">
        <f t="shared" si="78"/>
        <v>#N/A</v>
      </c>
      <c r="CO47" s="27" t="str">
        <f t="shared" si="78"/>
        <v>#N/A</v>
      </c>
      <c r="CP47" s="27" t="str">
        <f t="shared" si="78"/>
        <v>#N/A</v>
      </c>
      <c r="CQ47" s="27" t="str">
        <f t="shared" si="78"/>
        <v>#N/A</v>
      </c>
      <c r="CR47" s="27" t="str">
        <f t="shared" si="78"/>
        <v>#N/A</v>
      </c>
      <c r="CS47" s="27" t="str">
        <f t="shared" si="78"/>
        <v>#N/A</v>
      </c>
      <c r="CT47" s="27" t="str">
        <f t="shared" si="78"/>
        <v>#N/A</v>
      </c>
      <c r="CU47" s="27" t="str">
        <f t="shared" si="78"/>
        <v>#N/A</v>
      </c>
      <c r="CV47" s="27" t="str">
        <f t="shared" si="78"/>
        <v>#N/A</v>
      </c>
      <c r="CW47" s="27" t="str">
        <f t="shared" si="78"/>
        <v>#N/A</v>
      </c>
      <c r="CX47" s="27" t="str">
        <f t="shared" si="78"/>
        <v>#N/A</v>
      </c>
      <c r="CY47" s="27" t="str">
        <f t="shared" si="78"/>
        <v>#N/A</v>
      </c>
      <c r="CZ47" s="27" t="str">
        <f t="shared" si="78"/>
        <v>#N/A</v>
      </c>
      <c r="DA47" s="27" t="str">
        <f t="shared" si="78"/>
        <v>#N/A</v>
      </c>
      <c r="DB47" s="27" t="str">
        <f t="shared" si="78"/>
        <v>#N/A</v>
      </c>
      <c r="DC47" s="27" t="str">
        <f t="shared" si="78"/>
        <v>#N/A</v>
      </c>
      <c r="DD47" s="27" t="str">
        <f t="shared" si="78"/>
        <v>#N/A</v>
      </c>
      <c r="DE47" s="27" t="str">
        <f t="shared" si="78"/>
        <v>#N/A</v>
      </c>
      <c r="DF47" s="27" t="str">
        <f t="shared" si="78"/>
        <v>#N/A</v>
      </c>
      <c r="DG47" s="27" t="str">
        <f t="shared" si="78"/>
        <v>#N/A</v>
      </c>
      <c r="DH47" s="27" t="str">
        <f t="shared" si="78"/>
        <v>#N/A</v>
      </c>
      <c r="DI47" s="27" t="str">
        <f t="shared" si="78"/>
        <v>#N/A</v>
      </c>
      <c r="DJ47" s="27" t="str">
        <f t="shared" si="78"/>
        <v>#N/A</v>
      </c>
      <c r="DK47" s="27" t="str">
        <f t="shared" si="78"/>
        <v>#N/A</v>
      </c>
      <c r="DL47" s="27" t="str">
        <f t="shared" si="78"/>
        <v>#N/A</v>
      </c>
      <c r="DM47" s="27" t="str">
        <f t="shared" si="78"/>
        <v>#N/A</v>
      </c>
      <c r="DN47" s="27" t="str">
        <f t="shared" si="78"/>
        <v>#N/A</v>
      </c>
      <c r="DO47" s="27" t="str">
        <f t="shared" si="78"/>
        <v>#N/A</v>
      </c>
      <c r="DP47" s="27" t="str">
        <f t="shared" si="78"/>
        <v>#N/A</v>
      </c>
      <c r="DQ47" s="27" t="str">
        <f t="shared" si="78"/>
        <v>#N/A</v>
      </c>
      <c r="DR47" s="27" t="str">
        <f t="shared" si="78"/>
        <v>#N/A</v>
      </c>
      <c r="DS47" s="27" t="str">
        <f t="shared" si="78"/>
        <v>#N/A</v>
      </c>
      <c r="DT47" s="27" t="str">
        <f t="shared" si="78"/>
        <v>#N/A</v>
      </c>
      <c r="DU47" s="27" t="str">
        <f t="shared" si="78"/>
        <v>#N/A</v>
      </c>
      <c r="DV47" s="27" t="str">
        <f t="shared" si="78"/>
        <v>#N/A</v>
      </c>
      <c r="DW47" s="27" t="str">
        <f t="shared" si="78"/>
        <v>#N/A</v>
      </c>
      <c r="DX47" s="27" t="str">
        <f t="shared" si="78"/>
        <v>#N/A</v>
      </c>
      <c r="DY47" s="27" t="str">
        <f t="shared" si="78"/>
        <v>#N/A</v>
      </c>
      <c r="DZ47" s="27" t="str">
        <f t="shared" si="78"/>
        <v>#N/A</v>
      </c>
      <c r="EA47" s="27" t="str">
        <f t="shared" si="78"/>
        <v>#N/A</v>
      </c>
      <c r="EB47" s="27" t="str">
        <f t="shared" si="78"/>
        <v>#N/A</v>
      </c>
      <c r="EC47" s="27" t="str">
        <f t="shared" si="78"/>
        <v>#N/A</v>
      </c>
      <c r="ED47" s="27" t="str">
        <f t="shared" si="78"/>
        <v>#N/A</v>
      </c>
      <c r="EE47" s="28">
        <f t="shared" si="2"/>
        <v>1655.486069</v>
      </c>
    </row>
    <row r="48">
      <c r="A48" s="1"/>
      <c r="B48" s="29" t="s">
        <v>37</v>
      </c>
      <c r="C48" s="30" t="s">
        <v>42</v>
      </c>
      <c r="D48" s="30">
        <v>4.0</v>
      </c>
      <c r="E48" s="30" t="s">
        <v>37</v>
      </c>
      <c r="F48" s="31">
        <v>46162.0</v>
      </c>
      <c r="G48" s="32"/>
      <c r="H48" s="32" t="b">
        <f t="shared" si="3"/>
        <v>1</v>
      </c>
      <c r="I48" s="32" t="b">
        <f>if(iferror(match(B48,'Osallistujat ja seuranta'!C:C,0),0)&gt;0,TRUE,FALSE)</f>
        <v>1</v>
      </c>
      <c r="J48" s="32" t="b">
        <f>if(iferror(match(C48,'Osallistujat ja seuranta'!C:C,0),0)&gt;0,TRUE,FALSE)</f>
        <v>1</v>
      </c>
      <c r="K48" s="32" t="b">
        <f t="shared" si="4"/>
        <v>1</v>
      </c>
      <c r="L48" s="32" t="b">
        <f t="shared" si="5"/>
        <v>1</v>
      </c>
      <c r="M48" s="32" t="b">
        <f t="shared" si="6"/>
        <v>1</v>
      </c>
      <c r="N48" s="33">
        <f t="shared" si="7"/>
        <v>1</v>
      </c>
      <c r="O48" s="34">
        <f t="shared" si="8"/>
        <v>2426.058327</v>
      </c>
      <c r="P48" s="34">
        <f t="shared" si="9"/>
        <v>1926.578997</v>
      </c>
      <c r="Q48" s="35">
        <f t="shared" si="10"/>
        <v>149.4793305</v>
      </c>
      <c r="R48" s="34">
        <f t="shared" si="11"/>
        <v>2276.578997</v>
      </c>
      <c r="S48" s="33">
        <f t="shared" si="12"/>
        <v>1</v>
      </c>
      <c r="T48" s="33">
        <f t="shared" si="13"/>
        <v>-47.41109546</v>
      </c>
      <c r="U48" s="33">
        <f t="shared" si="14"/>
        <v>-48.51634354</v>
      </c>
      <c r="V48" s="36">
        <f t="shared" si="15"/>
        <v>0.7512421442</v>
      </c>
      <c r="W48" s="37">
        <f t="shared" si="16"/>
        <v>10.58580586</v>
      </c>
      <c r="X48" s="37">
        <f t="shared" si="17"/>
        <v>0.03760383898</v>
      </c>
      <c r="Y48" s="37">
        <f>if(N48=1,(W48*(S48-V48))*'Säännöt ja ohjeet'!$B$54+X48,"")</f>
        <v>5.304208572</v>
      </c>
      <c r="Z48" s="37">
        <f t="shared" si="18"/>
        <v>0</v>
      </c>
      <c r="AA48" s="37">
        <f t="shared" si="19"/>
        <v>0.2487578558</v>
      </c>
      <c r="AB48" s="37">
        <f t="shared" si="20"/>
        <v>21.81915374</v>
      </c>
      <c r="AC48" s="37">
        <f t="shared" si="21"/>
        <v>0.9354223926</v>
      </c>
      <c r="AD48" s="37">
        <f>if(N48=1,(AB48*(Z48-AA48))*'Säännöt ja ohjeet'!$B$54+AC48,"")</f>
        <v>-9.919949406</v>
      </c>
      <c r="AE48" s="38">
        <f t="shared" si="22"/>
        <v>10</v>
      </c>
      <c r="AF48" s="38">
        <f t="shared" si="23"/>
        <v>-8</v>
      </c>
      <c r="AG48" s="1"/>
      <c r="AH48" s="10"/>
      <c r="AI48" s="27">
        <f t="shared" ref="AI48:ED48" si="79">if($B48=AI$3,AI47+$Y48,if($C48=AI$3,AI47+$AD48,AI47))</f>
        <v>1916.659047</v>
      </c>
      <c r="AJ48" s="27">
        <f t="shared" si="79"/>
        <v>1913.445238</v>
      </c>
      <c r="AK48" s="27">
        <f t="shared" si="79"/>
        <v>2431.362536</v>
      </c>
      <c r="AL48" s="27">
        <f t="shared" si="79"/>
        <v>1653.720151</v>
      </c>
      <c r="AM48" s="27">
        <f t="shared" si="79"/>
        <v>1804.072131</v>
      </c>
      <c r="AN48" s="27">
        <f t="shared" si="79"/>
        <v>2327.314325</v>
      </c>
      <c r="AO48" s="27">
        <f t="shared" si="79"/>
        <v>2286.32782</v>
      </c>
      <c r="AP48" s="27">
        <f t="shared" si="79"/>
        <v>1638.048972</v>
      </c>
      <c r="AQ48" s="27">
        <f t="shared" si="79"/>
        <v>880.3044819</v>
      </c>
      <c r="AR48" s="27">
        <f t="shared" si="79"/>
        <v>830.8798854</v>
      </c>
      <c r="AS48" s="27">
        <f t="shared" si="79"/>
        <v>2178.77133</v>
      </c>
      <c r="AT48" s="27">
        <f t="shared" si="79"/>
        <v>811.649061</v>
      </c>
      <c r="AU48" s="27">
        <f t="shared" si="79"/>
        <v>1088.12739</v>
      </c>
      <c r="AV48" s="27">
        <f t="shared" si="79"/>
        <v>1339.582538</v>
      </c>
      <c r="AW48" s="27">
        <f t="shared" si="79"/>
        <v>1186.880996</v>
      </c>
      <c r="AX48" s="27">
        <f t="shared" si="79"/>
        <v>1164.99749</v>
      </c>
      <c r="AY48" s="27">
        <f t="shared" si="79"/>
        <v>1367.704948</v>
      </c>
      <c r="AZ48" s="27">
        <f t="shared" si="79"/>
        <v>1732.550996</v>
      </c>
      <c r="BA48" s="27">
        <f t="shared" si="79"/>
        <v>1843.969933</v>
      </c>
      <c r="BB48" s="27">
        <f t="shared" si="79"/>
        <v>2151.976698</v>
      </c>
      <c r="BC48" s="27">
        <f t="shared" si="79"/>
        <v>2212.245748</v>
      </c>
      <c r="BD48" s="27" t="str">
        <f t="shared" si="79"/>
        <v>#N/A</v>
      </c>
      <c r="BE48" s="27" t="str">
        <f t="shared" si="79"/>
        <v>#N/A</v>
      </c>
      <c r="BF48" s="27" t="str">
        <f t="shared" si="79"/>
        <v>#N/A</v>
      </c>
      <c r="BG48" s="27" t="str">
        <f t="shared" si="79"/>
        <v>#N/A</v>
      </c>
      <c r="BH48" s="27" t="str">
        <f t="shared" si="79"/>
        <v>#N/A</v>
      </c>
      <c r="BI48" s="27" t="str">
        <f t="shared" si="79"/>
        <v>#N/A</v>
      </c>
      <c r="BJ48" s="27" t="str">
        <f t="shared" si="79"/>
        <v>#N/A</v>
      </c>
      <c r="BK48" s="27" t="str">
        <f t="shared" si="79"/>
        <v>#N/A</v>
      </c>
      <c r="BL48" s="27" t="str">
        <f t="shared" si="79"/>
        <v>#N/A</v>
      </c>
      <c r="BM48" s="27" t="str">
        <f t="shared" si="79"/>
        <v>#N/A</v>
      </c>
      <c r="BN48" s="27" t="str">
        <f t="shared" si="79"/>
        <v>#N/A</v>
      </c>
      <c r="BO48" s="27" t="str">
        <f t="shared" si="79"/>
        <v>#N/A</v>
      </c>
      <c r="BP48" s="27" t="str">
        <f t="shared" si="79"/>
        <v>#N/A</v>
      </c>
      <c r="BQ48" s="27" t="str">
        <f t="shared" si="79"/>
        <v>#N/A</v>
      </c>
      <c r="BR48" s="27" t="str">
        <f t="shared" si="79"/>
        <v>#N/A</v>
      </c>
      <c r="BS48" s="27" t="str">
        <f t="shared" si="79"/>
        <v>#N/A</v>
      </c>
      <c r="BT48" s="27" t="str">
        <f t="shared" si="79"/>
        <v>#N/A</v>
      </c>
      <c r="BU48" s="27" t="str">
        <f t="shared" si="79"/>
        <v>#N/A</v>
      </c>
      <c r="BV48" s="27" t="str">
        <f t="shared" si="79"/>
        <v>#N/A</v>
      </c>
      <c r="BW48" s="27" t="str">
        <f t="shared" si="79"/>
        <v>#N/A</v>
      </c>
      <c r="BX48" s="27" t="str">
        <f t="shared" si="79"/>
        <v>#N/A</v>
      </c>
      <c r="BY48" s="27" t="str">
        <f t="shared" si="79"/>
        <v>#N/A</v>
      </c>
      <c r="BZ48" s="27" t="str">
        <f t="shared" si="79"/>
        <v>#N/A</v>
      </c>
      <c r="CA48" s="27" t="str">
        <f t="shared" si="79"/>
        <v>#N/A</v>
      </c>
      <c r="CB48" s="27" t="str">
        <f t="shared" si="79"/>
        <v>#N/A</v>
      </c>
      <c r="CC48" s="27" t="str">
        <f t="shared" si="79"/>
        <v>#N/A</v>
      </c>
      <c r="CD48" s="27" t="str">
        <f t="shared" si="79"/>
        <v>#N/A</v>
      </c>
      <c r="CE48" s="27" t="str">
        <f t="shared" si="79"/>
        <v>#N/A</v>
      </c>
      <c r="CF48" s="27" t="str">
        <f t="shared" si="79"/>
        <v>#N/A</v>
      </c>
      <c r="CG48" s="27" t="str">
        <f t="shared" si="79"/>
        <v>#N/A</v>
      </c>
      <c r="CH48" s="27" t="str">
        <f t="shared" si="79"/>
        <v>#N/A</v>
      </c>
      <c r="CI48" s="27" t="str">
        <f t="shared" si="79"/>
        <v>#N/A</v>
      </c>
      <c r="CJ48" s="27" t="str">
        <f t="shared" si="79"/>
        <v>#N/A</v>
      </c>
      <c r="CK48" s="27" t="str">
        <f t="shared" si="79"/>
        <v>#N/A</v>
      </c>
      <c r="CL48" s="27" t="str">
        <f t="shared" si="79"/>
        <v>#N/A</v>
      </c>
      <c r="CM48" s="27" t="str">
        <f t="shared" si="79"/>
        <v>#N/A</v>
      </c>
      <c r="CN48" s="27" t="str">
        <f t="shared" si="79"/>
        <v>#N/A</v>
      </c>
      <c r="CO48" s="27" t="str">
        <f t="shared" si="79"/>
        <v>#N/A</v>
      </c>
      <c r="CP48" s="27" t="str">
        <f t="shared" si="79"/>
        <v>#N/A</v>
      </c>
      <c r="CQ48" s="27" t="str">
        <f t="shared" si="79"/>
        <v>#N/A</v>
      </c>
      <c r="CR48" s="27" t="str">
        <f t="shared" si="79"/>
        <v>#N/A</v>
      </c>
      <c r="CS48" s="27" t="str">
        <f t="shared" si="79"/>
        <v>#N/A</v>
      </c>
      <c r="CT48" s="27" t="str">
        <f t="shared" si="79"/>
        <v>#N/A</v>
      </c>
      <c r="CU48" s="27" t="str">
        <f t="shared" si="79"/>
        <v>#N/A</v>
      </c>
      <c r="CV48" s="27" t="str">
        <f t="shared" si="79"/>
        <v>#N/A</v>
      </c>
      <c r="CW48" s="27" t="str">
        <f t="shared" si="79"/>
        <v>#N/A</v>
      </c>
      <c r="CX48" s="27" t="str">
        <f t="shared" si="79"/>
        <v>#N/A</v>
      </c>
      <c r="CY48" s="27" t="str">
        <f t="shared" si="79"/>
        <v>#N/A</v>
      </c>
      <c r="CZ48" s="27" t="str">
        <f t="shared" si="79"/>
        <v>#N/A</v>
      </c>
      <c r="DA48" s="27" t="str">
        <f t="shared" si="79"/>
        <v>#N/A</v>
      </c>
      <c r="DB48" s="27" t="str">
        <f t="shared" si="79"/>
        <v>#N/A</v>
      </c>
      <c r="DC48" s="27" t="str">
        <f t="shared" si="79"/>
        <v>#N/A</v>
      </c>
      <c r="DD48" s="27" t="str">
        <f t="shared" si="79"/>
        <v>#N/A</v>
      </c>
      <c r="DE48" s="27" t="str">
        <f t="shared" si="79"/>
        <v>#N/A</v>
      </c>
      <c r="DF48" s="27" t="str">
        <f t="shared" si="79"/>
        <v>#N/A</v>
      </c>
      <c r="DG48" s="27" t="str">
        <f t="shared" si="79"/>
        <v>#N/A</v>
      </c>
      <c r="DH48" s="27" t="str">
        <f t="shared" si="79"/>
        <v>#N/A</v>
      </c>
      <c r="DI48" s="27" t="str">
        <f t="shared" si="79"/>
        <v>#N/A</v>
      </c>
      <c r="DJ48" s="27" t="str">
        <f t="shared" si="79"/>
        <v>#N/A</v>
      </c>
      <c r="DK48" s="27" t="str">
        <f t="shared" si="79"/>
        <v>#N/A</v>
      </c>
      <c r="DL48" s="27" t="str">
        <f t="shared" si="79"/>
        <v>#N/A</v>
      </c>
      <c r="DM48" s="27" t="str">
        <f t="shared" si="79"/>
        <v>#N/A</v>
      </c>
      <c r="DN48" s="27" t="str">
        <f t="shared" si="79"/>
        <v>#N/A</v>
      </c>
      <c r="DO48" s="27" t="str">
        <f t="shared" si="79"/>
        <v>#N/A</v>
      </c>
      <c r="DP48" s="27" t="str">
        <f t="shared" si="79"/>
        <v>#N/A</v>
      </c>
      <c r="DQ48" s="27" t="str">
        <f t="shared" si="79"/>
        <v>#N/A</v>
      </c>
      <c r="DR48" s="27" t="str">
        <f t="shared" si="79"/>
        <v>#N/A</v>
      </c>
      <c r="DS48" s="27" t="str">
        <f t="shared" si="79"/>
        <v>#N/A</v>
      </c>
      <c r="DT48" s="27" t="str">
        <f t="shared" si="79"/>
        <v>#N/A</v>
      </c>
      <c r="DU48" s="27" t="str">
        <f t="shared" si="79"/>
        <v>#N/A</v>
      </c>
      <c r="DV48" s="27" t="str">
        <f t="shared" si="79"/>
        <v>#N/A</v>
      </c>
      <c r="DW48" s="27" t="str">
        <f t="shared" si="79"/>
        <v>#N/A</v>
      </c>
      <c r="DX48" s="27" t="str">
        <f t="shared" si="79"/>
        <v>#N/A</v>
      </c>
      <c r="DY48" s="27" t="str">
        <f t="shared" si="79"/>
        <v>#N/A</v>
      </c>
      <c r="DZ48" s="27" t="str">
        <f t="shared" si="79"/>
        <v>#N/A</v>
      </c>
      <c r="EA48" s="27" t="str">
        <f t="shared" si="79"/>
        <v>#N/A</v>
      </c>
      <c r="EB48" s="27" t="str">
        <f t="shared" si="79"/>
        <v>#N/A</v>
      </c>
      <c r="EC48" s="27" t="str">
        <f t="shared" si="79"/>
        <v>#N/A</v>
      </c>
      <c r="ED48" s="27" t="str">
        <f t="shared" si="79"/>
        <v>#N/A</v>
      </c>
      <c r="EE48" s="28">
        <f t="shared" si="2"/>
        <v>1655.266272</v>
      </c>
    </row>
    <row r="49">
      <c r="A49" s="1"/>
      <c r="B49" s="29" t="s">
        <v>42</v>
      </c>
      <c r="C49" s="30" t="s">
        <v>38</v>
      </c>
      <c r="D49" s="30">
        <v>0.0</v>
      </c>
      <c r="E49" s="30" t="s">
        <v>42</v>
      </c>
      <c r="F49" s="31">
        <v>46166.0</v>
      </c>
      <c r="G49" s="32"/>
      <c r="H49" s="32" t="b">
        <f t="shared" si="3"/>
        <v>1</v>
      </c>
      <c r="I49" s="32" t="b">
        <f>if(iferror(match(B49,'Osallistujat ja seuranta'!C:C,0),0)&gt;0,TRUE,FALSE)</f>
        <v>1</v>
      </c>
      <c r="J49" s="32" t="b">
        <f>if(iferror(match(C49,'Osallistujat ja seuranta'!C:C,0),0)&gt;0,TRUE,FALSE)</f>
        <v>1</v>
      </c>
      <c r="K49" s="32" t="b">
        <f t="shared" si="4"/>
        <v>1</v>
      </c>
      <c r="L49" s="32" t="b">
        <f t="shared" si="5"/>
        <v>1</v>
      </c>
      <c r="M49" s="32" t="b">
        <f t="shared" si="6"/>
        <v>1</v>
      </c>
      <c r="N49" s="33">
        <f t="shared" si="7"/>
        <v>1</v>
      </c>
      <c r="O49" s="34">
        <f t="shared" si="8"/>
        <v>1916.659047</v>
      </c>
      <c r="P49" s="34">
        <f t="shared" si="9"/>
        <v>1913.445238</v>
      </c>
      <c r="Q49" s="35">
        <f t="shared" si="10"/>
        <v>3.213808959</v>
      </c>
      <c r="R49" s="34">
        <f t="shared" si="11"/>
        <v>1913.445238</v>
      </c>
      <c r="S49" s="33">
        <f t="shared" si="12"/>
        <v>1</v>
      </c>
      <c r="T49" s="33">
        <f t="shared" si="13"/>
        <v>-50.62579783</v>
      </c>
      <c r="U49" s="33">
        <f t="shared" si="14"/>
        <v>-50.64204152</v>
      </c>
      <c r="V49" s="36">
        <f t="shared" si="15"/>
        <v>0.5040608349</v>
      </c>
      <c r="W49" s="37">
        <f t="shared" si="16"/>
        <v>22.07185231</v>
      </c>
      <c r="X49" s="37">
        <f t="shared" si="17"/>
        <v>0.9600050993</v>
      </c>
      <c r="Y49" s="37">
        <f>if(N49=1,(W49*(S49-V49))*'Säännöt ja ohjeet'!$B$54+X49,"")</f>
        <v>22.85259712</v>
      </c>
      <c r="Z49" s="37">
        <f t="shared" si="18"/>
        <v>0</v>
      </c>
      <c r="AA49" s="37">
        <f t="shared" si="19"/>
        <v>0.4959391651</v>
      </c>
      <c r="AB49" s="37">
        <f t="shared" si="20"/>
        <v>22.153954</v>
      </c>
      <c r="AC49" s="37">
        <f t="shared" si="21"/>
        <v>0.9679748013</v>
      </c>
      <c r="AD49" s="37">
        <f>if(N49=1,(AB49*(Z49-AA49))*'Säännöt ja ohjeet'!$B$54+AC49,"")</f>
        <v>-21.0060521</v>
      </c>
      <c r="AE49" s="38">
        <f t="shared" si="22"/>
        <v>11</v>
      </c>
      <c r="AF49" s="38">
        <f t="shared" si="23"/>
        <v>-9</v>
      </c>
      <c r="AG49" s="1"/>
      <c r="AH49" s="10"/>
      <c r="AI49" s="27">
        <f t="shared" ref="AI49:ED49" si="80">if($B49=AI$3,AI48+$Y49,if($C49=AI$3,AI48+$AD49,AI48))</f>
        <v>1939.511644</v>
      </c>
      <c r="AJ49" s="27">
        <f t="shared" si="80"/>
        <v>1892.439186</v>
      </c>
      <c r="AK49" s="27">
        <f t="shared" si="80"/>
        <v>2431.362536</v>
      </c>
      <c r="AL49" s="27">
        <f t="shared" si="80"/>
        <v>1653.720151</v>
      </c>
      <c r="AM49" s="27">
        <f t="shared" si="80"/>
        <v>1804.072131</v>
      </c>
      <c r="AN49" s="27">
        <f t="shared" si="80"/>
        <v>2327.314325</v>
      </c>
      <c r="AO49" s="27">
        <f t="shared" si="80"/>
        <v>2286.32782</v>
      </c>
      <c r="AP49" s="27">
        <f t="shared" si="80"/>
        <v>1638.048972</v>
      </c>
      <c r="AQ49" s="27">
        <f t="shared" si="80"/>
        <v>880.3044819</v>
      </c>
      <c r="AR49" s="27">
        <f t="shared" si="80"/>
        <v>830.8798854</v>
      </c>
      <c r="AS49" s="27">
        <f t="shared" si="80"/>
        <v>2178.77133</v>
      </c>
      <c r="AT49" s="27">
        <f t="shared" si="80"/>
        <v>811.649061</v>
      </c>
      <c r="AU49" s="27">
        <f t="shared" si="80"/>
        <v>1088.12739</v>
      </c>
      <c r="AV49" s="27">
        <f t="shared" si="80"/>
        <v>1339.582538</v>
      </c>
      <c r="AW49" s="27">
        <f t="shared" si="80"/>
        <v>1186.880996</v>
      </c>
      <c r="AX49" s="27">
        <f t="shared" si="80"/>
        <v>1164.99749</v>
      </c>
      <c r="AY49" s="27">
        <f t="shared" si="80"/>
        <v>1367.704948</v>
      </c>
      <c r="AZ49" s="27">
        <f t="shared" si="80"/>
        <v>1732.550996</v>
      </c>
      <c r="BA49" s="27">
        <f t="shared" si="80"/>
        <v>1843.969933</v>
      </c>
      <c r="BB49" s="27">
        <f t="shared" si="80"/>
        <v>2151.976698</v>
      </c>
      <c r="BC49" s="27">
        <f t="shared" si="80"/>
        <v>2212.245748</v>
      </c>
      <c r="BD49" s="27" t="str">
        <f t="shared" si="80"/>
        <v>#N/A</v>
      </c>
      <c r="BE49" s="27" t="str">
        <f t="shared" si="80"/>
        <v>#N/A</v>
      </c>
      <c r="BF49" s="27" t="str">
        <f t="shared" si="80"/>
        <v>#N/A</v>
      </c>
      <c r="BG49" s="27" t="str">
        <f t="shared" si="80"/>
        <v>#N/A</v>
      </c>
      <c r="BH49" s="27" t="str">
        <f t="shared" si="80"/>
        <v>#N/A</v>
      </c>
      <c r="BI49" s="27" t="str">
        <f t="shared" si="80"/>
        <v>#N/A</v>
      </c>
      <c r="BJ49" s="27" t="str">
        <f t="shared" si="80"/>
        <v>#N/A</v>
      </c>
      <c r="BK49" s="27" t="str">
        <f t="shared" si="80"/>
        <v>#N/A</v>
      </c>
      <c r="BL49" s="27" t="str">
        <f t="shared" si="80"/>
        <v>#N/A</v>
      </c>
      <c r="BM49" s="27" t="str">
        <f t="shared" si="80"/>
        <v>#N/A</v>
      </c>
      <c r="BN49" s="27" t="str">
        <f t="shared" si="80"/>
        <v>#N/A</v>
      </c>
      <c r="BO49" s="27" t="str">
        <f t="shared" si="80"/>
        <v>#N/A</v>
      </c>
      <c r="BP49" s="27" t="str">
        <f t="shared" si="80"/>
        <v>#N/A</v>
      </c>
      <c r="BQ49" s="27" t="str">
        <f t="shared" si="80"/>
        <v>#N/A</v>
      </c>
      <c r="BR49" s="27" t="str">
        <f t="shared" si="80"/>
        <v>#N/A</v>
      </c>
      <c r="BS49" s="27" t="str">
        <f t="shared" si="80"/>
        <v>#N/A</v>
      </c>
      <c r="BT49" s="27" t="str">
        <f t="shared" si="80"/>
        <v>#N/A</v>
      </c>
      <c r="BU49" s="27" t="str">
        <f t="shared" si="80"/>
        <v>#N/A</v>
      </c>
      <c r="BV49" s="27" t="str">
        <f t="shared" si="80"/>
        <v>#N/A</v>
      </c>
      <c r="BW49" s="27" t="str">
        <f t="shared" si="80"/>
        <v>#N/A</v>
      </c>
      <c r="BX49" s="27" t="str">
        <f t="shared" si="80"/>
        <v>#N/A</v>
      </c>
      <c r="BY49" s="27" t="str">
        <f t="shared" si="80"/>
        <v>#N/A</v>
      </c>
      <c r="BZ49" s="27" t="str">
        <f t="shared" si="80"/>
        <v>#N/A</v>
      </c>
      <c r="CA49" s="27" t="str">
        <f t="shared" si="80"/>
        <v>#N/A</v>
      </c>
      <c r="CB49" s="27" t="str">
        <f t="shared" si="80"/>
        <v>#N/A</v>
      </c>
      <c r="CC49" s="27" t="str">
        <f t="shared" si="80"/>
        <v>#N/A</v>
      </c>
      <c r="CD49" s="27" t="str">
        <f t="shared" si="80"/>
        <v>#N/A</v>
      </c>
      <c r="CE49" s="27" t="str">
        <f t="shared" si="80"/>
        <v>#N/A</v>
      </c>
      <c r="CF49" s="27" t="str">
        <f t="shared" si="80"/>
        <v>#N/A</v>
      </c>
      <c r="CG49" s="27" t="str">
        <f t="shared" si="80"/>
        <v>#N/A</v>
      </c>
      <c r="CH49" s="27" t="str">
        <f t="shared" si="80"/>
        <v>#N/A</v>
      </c>
      <c r="CI49" s="27" t="str">
        <f t="shared" si="80"/>
        <v>#N/A</v>
      </c>
      <c r="CJ49" s="27" t="str">
        <f t="shared" si="80"/>
        <v>#N/A</v>
      </c>
      <c r="CK49" s="27" t="str">
        <f t="shared" si="80"/>
        <v>#N/A</v>
      </c>
      <c r="CL49" s="27" t="str">
        <f t="shared" si="80"/>
        <v>#N/A</v>
      </c>
      <c r="CM49" s="27" t="str">
        <f t="shared" si="80"/>
        <v>#N/A</v>
      </c>
      <c r="CN49" s="27" t="str">
        <f t="shared" si="80"/>
        <v>#N/A</v>
      </c>
      <c r="CO49" s="27" t="str">
        <f t="shared" si="80"/>
        <v>#N/A</v>
      </c>
      <c r="CP49" s="27" t="str">
        <f t="shared" si="80"/>
        <v>#N/A</v>
      </c>
      <c r="CQ49" s="27" t="str">
        <f t="shared" si="80"/>
        <v>#N/A</v>
      </c>
      <c r="CR49" s="27" t="str">
        <f t="shared" si="80"/>
        <v>#N/A</v>
      </c>
      <c r="CS49" s="27" t="str">
        <f t="shared" si="80"/>
        <v>#N/A</v>
      </c>
      <c r="CT49" s="27" t="str">
        <f t="shared" si="80"/>
        <v>#N/A</v>
      </c>
      <c r="CU49" s="27" t="str">
        <f t="shared" si="80"/>
        <v>#N/A</v>
      </c>
      <c r="CV49" s="27" t="str">
        <f t="shared" si="80"/>
        <v>#N/A</v>
      </c>
      <c r="CW49" s="27" t="str">
        <f t="shared" si="80"/>
        <v>#N/A</v>
      </c>
      <c r="CX49" s="27" t="str">
        <f t="shared" si="80"/>
        <v>#N/A</v>
      </c>
      <c r="CY49" s="27" t="str">
        <f t="shared" si="80"/>
        <v>#N/A</v>
      </c>
      <c r="CZ49" s="27" t="str">
        <f t="shared" si="80"/>
        <v>#N/A</v>
      </c>
      <c r="DA49" s="27" t="str">
        <f t="shared" si="80"/>
        <v>#N/A</v>
      </c>
      <c r="DB49" s="27" t="str">
        <f t="shared" si="80"/>
        <v>#N/A</v>
      </c>
      <c r="DC49" s="27" t="str">
        <f t="shared" si="80"/>
        <v>#N/A</v>
      </c>
      <c r="DD49" s="27" t="str">
        <f t="shared" si="80"/>
        <v>#N/A</v>
      </c>
      <c r="DE49" s="27" t="str">
        <f t="shared" si="80"/>
        <v>#N/A</v>
      </c>
      <c r="DF49" s="27" t="str">
        <f t="shared" si="80"/>
        <v>#N/A</v>
      </c>
      <c r="DG49" s="27" t="str">
        <f t="shared" si="80"/>
        <v>#N/A</v>
      </c>
      <c r="DH49" s="27" t="str">
        <f t="shared" si="80"/>
        <v>#N/A</v>
      </c>
      <c r="DI49" s="27" t="str">
        <f t="shared" si="80"/>
        <v>#N/A</v>
      </c>
      <c r="DJ49" s="27" t="str">
        <f t="shared" si="80"/>
        <v>#N/A</v>
      </c>
      <c r="DK49" s="27" t="str">
        <f t="shared" si="80"/>
        <v>#N/A</v>
      </c>
      <c r="DL49" s="27" t="str">
        <f t="shared" si="80"/>
        <v>#N/A</v>
      </c>
      <c r="DM49" s="27" t="str">
        <f t="shared" si="80"/>
        <v>#N/A</v>
      </c>
      <c r="DN49" s="27" t="str">
        <f t="shared" si="80"/>
        <v>#N/A</v>
      </c>
      <c r="DO49" s="27" t="str">
        <f t="shared" si="80"/>
        <v>#N/A</v>
      </c>
      <c r="DP49" s="27" t="str">
        <f t="shared" si="80"/>
        <v>#N/A</v>
      </c>
      <c r="DQ49" s="27" t="str">
        <f t="shared" si="80"/>
        <v>#N/A</v>
      </c>
      <c r="DR49" s="27" t="str">
        <f t="shared" si="80"/>
        <v>#N/A</v>
      </c>
      <c r="DS49" s="27" t="str">
        <f t="shared" si="80"/>
        <v>#N/A</v>
      </c>
      <c r="DT49" s="27" t="str">
        <f t="shared" si="80"/>
        <v>#N/A</v>
      </c>
      <c r="DU49" s="27" t="str">
        <f t="shared" si="80"/>
        <v>#N/A</v>
      </c>
      <c r="DV49" s="27" t="str">
        <f t="shared" si="80"/>
        <v>#N/A</v>
      </c>
      <c r="DW49" s="27" t="str">
        <f t="shared" si="80"/>
        <v>#N/A</v>
      </c>
      <c r="DX49" s="27" t="str">
        <f t="shared" si="80"/>
        <v>#N/A</v>
      </c>
      <c r="DY49" s="27" t="str">
        <f t="shared" si="80"/>
        <v>#N/A</v>
      </c>
      <c r="DZ49" s="27" t="str">
        <f t="shared" si="80"/>
        <v>#N/A</v>
      </c>
      <c r="EA49" s="27" t="str">
        <f t="shared" si="80"/>
        <v>#N/A</v>
      </c>
      <c r="EB49" s="27" t="str">
        <f t="shared" si="80"/>
        <v>#N/A</v>
      </c>
      <c r="EC49" s="27" t="str">
        <f t="shared" si="80"/>
        <v>#N/A</v>
      </c>
      <c r="ED49" s="27" t="str">
        <f t="shared" si="80"/>
        <v>#N/A</v>
      </c>
      <c r="EE49" s="28">
        <f t="shared" si="2"/>
        <v>1655.354203</v>
      </c>
    </row>
    <row r="50">
      <c r="A50" s="1"/>
      <c r="B50" s="29" t="s">
        <v>42</v>
      </c>
      <c r="C50" s="30" t="s">
        <v>40</v>
      </c>
      <c r="D50" s="30">
        <v>6.0</v>
      </c>
      <c r="E50" s="30" t="s">
        <v>42</v>
      </c>
      <c r="F50" s="31">
        <v>46166.0</v>
      </c>
      <c r="G50" s="32"/>
      <c r="H50" s="32" t="b">
        <f t="shared" si="3"/>
        <v>1</v>
      </c>
      <c r="I50" s="32" t="b">
        <f>if(iferror(match(B50,'Osallistujat ja seuranta'!C:C,0),0)&gt;0,TRUE,FALSE)</f>
        <v>1</v>
      </c>
      <c r="J50" s="32" t="b">
        <f>if(iferror(match(C50,'Osallistujat ja seuranta'!C:C,0),0)&gt;0,TRUE,FALSE)</f>
        <v>1</v>
      </c>
      <c r="K50" s="32" t="b">
        <f t="shared" si="4"/>
        <v>1</v>
      </c>
      <c r="L50" s="32" t="b">
        <f t="shared" si="5"/>
        <v>1</v>
      </c>
      <c r="M50" s="32" t="b">
        <f t="shared" si="6"/>
        <v>1</v>
      </c>
      <c r="N50" s="33">
        <f t="shared" si="7"/>
        <v>1</v>
      </c>
      <c r="O50" s="34">
        <f t="shared" si="8"/>
        <v>1939.511644</v>
      </c>
      <c r="P50" s="34">
        <f t="shared" si="9"/>
        <v>1088.12739</v>
      </c>
      <c r="Q50" s="35">
        <f t="shared" si="10"/>
        <v>301.3842541</v>
      </c>
      <c r="R50" s="34">
        <f t="shared" si="11"/>
        <v>1638.12739</v>
      </c>
      <c r="S50" s="33">
        <f t="shared" si="12"/>
        <v>1</v>
      </c>
      <c r="T50" s="33">
        <f t="shared" si="13"/>
        <v>-50.509193</v>
      </c>
      <c r="U50" s="33">
        <f t="shared" si="14"/>
        <v>-51.90990227</v>
      </c>
      <c r="V50" s="36">
        <f t="shared" si="15"/>
        <v>0.802296415</v>
      </c>
      <c r="W50" s="37">
        <f t="shared" si="16"/>
        <v>21.4913518</v>
      </c>
      <c r="X50" s="37">
        <f t="shared" si="17"/>
        <v>0.9034170647</v>
      </c>
      <c r="Y50" s="37">
        <f>if(N50=1,(W50*(S50-V50))*'Säännöt ja ohjeet'!$B$54+X50,"")</f>
        <v>9.40125166</v>
      </c>
      <c r="Z50" s="37">
        <f t="shared" si="18"/>
        <v>0</v>
      </c>
      <c r="AA50" s="37">
        <f t="shared" si="19"/>
        <v>0.197703585</v>
      </c>
      <c r="AB50" s="37">
        <f t="shared" si="20"/>
        <v>46.77008767</v>
      </c>
      <c r="AC50" s="37">
        <f t="shared" si="21"/>
        <v>3.029681577</v>
      </c>
      <c r="AD50" s="37">
        <f>if(N50=1,(AB50*(Z50-AA50))*'Säännöt ja ohjeet'!$B$54+AC50,"")</f>
        <v>-15.46354643</v>
      </c>
      <c r="AE50" s="38">
        <f t="shared" si="22"/>
        <v>6</v>
      </c>
      <c r="AF50" s="38">
        <f t="shared" si="23"/>
        <v>-4</v>
      </c>
      <c r="AG50" s="1"/>
      <c r="AH50" s="10"/>
      <c r="AI50" s="27">
        <f t="shared" ref="AI50:ED50" si="81">if($B50=AI$3,AI49+$Y50,if($C50=AI$3,AI49+$AD50,AI49))</f>
        <v>1948.912896</v>
      </c>
      <c r="AJ50" s="27">
        <f t="shared" si="81"/>
        <v>1892.439186</v>
      </c>
      <c r="AK50" s="27">
        <f t="shared" si="81"/>
        <v>2431.362536</v>
      </c>
      <c r="AL50" s="27">
        <f t="shared" si="81"/>
        <v>1653.720151</v>
      </c>
      <c r="AM50" s="27">
        <f t="shared" si="81"/>
        <v>1804.072131</v>
      </c>
      <c r="AN50" s="27">
        <f t="shared" si="81"/>
        <v>2327.314325</v>
      </c>
      <c r="AO50" s="27">
        <f t="shared" si="81"/>
        <v>2286.32782</v>
      </c>
      <c r="AP50" s="27">
        <f t="shared" si="81"/>
        <v>1638.048972</v>
      </c>
      <c r="AQ50" s="27">
        <f t="shared" si="81"/>
        <v>880.3044819</v>
      </c>
      <c r="AR50" s="27">
        <f t="shared" si="81"/>
        <v>830.8798854</v>
      </c>
      <c r="AS50" s="27">
        <f t="shared" si="81"/>
        <v>2178.77133</v>
      </c>
      <c r="AT50" s="27">
        <f t="shared" si="81"/>
        <v>811.649061</v>
      </c>
      <c r="AU50" s="27">
        <f t="shared" si="81"/>
        <v>1072.663844</v>
      </c>
      <c r="AV50" s="27">
        <f t="shared" si="81"/>
        <v>1339.582538</v>
      </c>
      <c r="AW50" s="27">
        <f t="shared" si="81"/>
        <v>1186.880996</v>
      </c>
      <c r="AX50" s="27">
        <f t="shared" si="81"/>
        <v>1164.99749</v>
      </c>
      <c r="AY50" s="27">
        <f t="shared" si="81"/>
        <v>1367.704948</v>
      </c>
      <c r="AZ50" s="27">
        <f t="shared" si="81"/>
        <v>1732.550996</v>
      </c>
      <c r="BA50" s="27">
        <f t="shared" si="81"/>
        <v>1843.969933</v>
      </c>
      <c r="BB50" s="27">
        <f t="shared" si="81"/>
        <v>2151.976698</v>
      </c>
      <c r="BC50" s="27">
        <f t="shared" si="81"/>
        <v>2212.245748</v>
      </c>
      <c r="BD50" s="27" t="str">
        <f t="shared" si="81"/>
        <v>#N/A</v>
      </c>
      <c r="BE50" s="27" t="str">
        <f t="shared" si="81"/>
        <v>#N/A</v>
      </c>
      <c r="BF50" s="27" t="str">
        <f t="shared" si="81"/>
        <v>#N/A</v>
      </c>
      <c r="BG50" s="27" t="str">
        <f t="shared" si="81"/>
        <v>#N/A</v>
      </c>
      <c r="BH50" s="27" t="str">
        <f t="shared" si="81"/>
        <v>#N/A</v>
      </c>
      <c r="BI50" s="27" t="str">
        <f t="shared" si="81"/>
        <v>#N/A</v>
      </c>
      <c r="BJ50" s="27" t="str">
        <f t="shared" si="81"/>
        <v>#N/A</v>
      </c>
      <c r="BK50" s="27" t="str">
        <f t="shared" si="81"/>
        <v>#N/A</v>
      </c>
      <c r="BL50" s="27" t="str">
        <f t="shared" si="81"/>
        <v>#N/A</v>
      </c>
      <c r="BM50" s="27" t="str">
        <f t="shared" si="81"/>
        <v>#N/A</v>
      </c>
      <c r="BN50" s="27" t="str">
        <f t="shared" si="81"/>
        <v>#N/A</v>
      </c>
      <c r="BO50" s="27" t="str">
        <f t="shared" si="81"/>
        <v>#N/A</v>
      </c>
      <c r="BP50" s="27" t="str">
        <f t="shared" si="81"/>
        <v>#N/A</v>
      </c>
      <c r="BQ50" s="27" t="str">
        <f t="shared" si="81"/>
        <v>#N/A</v>
      </c>
      <c r="BR50" s="27" t="str">
        <f t="shared" si="81"/>
        <v>#N/A</v>
      </c>
      <c r="BS50" s="27" t="str">
        <f t="shared" si="81"/>
        <v>#N/A</v>
      </c>
      <c r="BT50" s="27" t="str">
        <f t="shared" si="81"/>
        <v>#N/A</v>
      </c>
      <c r="BU50" s="27" t="str">
        <f t="shared" si="81"/>
        <v>#N/A</v>
      </c>
      <c r="BV50" s="27" t="str">
        <f t="shared" si="81"/>
        <v>#N/A</v>
      </c>
      <c r="BW50" s="27" t="str">
        <f t="shared" si="81"/>
        <v>#N/A</v>
      </c>
      <c r="BX50" s="27" t="str">
        <f t="shared" si="81"/>
        <v>#N/A</v>
      </c>
      <c r="BY50" s="27" t="str">
        <f t="shared" si="81"/>
        <v>#N/A</v>
      </c>
      <c r="BZ50" s="27" t="str">
        <f t="shared" si="81"/>
        <v>#N/A</v>
      </c>
      <c r="CA50" s="27" t="str">
        <f t="shared" si="81"/>
        <v>#N/A</v>
      </c>
      <c r="CB50" s="27" t="str">
        <f t="shared" si="81"/>
        <v>#N/A</v>
      </c>
      <c r="CC50" s="27" t="str">
        <f t="shared" si="81"/>
        <v>#N/A</v>
      </c>
      <c r="CD50" s="27" t="str">
        <f t="shared" si="81"/>
        <v>#N/A</v>
      </c>
      <c r="CE50" s="27" t="str">
        <f t="shared" si="81"/>
        <v>#N/A</v>
      </c>
      <c r="CF50" s="27" t="str">
        <f t="shared" si="81"/>
        <v>#N/A</v>
      </c>
      <c r="CG50" s="27" t="str">
        <f t="shared" si="81"/>
        <v>#N/A</v>
      </c>
      <c r="CH50" s="27" t="str">
        <f t="shared" si="81"/>
        <v>#N/A</v>
      </c>
      <c r="CI50" s="27" t="str">
        <f t="shared" si="81"/>
        <v>#N/A</v>
      </c>
      <c r="CJ50" s="27" t="str">
        <f t="shared" si="81"/>
        <v>#N/A</v>
      </c>
      <c r="CK50" s="27" t="str">
        <f t="shared" si="81"/>
        <v>#N/A</v>
      </c>
      <c r="CL50" s="27" t="str">
        <f t="shared" si="81"/>
        <v>#N/A</v>
      </c>
      <c r="CM50" s="27" t="str">
        <f t="shared" si="81"/>
        <v>#N/A</v>
      </c>
      <c r="CN50" s="27" t="str">
        <f t="shared" si="81"/>
        <v>#N/A</v>
      </c>
      <c r="CO50" s="27" t="str">
        <f t="shared" si="81"/>
        <v>#N/A</v>
      </c>
      <c r="CP50" s="27" t="str">
        <f t="shared" si="81"/>
        <v>#N/A</v>
      </c>
      <c r="CQ50" s="27" t="str">
        <f t="shared" si="81"/>
        <v>#N/A</v>
      </c>
      <c r="CR50" s="27" t="str">
        <f t="shared" si="81"/>
        <v>#N/A</v>
      </c>
      <c r="CS50" s="27" t="str">
        <f t="shared" si="81"/>
        <v>#N/A</v>
      </c>
      <c r="CT50" s="27" t="str">
        <f t="shared" si="81"/>
        <v>#N/A</v>
      </c>
      <c r="CU50" s="27" t="str">
        <f t="shared" si="81"/>
        <v>#N/A</v>
      </c>
      <c r="CV50" s="27" t="str">
        <f t="shared" si="81"/>
        <v>#N/A</v>
      </c>
      <c r="CW50" s="27" t="str">
        <f t="shared" si="81"/>
        <v>#N/A</v>
      </c>
      <c r="CX50" s="27" t="str">
        <f t="shared" si="81"/>
        <v>#N/A</v>
      </c>
      <c r="CY50" s="27" t="str">
        <f t="shared" si="81"/>
        <v>#N/A</v>
      </c>
      <c r="CZ50" s="27" t="str">
        <f t="shared" si="81"/>
        <v>#N/A</v>
      </c>
      <c r="DA50" s="27" t="str">
        <f t="shared" si="81"/>
        <v>#N/A</v>
      </c>
      <c r="DB50" s="27" t="str">
        <f t="shared" si="81"/>
        <v>#N/A</v>
      </c>
      <c r="DC50" s="27" t="str">
        <f t="shared" si="81"/>
        <v>#N/A</v>
      </c>
      <c r="DD50" s="27" t="str">
        <f t="shared" si="81"/>
        <v>#N/A</v>
      </c>
      <c r="DE50" s="27" t="str">
        <f t="shared" si="81"/>
        <v>#N/A</v>
      </c>
      <c r="DF50" s="27" t="str">
        <f t="shared" si="81"/>
        <v>#N/A</v>
      </c>
      <c r="DG50" s="27" t="str">
        <f t="shared" si="81"/>
        <v>#N/A</v>
      </c>
      <c r="DH50" s="27" t="str">
        <f t="shared" si="81"/>
        <v>#N/A</v>
      </c>
      <c r="DI50" s="27" t="str">
        <f t="shared" si="81"/>
        <v>#N/A</v>
      </c>
      <c r="DJ50" s="27" t="str">
        <f t="shared" si="81"/>
        <v>#N/A</v>
      </c>
      <c r="DK50" s="27" t="str">
        <f t="shared" si="81"/>
        <v>#N/A</v>
      </c>
      <c r="DL50" s="27" t="str">
        <f t="shared" si="81"/>
        <v>#N/A</v>
      </c>
      <c r="DM50" s="27" t="str">
        <f t="shared" si="81"/>
        <v>#N/A</v>
      </c>
      <c r="DN50" s="27" t="str">
        <f t="shared" si="81"/>
        <v>#N/A</v>
      </c>
      <c r="DO50" s="27" t="str">
        <f t="shared" si="81"/>
        <v>#N/A</v>
      </c>
      <c r="DP50" s="27" t="str">
        <f t="shared" si="81"/>
        <v>#N/A</v>
      </c>
      <c r="DQ50" s="27" t="str">
        <f t="shared" si="81"/>
        <v>#N/A</v>
      </c>
      <c r="DR50" s="27" t="str">
        <f t="shared" si="81"/>
        <v>#N/A</v>
      </c>
      <c r="DS50" s="27" t="str">
        <f t="shared" si="81"/>
        <v>#N/A</v>
      </c>
      <c r="DT50" s="27" t="str">
        <f t="shared" si="81"/>
        <v>#N/A</v>
      </c>
      <c r="DU50" s="27" t="str">
        <f t="shared" si="81"/>
        <v>#N/A</v>
      </c>
      <c r="DV50" s="27" t="str">
        <f t="shared" si="81"/>
        <v>#N/A</v>
      </c>
      <c r="DW50" s="27" t="str">
        <f t="shared" si="81"/>
        <v>#N/A</v>
      </c>
      <c r="DX50" s="27" t="str">
        <f t="shared" si="81"/>
        <v>#N/A</v>
      </c>
      <c r="DY50" s="27" t="str">
        <f t="shared" si="81"/>
        <v>#N/A</v>
      </c>
      <c r="DZ50" s="27" t="str">
        <f t="shared" si="81"/>
        <v>#N/A</v>
      </c>
      <c r="EA50" s="27" t="str">
        <f t="shared" si="81"/>
        <v>#N/A</v>
      </c>
      <c r="EB50" s="27" t="str">
        <f t="shared" si="81"/>
        <v>#N/A</v>
      </c>
      <c r="EC50" s="27" t="str">
        <f t="shared" si="81"/>
        <v>#N/A</v>
      </c>
      <c r="ED50" s="27" t="str">
        <f t="shared" si="81"/>
        <v>#N/A</v>
      </c>
      <c r="EE50" s="28">
        <f t="shared" si="2"/>
        <v>1655.065522</v>
      </c>
    </row>
    <row r="51">
      <c r="A51" s="1"/>
      <c r="B51" s="29" t="s">
        <v>37</v>
      </c>
      <c r="C51" s="30" t="s">
        <v>38</v>
      </c>
      <c r="D51" s="30">
        <v>4.0</v>
      </c>
      <c r="E51" s="30" t="s">
        <v>37</v>
      </c>
      <c r="F51" s="31">
        <v>46166.0</v>
      </c>
      <c r="G51" s="32"/>
      <c r="H51" s="32" t="b">
        <f t="shared" si="3"/>
        <v>1</v>
      </c>
      <c r="I51" s="32" t="b">
        <f>if(iferror(match(B51,'Osallistujat ja seuranta'!C:C,0),0)&gt;0,TRUE,FALSE)</f>
        <v>1</v>
      </c>
      <c r="J51" s="32" t="b">
        <f>if(iferror(match(C51,'Osallistujat ja seuranta'!C:C,0),0)&gt;0,TRUE,FALSE)</f>
        <v>1</v>
      </c>
      <c r="K51" s="32" t="b">
        <f t="shared" si="4"/>
        <v>1</v>
      </c>
      <c r="L51" s="32" t="b">
        <f t="shared" si="5"/>
        <v>1</v>
      </c>
      <c r="M51" s="32" t="b">
        <f t="shared" si="6"/>
        <v>1</v>
      </c>
      <c r="N51" s="33">
        <f t="shared" si="7"/>
        <v>1</v>
      </c>
      <c r="O51" s="34">
        <f t="shared" si="8"/>
        <v>2431.362536</v>
      </c>
      <c r="P51" s="34">
        <f t="shared" si="9"/>
        <v>1892.439186</v>
      </c>
      <c r="Q51" s="35">
        <f t="shared" si="10"/>
        <v>188.9233496</v>
      </c>
      <c r="R51" s="34">
        <f t="shared" si="11"/>
        <v>2242.439186</v>
      </c>
      <c r="S51" s="33">
        <f t="shared" si="12"/>
        <v>1</v>
      </c>
      <c r="T51" s="33">
        <f t="shared" si="13"/>
        <v>-47.36848096</v>
      </c>
      <c r="U51" s="33">
        <f t="shared" si="14"/>
        <v>-48.74604292</v>
      </c>
      <c r="V51" s="36">
        <f t="shared" si="15"/>
        <v>0.7985991547</v>
      </c>
      <c r="W51" s="37">
        <f t="shared" si="16"/>
        <v>10.4831958</v>
      </c>
      <c r="X51" s="37">
        <f t="shared" si="17"/>
        <v>0.03539250016</v>
      </c>
      <c r="Y51" s="37">
        <f>if(N51=1,(W51*(S51-V51))*'Säännöt ja ohjeet'!$B$54+X51,"")</f>
        <v>4.258041492</v>
      </c>
      <c r="Z51" s="37">
        <f t="shared" si="18"/>
        <v>0</v>
      </c>
      <c r="AA51" s="37">
        <f t="shared" si="19"/>
        <v>0.2014008453</v>
      </c>
      <c r="AB51" s="37">
        <f t="shared" si="20"/>
        <v>22.69339514</v>
      </c>
      <c r="AC51" s="37">
        <f t="shared" si="21"/>
        <v>1.020124354</v>
      </c>
      <c r="AD51" s="37">
        <f>if(N51=1,(AB51*(Z51-AA51))*'Säännöt ja ohjeet'!$B$54+AC51,"")</f>
        <v>-8.120813577</v>
      </c>
      <c r="AE51" s="38">
        <f t="shared" si="22"/>
        <v>9</v>
      </c>
      <c r="AF51" s="38">
        <f t="shared" si="23"/>
        <v>-7</v>
      </c>
      <c r="AG51" s="1"/>
      <c r="AH51" s="10"/>
      <c r="AI51" s="27">
        <f t="shared" ref="AI51:ED51" si="82">if($B51=AI$3,AI50+$Y51,if($C51=AI$3,AI50+$AD51,AI50))</f>
        <v>1948.912896</v>
      </c>
      <c r="AJ51" s="27">
        <f t="shared" si="82"/>
        <v>1884.318373</v>
      </c>
      <c r="AK51" s="27">
        <f t="shared" si="82"/>
        <v>2435.620577</v>
      </c>
      <c r="AL51" s="27">
        <f t="shared" si="82"/>
        <v>1653.720151</v>
      </c>
      <c r="AM51" s="27">
        <f t="shared" si="82"/>
        <v>1804.072131</v>
      </c>
      <c r="AN51" s="27">
        <f t="shared" si="82"/>
        <v>2327.314325</v>
      </c>
      <c r="AO51" s="27">
        <f t="shared" si="82"/>
        <v>2286.32782</v>
      </c>
      <c r="AP51" s="27">
        <f t="shared" si="82"/>
        <v>1638.048972</v>
      </c>
      <c r="AQ51" s="27">
        <f t="shared" si="82"/>
        <v>880.3044819</v>
      </c>
      <c r="AR51" s="27">
        <f t="shared" si="82"/>
        <v>830.8798854</v>
      </c>
      <c r="AS51" s="27">
        <f t="shared" si="82"/>
        <v>2178.77133</v>
      </c>
      <c r="AT51" s="27">
        <f t="shared" si="82"/>
        <v>811.649061</v>
      </c>
      <c r="AU51" s="27">
        <f t="shared" si="82"/>
        <v>1072.663844</v>
      </c>
      <c r="AV51" s="27">
        <f t="shared" si="82"/>
        <v>1339.582538</v>
      </c>
      <c r="AW51" s="27">
        <f t="shared" si="82"/>
        <v>1186.880996</v>
      </c>
      <c r="AX51" s="27">
        <f t="shared" si="82"/>
        <v>1164.99749</v>
      </c>
      <c r="AY51" s="27">
        <f t="shared" si="82"/>
        <v>1367.704948</v>
      </c>
      <c r="AZ51" s="27">
        <f t="shared" si="82"/>
        <v>1732.550996</v>
      </c>
      <c r="BA51" s="27">
        <f t="shared" si="82"/>
        <v>1843.969933</v>
      </c>
      <c r="BB51" s="27">
        <f t="shared" si="82"/>
        <v>2151.976698</v>
      </c>
      <c r="BC51" s="27">
        <f t="shared" si="82"/>
        <v>2212.245748</v>
      </c>
      <c r="BD51" s="27" t="str">
        <f t="shared" si="82"/>
        <v>#N/A</v>
      </c>
      <c r="BE51" s="27" t="str">
        <f t="shared" si="82"/>
        <v>#N/A</v>
      </c>
      <c r="BF51" s="27" t="str">
        <f t="shared" si="82"/>
        <v>#N/A</v>
      </c>
      <c r="BG51" s="27" t="str">
        <f t="shared" si="82"/>
        <v>#N/A</v>
      </c>
      <c r="BH51" s="27" t="str">
        <f t="shared" si="82"/>
        <v>#N/A</v>
      </c>
      <c r="BI51" s="27" t="str">
        <f t="shared" si="82"/>
        <v>#N/A</v>
      </c>
      <c r="BJ51" s="27" t="str">
        <f t="shared" si="82"/>
        <v>#N/A</v>
      </c>
      <c r="BK51" s="27" t="str">
        <f t="shared" si="82"/>
        <v>#N/A</v>
      </c>
      <c r="BL51" s="27" t="str">
        <f t="shared" si="82"/>
        <v>#N/A</v>
      </c>
      <c r="BM51" s="27" t="str">
        <f t="shared" si="82"/>
        <v>#N/A</v>
      </c>
      <c r="BN51" s="27" t="str">
        <f t="shared" si="82"/>
        <v>#N/A</v>
      </c>
      <c r="BO51" s="27" t="str">
        <f t="shared" si="82"/>
        <v>#N/A</v>
      </c>
      <c r="BP51" s="27" t="str">
        <f t="shared" si="82"/>
        <v>#N/A</v>
      </c>
      <c r="BQ51" s="27" t="str">
        <f t="shared" si="82"/>
        <v>#N/A</v>
      </c>
      <c r="BR51" s="27" t="str">
        <f t="shared" si="82"/>
        <v>#N/A</v>
      </c>
      <c r="BS51" s="27" t="str">
        <f t="shared" si="82"/>
        <v>#N/A</v>
      </c>
      <c r="BT51" s="27" t="str">
        <f t="shared" si="82"/>
        <v>#N/A</v>
      </c>
      <c r="BU51" s="27" t="str">
        <f t="shared" si="82"/>
        <v>#N/A</v>
      </c>
      <c r="BV51" s="27" t="str">
        <f t="shared" si="82"/>
        <v>#N/A</v>
      </c>
      <c r="BW51" s="27" t="str">
        <f t="shared" si="82"/>
        <v>#N/A</v>
      </c>
      <c r="BX51" s="27" t="str">
        <f t="shared" si="82"/>
        <v>#N/A</v>
      </c>
      <c r="BY51" s="27" t="str">
        <f t="shared" si="82"/>
        <v>#N/A</v>
      </c>
      <c r="BZ51" s="27" t="str">
        <f t="shared" si="82"/>
        <v>#N/A</v>
      </c>
      <c r="CA51" s="27" t="str">
        <f t="shared" si="82"/>
        <v>#N/A</v>
      </c>
      <c r="CB51" s="27" t="str">
        <f t="shared" si="82"/>
        <v>#N/A</v>
      </c>
      <c r="CC51" s="27" t="str">
        <f t="shared" si="82"/>
        <v>#N/A</v>
      </c>
      <c r="CD51" s="27" t="str">
        <f t="shared" si="82"/>
        <v>#N/A</v>
      </c>
      <c r="CE51" s="27" t="str">
        <f t="shared" si="82"/>
        <v>#N/A</v>
      </c>
      <c r="CF51" s="27" t="str">
        <f t="shared" si="82"/>
        <v>#N/A</v>
      </c>
      <c r="CG51" s="27" t="str">
        <f t="shared" si="82"/>
        <v>#N/A</v>
      </c>
      <c r="CH51" s="27" t="str">
        <f t="shared" si="82"/>
        <v>#N/A</v>
      </c>
      <c r="CI51" s="27" t="str">
        <f t="shared" si="82"/>
        <v>#N/A</v>
      </c>
      <c r="CJ51" s="27" t="str">
        <f t="shared" si="82"/>
        <v>#N/A</v>
      </c>
      <c r="CK51" s="27" t="str">
        <f t="shared" si="82"/>
        <v>#N/A</v>
      </c>
      <c r="CL51" s="27" t="str">
        <f t="shared" si="82"/>
        <v>#N/A</v>
      </c>
      <c r="CM51" s="27" t="str">
        <f t="shared" si="82"/>
        <v>#N/A</v>
      </c>
      <c r="CN51" s="27" t="str">
        <f t="shared" si="82"/>
        <v>#N/A</v>
      </c>
      <c r="CO51" s="27" t="str">
        <f t="shared" si="82"/>
        <v>#N/A</v>
      </c>
      <c r="CP51" s="27" t="str">
        <f t="shared" si="82"/>
        <v>#N/A</v>
      </c>
      <c r="CQ51" s="27" t="str">
        <f t="shared" si="82"/>
        <v>#N/A</v>
      </c>
      <c r="CR51" s="27" t="str">
        <f t="shared" si="82"/>
        <v>#N/A</v>
      </c>
      <c r="CS51" s="27" t="str">
        <f t="shared" si="82"/>
        <v>#N/A</v>
      </c>
      <c r="CT51" s="27" t="str">
        <f t="shared" si="82"/>
        <v>#N/A</v>
      </c>
      <c r="CU51" s="27" t="str">
        <f t="shared" si="82"/>
        <v>#N/A</v>
      </c>
      <c r="CV51" s="27" t="str">
        <f t="shared" si="82"/>
        <v>#N/A</v>
      </c>
      <c r="CW51" s="27" t="str">
        <f t="shared" si="82"/>
        <v>#N/A</v>
      </c>
      <c r="CX51" s="27" t="str">
        <f t="shared" si="82"/>
        <v>#N/A</v>
      </c>
      <c r="CY51" s="27" t="str">
        <f t="shared" si="82"/>
        <v>#N/A</v>
      </c>
      <c r="CZ51" s="27" t="str">
        <f t="shared" si="82"/>
        <v>#N/A</v>
      </c>
      <c r="DA51" s="27" t="str">
        <f t="shared" si="82"/>
        <v>#N/A</v>
      </c>
      <c r="DB51" s="27" t="str">
        <f t="shared" si="82"/>
        <v>#N/A</v>
      </c>
      <c r="DC51" s="27" t="str">
        <f t="shared" si="82"/>
        <v>#N/A</v>
      </c>
      <c r="DD51" s="27" t="str">
        <f t="shared" si="82"/>
        <v>#N/A</v>
      </c>
      <c r="DE51" s="27" t="str">
        <f t="shared" si="82"/>
        <v>#N/A</v>
      </c>
      <c r="DF51" s="27" t="str">
        <f t="shared" si="82"/>
        <v>#N/A</v>
      </c>
      <c r="DG51" s="27" t="str">
        <f t="shared" si="82"/>
        <v>#N/A</v>
      </c>
      <c r="DH51" s="27" t="str">
        <f t="shared" si="82"/>
        <v>#N/A</v>
      </c>
      <c r="DI51" s="27" t="str">
        <f t="shared" si="82"/>
        <v>#N/A</v>
      </c>
      <c r="DJ51" s="27" t="str">
        <f t="shared" si="82"/>
        <v>#N/A</v>
      </c>
      <c r="DK51" s="27" t="str">
        <f t="shared" si="82"/>
        <v>#N/A</v>
      </c>
      <c r="DL51" s="27" t="str">
        <f t="shared" si="82"/>
        <v>#N/A</v>
      </c>
      <c r="DM51" s="27" t="str">
        <f t="shared" si="82"/>
        <v>#N/A</v>
      </c>
      <c r="DN51" s="27" t="str">
        <f t="shared" si="82"/>
        <v>#N/A</v>
      </c>
      <c r="DO51" s="27" t="str">
        <f t="shared" si="82"/>
        <v>#N/A</v>
      </c>
      <c r="DP51" s="27" t="str">
        <f t="shared" si="82"/>
        <v>#N/A</v>
      </c>
      <c r="DQ51" s="27" t="str">
        <f t="shared" si="82"/>
        <v>#N/A</v>
      </c>
      <c r="DR51" s="27" t="str">
        <f t="shared" si="82"/>
        <v>#N/A</v>
      </c>
      <c r="DS51" s="27" t="str">
        <f t="shared" si="82"/>
        <v>#N/A</v>
      </c>
      <c r="DT51" s="27" t="str">
        <f t="shared" si="82"/>
        <v>#N/A</v>
      </c>
      <c r="DU51" s="27" t="str">
        <f t="shared" si="82"/>
        <v>#N/A</v>
      </c>
      <c r="DV51" s="27" t="str">
        <f t="shared" si="82"/>
        <v>#N/A</v>
      </c>
      <c r="DW51" s="27" t="str">
        <f t="shared" si="82"/>
        <v>#N/A</v>
      </c>
      <c r="DX51" s="27" t="str">
        <f t="shared" si="82"/>
        <v>#N/A</v>
      </c>
      <c r="DY51" s="27" t="str">
        <f t="shared" si="82"/>
        <v>#N/A</v>
      </c>
      <c r="DZ51" s="27" t="str">
        <f t="shared" si="82"/>
        <v>#N/A</v>
      </c>
      <c r="EA51" s="27" t="str">
        <f t="shared" si="82"/>
        <v>#N/A</v>
      </c>
      <c r="EB51" s="27" t="str">
        <f t="shared" si="82"/>
        <v>#N/A</v>
      </c>
      <c r="EC51" s="27" t="str">
        <f t="shared" si="82"/>
        <v>#N/A</v>
      </c>
      <c r="ED51" s="27" t="str">
        <f t="shared" si="82"/>
        <v>#N/A</v>
      </c>
      <c r="EE51" s="28">
        <f t="shared" si="2"/>
        <v>1654.881581</v>
      </c>
    </row>
    <row r="52">
      <c r="A52" s="1"/>
      <c r="B52" s="29" t="s">
        <v>37</v>
      </c>
      <c r="C52" s="30" t="s">
        <v>45</v>
      </c>
      <c r="D52" s="30">
        <v>7.0</v>
      </c>
      <c r="E52" s="30" t="s">
        <v>37</v>
      </c>
      <c r="F52" s="31">
        <v>46169.0</v>
      </c>
      <c r="G52" s="32"/>
      <c r="H52" s="32" t="b">
        <f t="shared" si="3"/>
        <v>1</v>
      </c>
      <c r="I52" s="32" t="b">
        <f>if(iferror(match(B52,'Osallistujat ja seuranta'!C:C,0),0)&gt;0,TRUE,FALSE)</f>
        <v>1</v>
      </c>
      <c r="J52" s="32" t="b">
        <f>if(iferror(match(C52,'Osallistujat ja seuranta'!C:C,0),0)&gt;0,TRUE,FALSE)</f>
        <v>1</v>
      </c>
      <c r="K52" s="32" t="b">
        <f t="shared" si="4"/>
        <v>1</v>
      </c>
      <c r="L52" s="32" t="b">
        <f t="shared" si="5"/>
        <v>1</v>
      </c>
      <c r="M52" s="32" t="b">
        <f t="shared" si="6"/>
        <v>1</v>
      </c>
      <c r="N52" s="33">
        <f t="shared" si="7"/>
        <v>1</v>
      </c>
      <c r="O52" s="34">
        <f t="shared" si="8"/>
        <v>2435.620577</v>
      </c>
      <c r="P52" s="34">
        <f t="shared" si="9"/>
        <v>1339.582538</v>
      </c>
      <c r="Q52" s="35">
        <f t="shared" si="10"/>
        <v>446.0380388</v>
      </c>
      <c r="R52" s="34">
        <f t="shared" si="11"/>
        <v>1989.582538</v>
      </c>
      <c r="S52" s="33">
        <f t="shared" si="12"/>
        <v>1</v>
      </c>
      <c r="T52" s="33">
        <f t="shared" si="13"/>
        <v>-47.33408273</v>
      </c>
      <c r="U52" s="33">
        <f t="shared" si="14"/>
        <v>-50.24670727</v>
      </c>
      <c r="V52" s="36">
        <f t="shared" si="15"/>
        <v>0.9484669959</v>
      </c>
      <c r="W52" s="37">
        <f t="shared" si="16"/>
        <v>10.40109536</v>
      </c>
      <c r="X52" s="37">
        <f t="shared" si="17"/>
        <v>0.03370401908</v>
      </c>
      <c r="Y52" s="37">
        <f>if(N52=1,(W52*(S52-V52))*'Säännöt ja ohjeet'!$B$54+X52,"")</f>
        <v>1.105703398</v>
      </c>
      <c r="Z52" s="37">
        <f t="shared" si="18"/>
        <v>0</v>
      </c>
      <c r="AA52" s="37">
        <f t="shared" si="19"/>
        <v>0.05153300406</v>
      </c>
      <c r="AB52" s="37">
        <f t="shared" si="20"/>
        <v>38.5575745</v>
      </c>
      <c r="AC52" s="37">
        <f t="shared" si="21"/>
        <v>2.401044876</v>
      </c>
      <c r="AD52" s="37">
        <f>if(N52=1,(AB52*(Z52-AA52))*'Säännöt ja ohjeet'!$B$54+AC52,"")</f>
        <v>-1.57293041</v>
      </c>
      <c r="AE52" s="38">
        <f t="shared" si="22"/>
        <v>4</v>
      </c>
      <c r="AF52" s="38">
        <f t="shared" si="23"/>
        <v>-2</v>
      </c>
      <c r="AG52" s="1"/>
      <c r="AH52" s="10"/>
      <c r="AI52" s="27">
        <f t="shared" ref="AI52:ED52" si="83">if($B52=AI$3,AI51+$Y52,if($C52=AI$3,AI51+$AD52,AI51))</f>
        <v>1948.912896</v>
      </c>
      <c r="AJ52" s="27">
        <f t="shared" si="83"/>
        <v>1884.318373</v>
      </c>
      <c r="AK52" s="27">
        <f t="shared" si="83"/>
        <v>2436.726281</v>
      </c>
      <c r="AL52" s="27">
        <f t="shared" si="83"/>
        <v>1653.720151</v>
      </c>
      <c r="AM52" s="27">
        <f t="shared" si="83"/>
        <v>1804.072131</v>
      </c>
      <c r="AN52" s="27">
        <f t="shared" si="83"/>
        <v>2327.314325</v>
      </c>
      <c r="AO52" s="27">
        <f t="shared" si="83"/>
        <v>2286.32782</v>
      </c>
      <c r="AP52" s="27">
        <f t="shared" si="83"/>
        <v>1638.048972</v>
      </c>
      <c r="AQ52" s="27">
        <f t="shared" si="83"/>
        <v>880.3044819</v>
      </c>
      <c r="AR52" s="27">
        <f t="shared" si="83"/>
        <v>830.8798854</v>
      </c>
      <c r="AS52" s="27">
        <f t="shared" si="83"/>
        <v>2178.77133</v>
      </c>
      <c r="AT52" s="27">
        <f t="shared" si="83"/>
        <v>811.649061</v>
      </c>
      <c r="AU52" s="27">
        <f t="shared" si="83"/>
        <v>1072.663844</v>
      </c>
      <c r="AV52" s="27">
        <f t="shared" si="83"/>
        <v>1338.009608</v>
      </c>
      <c r="AW52" s="27">
        <f t="shared" si="83"/>
        <v>1186.880996</v>
      </c>
      <c r="AX52" s="27">
        <f t="shared" si="83"/>
        <v>1164.99749</v>
      </c>
      <c r="AY52" s="27">
        <f t="shared" si="83"/>
        <v>1367.704948</v>
      </c>
      <c r="AZ52" s="27">
        <f t="shared" si="83"/>
        <v>1732.550996</v>
      </c>
      <c r="BA52" s="27">
        <f t="shared" si="83"/>
        <v>1843.969933</v>
      </c>
      <c r="BB52" s="27">
        <f t="shared" si="83"/>
        <v>2151.976698</v>
      </c>
      <c r="BC52" s="27">
        <f t="shared" si="83"/>
        <v>2212.245748</v>
      </c>
      <c r="BD52" s="27" t="str">
        <f t="shared" si="83"/>
        <v>#N/A</v>
      </c>
      <c r="BE52" s="27" t="str">
        <f t="shared" si="83"/>
        <v>#N/A</v>
      </c>
      <c r="BF52" s="27" t="str">
        <f t="shared" si="83"/>
        <v>#N/A</v>
      </c>
      <c r="BG52" s="27" t="str">
        <f t="shared" si="83"/>
        <v>#N/A</v>
      </c>
      <c r="BH52" s="27" t="str">
        <f t="shared" si="83"/>
        <v>#N/A</v>
      </c>
      <c r="BI52" s="27" t="str">
        <f t="shared" si="83"/>
        <v>#N/A</v>
      </c>
      <c r="BJ52" s="27" t="str">
        <f t="shared" si="83"/>
        <v>#N/A</v>
      </c>
      <c r="BK52" s="27" t="str">
        <f t="shared" si="83"/>
        <v>#N/A</v>
      </c>
      <c r="BL52" s="27" t="str">
        <f t="shared" si="83"/>
        <v>#N/A</v>
      </c>
      <c r="BM52" s="27" t="str">
        <f t="shared" si="83"/>
        <v>#N/A</v>
      </c>
      <c r="BN52" s="27" t="str">
        <f t="shared" si="83"/>
        <v>#N/A</v>
      </c>
      <c r="BO52" s="27" t="str">
        <f t="shared" si="83"/>
        <v>#N/A</v>
      </c>
      <c r="BP52" s="27" t="str">
        <f t="shared" si="83"/>
        <v>#N/A</v>
      </c>
      <c r="BQ52" s="27" t="str">
        <f t="shared" si="83"/>
        <v>#N/A</v>
      </c>
      <c r="BR52" s="27" t="str">
        <f t="shared" si="83"/>
        <v>#N/A</v>
      </c>
      <c r="BS52" s="27" t="str">
        <f t="shared" si="83"/>
        <v>#N/A</v>
      </c>
      <c r="BT52" s="27" t="str">
        <f t="shared" si="83"/>
        <v>#N/A</v>
      </c>
      <c r="BU52" s="27" t="str">
        <f t="shared" si="83"/>
        <v>#N/A</v>
      </c>
      <c r="BV52" s="27" t="str">
        <f t="shared" si="83"/>
        <v>#N/A</v>
      </c>
      <c r="BW52" s="27" t="str">
        <f t="shared" si="83"/>
        <v>#N/A</v>
      </c>
      <c r="BX52" s="27" t="str">
        <f t="shared" si="83"/>
        <v>#N/A</v>
      </c>
      <c r="BY52" s="27" t="str">
        <f t="shared" si="83"/>
        <v>#N/A</v>
      </c>
      <c r="BZ52" s="27" t="str">
        <f t="shared" si="83"/>
        <v>#N/A</v>
      </c>
      <c r="CA52" s="27" t="str">
        <f t="shared" si="83"/>
        <v>#N/A</v>
      </c>
      <c r="CB52" s="27" t="str">
        <f t="shared" si="83"/>
        <v>#N/A</v>
      </c>
      <c r="CC52" s="27" t="str">
        <f t="shared" si="83"/>
        <v>#N/A</v>
      </c>
      <c r="CD52" s="27" t="str">
        <f t="shared" si="83"/>
        <v>#N/A</v>
      </c>
      <c r="CE52" s="27" t="str">
        <f t="shared" si="83"/>
        <v>#N/A</v>
      </c>
      <c r="CF52" s="27" t="str">
        <f t="shared" si="83"/>
        <v>#N/A</v>
      </c>
      <c r="CG52" s="27" t="str">
        <f t="shared" si="83"/>
        <v>#N/A</v>
      </c>
      <c r="CH52" s="27" t="str">
        <f t="shared" si="83"/>
        <v>#N/A</v>
      </c>
      <c r="CI52" s="27" t="str">
        <f t="shared" si="83"/>
        <v>#N/A</v>
      </c>
      <c r="CJ52" s="27" t="str">
        <f t="shared" si="83"/>
        <v>#N/A</v>
      </c>
      <c r="CK52" s="27" t="str">
        <f t="shared" si="83"/>
        <v>#N/A</v>
      </c>
      <c r="CL52" s="27" t="str">
        <f t="shared" si="83"/>
        <v>#N/A</v>
      </c>
      <c r="CM52" s="27" t="str">
        <f t="shared" si="83"/>
        <v>#N/A</v>
      </c>
      <c r="CN52" s="27" t="str">
        <f t="shared" si="83"/>
        <v>#N/A</v>
      </c>
      <c r="CO52" s="27" t="str">
        <f t="shared" si="83"/>
        <v>#N/A</v>
      </c>
      <c r="CP52" s="27" t="str">
        <f t="shared" si="83"/>
        <v>#N/A</v>
      </c>
      <c r="CQ52" s="27" t="str">
        <f t="shared" si="83"/>
        <v>#N/A</v>
      </c>
      <c r="CR52" s="27" t="str">
        <f t="shared" si="83"/>
        <v>#N/A</v>
      </c>
      <c r="CS52" s="27" t="str">
        <f t="shared" si="83"/>
        <v>#N/A</v>
      </c>
      <c r="CT52" s="27" t="str">
        <f t="shared" si="83"/>
        <v>#N/A</v>
      </c>
      <c r="CU52" s="27" t="str">
        <f t="shared" si="83"/>
        <v>#N/A</v>
      </c>
      <c r="CV52" s="27" t="str">
        <f t="shared" si="83"/>
        <v>#N/A</v>
      </c>
      <c r="CW52" s="27" t="str">
        <f t="shared" si="83"/>
        <v>#N/A</v>
      </c>
      <c r="CX52" s="27" t="str">
        <f t="shared" si="83"/>
        <v>#N/A</v>
      </c>
      <c r="CY52" s="27" t="str">
        <f t="shared" si="83"/>
        <v>#N/A</v>
      </c>
      <c r="CZ52" s="27" t="str">
        <f t="shared" si="83"/>
        <v>#N/A</v>
      </c>
      <c r="DA52" s="27" t="str">
        <f t="shared" si="83"/>
        <v>#N/A</v>
      </c>
      <c r="DB52" s="27" t="str">
        <f t="shared" si="83"/>
        <v>#N/A</v>
      </c>
      <c r="DC52" s="27" t="str">
        <f t="shared" si="83"/>
        <v>#N/A</v>
      </c>
      <c r="DD52" s="27" t="str">
        <f t="shared" si="83"/>
        <v>#N/A</v>
      </c>
      <c r="DE52" s="27" t="str">
        <f t="shared" si="83"/>
        <v>#N/A</v>
      </c>
      <c r="DF52" s="27" t="str">
        <f t="shared" si="83"/>
        <v>#N/A</v>
      </c>
      <c r="DG52" s="27" t="str">
        <f t="shared" si="83"/>
        <v>#N/A</v>
      </c>
      <c r="DH52" s="27" t="str">
        <f t="shared" si="83"/>
        <v>#N/A</v>
      </c>
      <c r="DI52" s="27" t="str">
        <f t="shared" si="83"/>
        <v>#N/A</v>
      </c>
      <c r="DJ52" s="27" t="str">
        <f t="shared" si="83"/>
        <v>#N/A</v>
      </c>
      <c r="DK52" s="27" t="str">
        <f t="shared" si="83"/>
        <v>#N/A</v>
      </c>
      <c r="DL52" s="27" t="str">
        <f t="shared" si="83"/>
        <v>#N/A</v>
      </c>
      <c r="DM52" s="27" t="str">
        <f t="shared" si="83"/>
        <v>#N/A</v>
      </c>
      <c r="DN52" s="27" t="str">
        <f t="shared" si="83"/>
        <v>#N/A</v>
      </c>
      <c r="DO52" s="27" t="str">
        <f t="shared" si="83"/>
        <v>#N/A</v>
      </c>
      <c r="DP52" s="27" t="str">
        <f t="shared" si="83"/>
        <v>#N/A</v>
      </c>
      <c r="DQ52" s="27" t="str">
        <f t="shared" si="83"/>
        <v>#N/A</v>
      </c>
      <c r="DR52" s="27" t="str">
        <f t="shared" si="83"/>
        <v>#N/A</v>
      </c>
      <c r="DS52" s="27" t="str">
        <f t="shared" si="83"/>
        <v>#N/A</v>
      </c>
      <c r="DT52" s="27" t="str">
        <f t="shared" si="83"/>
        <v>#N/A</v>
      </c>
      <c r="DU52" s="27" t="str">
        <f t="shared" si="83"/>
        <v>#N/A</v>
      </c>
      <c r="DV52" s="27" t="str">
        <f t="shared" si="83"/>
        <v>#N/A</v>
      </c>
      <c r="DW52" s="27" t="str">
        <f t="shared" si="83"/>
        <v>#N/A</v>
      </c>
      <c r="DX52" s="27" t="str">
        <f t="shared" si="83"/>
        <v>#N/A</v>
      </c>
      <c r="DY52" s="27" t="str">
        <f t="shared" si="83"/>
        <v>#N/A</v>
      </c>
      <c r="DZ52" s="27" t="str">
        <f t="shared" si="83"/>
        <v>#N/A</v>
      </c>
      <c r="EA52" s="27" t="str">
        <f t="shared" si="83"/>
        <v>#N/A</v>
      </c>
      <c r="EB52" s="27" t="str">
        <f t="shared" si="83"/>
        <v>#N/A</v>
      </c>
      <c r="EC52" s="27" t="str">
        <f t="shared" si="83"/>
        <v>#N/A</v>
      </c>
      <c r="ED52" s="27" t="str">
        <f t="shared" si="83"/>
        <v>#N/A</v>
      </c>
      <c r="EE52" s="28">
        <f t="shared" si="2"/>
        <v>1654.859332</v>
      </c>
    </row>
    <row r="53">
      <c r="A53" s="1"/>
      <c r="B53" s="29" t="s">
        <v>37</v>
      </c>
      <c r="C53" s="30" t="s">
        <v>42</v>
      </c>
      <c r="D53" s="30">
        <v>1.0</v>
      </c>
      <c r="E53" s="30" t="s">
        <v>37</v>
      </c>
      <c r="F53" s="31">
        <v>46169.0</v>
      </c>
      <c r="G53" s="32"/>
      <c r="H53" s="32" t="b">
        <f t="shared" si="3"/>
        <v>1</v>
      </c>
      <c r="I53" s="32" t="b">
        <f>if(iferror(match(B53,'Osallistujat ja seuranta'!C:C,0),0)&gt;0,TRUE,FALSE)</f>
        <v>1</v>
      </c>
      <c r="J53" s="32" t="b">
        <f>if(iferror(match(C53,'Osallistujat ja seuranta'!C:C,0),0)&gt;0,TRUE,FALSE)</f>
        <v>1</v>
      </c>
      <c r="K53" s="32" t="b">
        <f t="shared" si="4"/>
        <v>1</v>
      </c>
      <c r="L53" s="32" t="b">
        <f t="shared" si="5"/>
        <v>1</v>
      </c>
      <c r="M53" s="32" t="b">
        <f t="shared" si="6"/>
        <v>1</v>
      </c>
      <c r="N53" s="33">
        <f t="shared" si="7"/>
        <v>1</v>
      </c>
      <c r="O53" s="34">
        <f t="shared" si="8"/>
        <v>2436.726281</v>
      </c>
      <c r="P53" s="34">
        <f t="shared" si="9"/>
        <v>1948.912896</v>
      </c>
      <c r="Q53" s="35">
        <f t="shared" si="10"/>
        <v>437.8133846</v>
      </c>
      <c r="R53" s="34">
        <f t="shared" si="11"/>
        <v>1998.912896</v>
      </c>
      <c r="S53" s="33">
        <f t="shared" si="12"/>
        <v>1</v>
      </c>
      <c r="T53" s="33">
        <f t="shared" si="13"/>
        <v>-47.32512269</v>
      </c>
      <c r="U53" s="33">
        <f t="shared" si="14"/>
        <v>-50.19668799</v>
      </c>
      <c r="V53" s="36">
        <f t="shared" si="15"/>
        <v>0.946422775</v>
      </c>
      <c r="W53" s="37">
        <f t="shared" si="16"/>
        <v>10.37981561</v>
      </c>
      <c r="X53" s="37">
        <f t="shared" si="17"/>
        <v>0.03327781724</v>
      </c>
      <c r="Y53" s="37">
        <f>if(N53=1,(W53*(S53-V53))*'Säännöt ja ohjeet'!$B$54+X53,"")</f>
        <v>1.145521251</v>
      </c>
      <c r="Z53" s="37">
        <f t="shared" si="18"/>
        <v>0</v>
      </c>
      <c r="AA53" s="37">
        <f t="shared" si="19"/>
        <v>0.05357722501</v>
      </c>
      <c r="AB53" s="37">
        <f t="shared" si="20"/>
        <v>21.25422946</v>
      </c>
      <c r="AC53" s="37">
        <f t="shared" si="21"/>
        <v>0.8801861135</v>
      </c>
      <c r="AD53" s="37">
        <f>if(N53=1,(AB53*(Z53-AA53))*'Säännöt ja ohjeet'!$B$54+AC53,"")</f>
        <v>-1.397299155</v>
      </c>
      <c r="AE53" s="38">
        <f t="shared" si="22"/>
        <v>4</v>
      </c>
      <c r="AF53" s="38">
        <f t="shared" si="23"/>
        <v>-2</v>
      </c>
      <c r="AG53" s="1"/>
      <c r="AH53" s="10"/>
      <c r="AI53" s="27">
        <f t="shared" ref="AI53:ED53" si="84">if($B53=AI$3,AI52+$Y53,if($C53=AI$3,AI52+$AD53,AI52))</f>
        <v>1947.515597</v>
      </c>
      <c r="AJ53" s="27">
        <f t="shared" si="84"/>
        <v>1884.318373</v>
      </c>
      <c r="AK53" s="27">
        <f t="shared" si="84"/>
        <v>2437.871802</v>
      </c>
      <c r="AL53" s="27">
        <f t="shared" si="84"/>
        <v>1653.720151</v>
      </c>
      <c r="AM53" s="27">
        <f t="shared" si="84"/>
        <v>1804.072131</v>
      </c>
      <c r="AN53" s="27">
        <f t="shared" si="84"/>
        <v>2327.314325</v>
      </c>
      <c r="AO53" s="27">
        <f t="shared" si="84"/>
        <v>2286.32782</v>
      </c>
      <c r="AP53" s="27">
        <f t="shared" si="84"/>
        <v>1638.048972</v>
      </c>
      <c r="AQ53" s="27">
        <f t="shared" si="84"/>
        <v>880.3044819</v>
      </c>
      <c r="AR53" s="27">
        <f t="shared" si="84"/>
        <v>830.8798854</v>
      </c>
      <c r="AS53" s="27">
        <f t="shared" si="84"/>
        <v>2178.77133</v>
      </c>
      <c r="AT53" s="27">
        <f t="shared" si="84"/>
        <v>811.649061</v>
      </c>
      <c r="AU53" s="27">
        <f t="shared" si="84"/>
        <v>1072.663844</v>
      </c>
      <c r="AV53" s="27">
        <f t="shared" si="84"/>
        <v>1338.009608</v>
      </c>
      <c r="AW53" s="27">
        <f t="shared" si="84"/>
        <v>1186.880996</v>
      </c>
      <c r="AX53" s="27">
        <f t="shared" si="84"/>
        <v>1164.99749</v>
      </c>
      <c r="AY53" s="27">
        <f t="shared" si="84"/>
        <v>1367.704948</v>
      </c>
      <c r="AZ53" s="27">
        <f t="shared" si="84"/>
        <v>1732.550996</v>
      </c>
      <c r="BA53" s="27">
        <f t="shared" si="84"/>
        <v>1843.969933</v>
      </c>
      <c r="BB53" s="27">
        <f t="shared" si="84"/>
        <v>2151.976698</v>
      </c>
      <c r="BC53" s="27">
        <f t="shared" si="84"/>
        <v>2212.245748</v>
      </c>
      <c r="BD53" s="27" t="str">
        <f t="shared" si="84"/>
        <v>#N/A</v>
      </c>
      <c r="BE53" s="27" t="str">
        <f t="shared" si="84"/>
        <v>#N/A</v>
      </c>
      <c r="BF53" s="27" t="str">
        <f t="shared" si="84"/>
        <v>#N/A</v>
      </c>
      <c r="BG53" s="27" t="str">
        <f t="shared" si="84"/>
        <v>#N/A</v>
      </c>
      <c r="BH53" s="27" t="str">
        <f t="shared" si="84"/>
        <v>#N/A</v>
      </c>
      <c r="BI53" s="27" t="str">
        <f t="shared" si="84"/>
        <v>#N/A</v>
      </c>
      <c r="BJ53" s="27" t="str">
        <f t="shared" si="84"/>
        <v>#N/A</v>
      </c>
      <c r="BK53" s="27" t="str">
        <f t="shared" si="84"/>
        <v>#N/A</v>
      </c>
      <c r="BL53" s="27" t="str">
        <f t="shared" si="84"/>
        <v>#N/A</v>
      </c>
      <c r="BM53" s="27" t="str">
        <f t="shared" si="84"/>
        <v>#N/A</v>
      </c>
      <c r="BN53" s="27" t="str">
        <f t="shared" si="84"/>
        <v>#N/A</v>
      </c>
      <c r="BO53" s="27" t="str">
        <f t="shared" si="84"/>
        <v>#N/A</v>
      </c>
      <c r="BP53" s="27" t="str">
        <f t="shared" si="84"/>
        <v>#N/A</v>
      </c>
      <c r="BQ53" s="27" t="str">
        <f t="shared" si="84"/>
        <v>#N/A</v>
      </c>
      <c r="BR53" s="27" t="str">
        <f t="shared" si="84"/>
        <v>#N/A</v>
      </c>
      <c r="BS53" s="27" t="str">
        <f t="shared" si="84"/>
        <v>#N/A</v>
      </c>
      <c r="BT53" s="27" t="str">
        <f t="shared" si="84"/>
        <v>#N/A</v>
      </c>
      <c r="BU53" s="27" t="str">
        <f t="shared" si="84"/>
        <v>#N/A</v>
      </c>
      <c r="BV53" s="27" t="str">
        <f t="shared" si="84"/>
        <v>#N/A</v>
      </c>
      <c r="BW53" s="27" t="str">
        <f t="shared" si="84"/>
        <v>#N/A</v>
      </c>
      <c r="BX53" s="27" t="str">
        <f t="shared" si="84"/>
        <v>#N/A</v>
      </c>
      <c r="BY53" s="27" t="str">
        <f t="shared" si="84"/>
        <v>#N/A</v>
      </c>
      <c r="BZ53" s="27" t="str">
        <f t="shared" si="84"/>
        <v>#N/A</v>
      </c>
      <c r="CA53" s="27" t="str">
        <f t="shared" si="84"/>
        <v>#N/A</v>
      </c>
      <c r="CB53" s="27" t="str">
        <f t="shared" si="84"/>
        <v>#N/A</v>
      </c>
      <c r="CC53" s="27" t="str">
        <f t="shared" si="84"/>
        <v>#N/A</v>
      </c>
      <c r="CD53" s="27" t="str">
        <f t="shared" si="84"/>
        <v>#N/A</v>
      </c>
      <c r="CE53" s="27" t="str">
        <f t="shared" si="84"/>
        <v>#N/A</v>
      </c>
      <c r="CF53" s="27" t="str">
        <f t="shared" si="84"/>
        <v>#N/A</v>
      </c>
      <c r="CG53" s="27" t="str">
        <f t="shared" si="84"/>
        <v>#N/A</v>
      </c>
      <c r="CH53" s="27" t="str">
        <f t="shared" si="84"/>
        <v>#N/A</v>
      </c>
      <c r="CI53" s="27" t="str">
        <f t="shared" si="84"/>
        <v>#N/A</v>
      </c>
      <c r="CJ53" s="27" t="str">
        <f t="shared" si="84"/>
        <v>#N/A</v>
      </c>
      <c r="CK53" s="27" t="str">
        <f t="shared" si="84"/>
        <v>#N/A</v>
      </c>
      <c r="CL53" s="27" t="str">
        <f t="shared" si="84"/>
        <v>#N/A</v>
      </c>
      <c r="CM53" s="27" t="str">
        <f t="shared" si="84"/>
        <v>#N/A</v>
      </c>
      <c r="CN53" s="27" t="str">
        <f t="shared" si="84"/>
        <v>#N/A</v>
      </c>
      <c r="CO53" s="27" t="str">
        <f t="shared" si="84"/>
        <v>#N/A</v>
      </c>
      <c r="CP53" s="27" t="str">
        <f t="shared" si="84"/>
        <v>#N/A</v>
      </c>
      <c r="CQ53" s="27" t="str">
        <f t="shared" si="84"/>
        <v>#N/A</v>
      </c>
      <c r="CR53" s="27" t="str">
        <f t="shared" si="84"/>
        <v>#N/A</v>
      </c>
      <c r="CS53" s="27" t="str">
        <f t="shared" si="84"/>
        <v>#N/A</v>
      </c>
      <c r="CT53" s="27" t="str">
        <f t="shared" si="84"/>
        <v>#N/A</v>
      </c>
      <c r="CU53" s="27" t="str">
        <f t="shared" si="84"/>
        <v>#N/A</v>
      </c>
      <c r="CV53" s="27" t="str">
        <f t="shared" si="84"/>
        <v>#N/A</v>
      </c>
      <c r="CW53" s="27" t="str">
        <f t="shared" si="84"/>
        <v>#N/A</v>
      </c>
      <c r="CX53" s="27" t="str">
        <f t="shared" si="84"/>
        <v>#N/A</v>
      </c>
      <c r="CY53" s="27" t="str">
        <f t="shared" si="84"/>
        <v>#N/A</v>
      </c>
      <c r="CZ53" s="27" t="str">
        <f t="shared" si="84"/>
        <v>#N/A</v>
      </c>
      <c r="DA53" s="27" t="str">
        <f t="shared" si="84"/>
        <v>#N/A</v>
      </c>
      <c r="DB53" s="27" t="str">
        <f t="shared" si="84"/>
        <v>#N/A</v>
      </c>
      <c r="DC53" s="27" t="str">
        <f t="shared" si="84"/>
        <v>#N/A</v>
      </c>
      <c r="DD53" s="27" t="str">
        <f t="shared" si="84"/>
        <v>#N/A</v>
      </c>
      <c r="DE53" s="27" t="str">
        <f t="shared" si="84"/>
        <v>#N/A</v>
      </c>
      <c r="DF53" s="27" t="str">
        <f t="shared" si="84"/>
        <v>#N/A</v>
      </c>
      <c r="DG53" s="27" t="str">
        <f t="shared" si="84"/>
        <v>#N/A</v>
      </c>
      <c r="DH53" s="27" t="str">
        <f t="shared" si="84"/>
        <v>#N/A</v>
      </c>
      <c r="DI53" s="27" t="str">
        <f t="shared" si="84"/>
        <v>#N/A</v>
      </c>
      <c r="DJ53" s="27" t="str">
        <f t="shared" si="84"/>
        <v>#N/A</v>
      </c>
      <c r="DK53" s="27" t="str">
        <f t="shared" si="84"/>
        <v>#N/A</v>
      </c>
      <c r="DL53" s="27" t="str">
        <f t="shared" si="84"/>
        <v>#N/A</v>
      </c>
      <c r="DM53" s="27" t="str">
        <f t="shared" si="84"/>
        <v>#N/A</v>
      </c>
      <c r="DN53" s="27" t="str">
        <f t="shared" si="84"/>
        <v>#N/A</v>
      </c>
      <c r="DO53" s="27" t="str">
        <f t="shared" si="84"/>
        <v>#N/A</v>
      </c>
      <c r="DP53" s="27" t="str">
        <f t="shared" si="84"/>
        <v>#N/A</v>
      </c>
      <c r="DQ53" s="27" t="str">
        <f t="shared" si="84"/>
        <v>#N/A</v>
      </c>
      <c r="DR53" s="27" t="str">
        <f t="shared" si="84"/>
        <v>#N/A</v>
      </c>
      <c r="DS53" s="27" t="str">
        <f t="shared" si="84"/>
        <v>#N/A</v>
      </c>
      <c r="DT53" s="27" t="str">
        <f t="shared" si="84"/>
        <v>#N/A</v>
      </c>
      <c r="DU53" s="27" t="str">
        <f t="shared" si="84"/>
        <v>#N/A</v>
      </c>
      <c r="DV53" s="27" t="str">
        <f t="shared" si="84"/>
        <v>#N/A</v>
      </c>
      <c r="DW53" s="27" t="str">
        <f t="shared" si="84"/>
        <v>#N/A</v>
      </c>
      <c r="DX53" s="27" t="str">
        <f t="shared" si="84"/>
        <v>#N/A</v>
      </c>
      <c r="DY53" s="27" t="str">
        <f t="shared" si="84"/>
        <v>#N/A</v>
      </c>
      <c r="DZ53" s="27" t="str">
        <f t="shared" si="84"/>
        <v>#N/A</v>
      </c>
      <c r="EA53" s="27" t="str">
        <f t="shared" si="84"/>
        <v>#N/A</v>
      </c>
      <c r="EB53" s="27" t="str">
        <f t="shared" si="84"/>
        <v>#N/A</v>
      </c>
      <c r="EC53" s="27" t="str">
        <f t="shared" si="84"/>
        <v>#N/A</v>
      </c>
      <c r="ED53" s="27" t="str">
        <f t="shared" si="84"/>
        <v>#N/A</v>
      </c>
      <c r="EE53" s="28">
        <f t="shared" si="2"/>
        <v>1654.847342</v>
      </c>
    </row>
    <row r="54">
      <c r="A54" s="1"/>
      <c r="B54" s="29" t="s">
        <v>45</v>
      </c>
      <c r="C54" s="30" t="s">
        <v>40</v>
      </c>
      <c r="D54" s="30">
        <v>5.0</v>
      </c>
      <c r="E54" s="30" t="s">
        <v>40</v>
      </c>
      <c r="F54" s="31">
        <v>46169.0</v>
      </c>
      <c r="G54" s="32"/>
      <c r="H54" s="32" t="b">
        <f t="shared" si="3"/>
        <v>1</v>
      </c>
      <c r="I54" s="32" t="b">
        <f>if(iferror(match(B54,'Osallistujat ja seuranta'!C:C,0),0)&gt;0,TRUE,FALSE)</f>
        <v>1</v>
      </c>
      <c r="J54" s="32" t="b">
        <f>if(iferror(match(C54,'Osallistujat ja seuranta'!C:C,0),0)&gt;0,TRUE,FALSE)</f>
        <v>1</v>
      </c>
      <c r="K54" s="32" t="b">
        <f t="shared" si="4"/>
        <v>1</v>
      </c>
      <c r="L54" s="32" t="b">
        <f t="shared" si="5"/>
        <v>1</v>
      </c>
      <c r="M54" s="32" t="b">
        <f t="shared" si="6"/>
        <v>1</v>
      </c>
      <c r="N54" s="33">
        <f t="shared" si="7"/>
        <v>1</v>
      </c>
      <c r="O54" s="34">
        <f t="shared" si="8"/>
        <v>1338.009608</v>
      </c>
      <c r="P54" s="34">
        <f t="shared" si="9"/>
        <v>1072.663844</v>
      </c>
      <c r="Q54" s="35">
        <f t="shared" si="10"/>
        <v>-184.6542358</v>
      </c>
      <c r="R54" s="34">
        <f t="shared" si="11"/>
        <v>1522.663844</v>
      </c>
      <c r="S54" s="33">
        <f t="shared" si="12"/>
        <v>0</v>
      </c>
      <c r="T54" s="33">
        <f t="shared" si="13"/>
        <v>-53.0720032</v>
      </c>
      <c r="U54" s="33">
        <f t="shared" si="14"/>
        <v>-52.38009687</v>
      </c>
      <c r="V54" s="36">
        <f t="shared" si="15"/>
        <v>0.3336091338</v>
      </c>
      <c r="W54" s="37">
        <f t="shared" si="16"/>
        <v>38.60708475</v>
      </c>
      <c r="X54" s="37">
        <f t="shared" si="17"/>
        <v>2.404977179</v>
      </c>
      <c r="Y54" s="37">
        <f>if(N54=1,(W54*(S54-V54))*'Säännöt ja ohjeet'!$B$54+X54,"")</f>
        <v>-23.35437502</v>
      </c>
      <c r="Z54" s="37">
        <f t="shared" si="18"/>
        <v>1</v>
      </c>
      <c r="AA54" s="37">
        <f t="shared" si="19"/>
        <v>0.6663908662</v>
      </c>
      <c r="AB54" s="37">
        <f t="shared" si="20"/>
        <v>47.29434707</v>
      </c>
      <c r="AC54" s="37">
        <f t="shared" si="21"/>
        <v>3.068340434</v>
      </c>
      <c r="AD54" s="37">
        <f>if(N54=1,(AB54*(Z54-AA54))*'Säännöt ja ohjeet'!$B$54+AC54,"")</f>
        <v>34.62399275</v>
      </c>
      <c r="AE54" s="38">
        <f t="shared" si="22"/>
        <v>-4</v>
      </c>
      <c r="AF54" s="38">
        <f t="shared" si="23"/>
        <v>6</v>
      </c>
      <c r="AG54" s="1"/>
      <c r="AH54" s="10"/>
      <c r="AI54" s="27">
        <f t="shared" ref="AI54:ED54" si="85">if($B54=AI$3,AI53+$Y54,if($C54=AI$3,AI53+$AD54,AI53))</f>
        <v>1947.515597</v>
      </c>
      <c r="AJ54" s="27">
        <f t="shared" si="85"/>
        <v>1884.318373</v>
      </c>
      <c r="AK54" s="27">
        <f t="shared" si="85"/>
        <v>2437.871802</v>
      </c>
      <c r="AL54" s="27">
        <f t="shared" si="85"/>
        <v>1653.720151</v>
      </c>
      <c r="AM54" s="27">
        <f t="shared" si="85"/>
        <v>1804.072131</v>
      </c>
      <c r="AN54" s="27">
        <f t="shared" si="85"/>
        <v>2327.314325</v>
      </c>
      <c r="AO54" s="27">
        <f t="shared" si="85"/>
        <v>2286.32782</v>
      </c>
      <c r="AP54" s="27">
        <f t="shared" si="85"/>
        <v>1638.048972</v>
      </c>
      <c r="AQ54" s="27">
        <f t="shared" si="85"/>
        <v>880.3044819</v>
      </c>
      <c r="AR54" s="27">
        <f t="shared" si="85"/>
        <v>830.8798854</v>
      </c>
      <c r="AS54" s="27">
        <f t="shared" si="85"/>
        <v>2178.77133</v>
      </c>
      <c r="AT54" s="27">
        <f t="shared" si="85"/>
        <v>811.649061</v>
      </c>
      <c r="AU54" s="27">
        <f t="shared" si="85"/>
        <v>1107.287837</v>
      </c>
      <c r="AV54" s="27">
        <f t="shared" si="85"/>
        <v>1314.655233</v>
      </c>
      <c r="AW54" s="27">
        <f t="shared" si="85"/>
        <v>1186.880996</v>
      </c>
      <c r="AX54" s="27">
        <f t="shared" si="85"/>
        <v>1164.99749</v>
      </c>
      <c r="AY54" s="27">
        <f t="shared" si="85"/>
        <v>1367.704948</v>
      </c>
      <c r="AZ54" s="27">
        <f t="shared" si="85"/>
        <v>1732.550996</v>
      </c>
      <c r="BA54" s="27">
        <f t="shared" si="85"/>
        <v>1843.969933</v>
      </c>
      <c r="BB54" s="27">
        <f t="shared" si="85"/>
        <v>2151.976698</v>
      </c>
      <c r="BC54" s="27">
        <f t="shared" si="85"/>
        <v>2212.245748</v>
      </c>
      <c r="BD54" s="27" t="str">
        <f t="shared" si="85"/>
        <v>#N/A</v>
      </c>
      <c r="BE54" s="27" t="str">
        <f t="shared" si="85"/>
        <v>#N/A</v>
      </c>
      <c r="BF54" s="27" t="str">
        <f t="shared" si="85"/>
        <v>#N/A</v>
      </c>
      <c r="BG54" s="27" t="str">
        <f t="shared" si="85"/>
        <v>#N/A</v>
      </c>
      <c r="BH54" s="27" t="str">
        <f t="shared" si="85"/>
        <v>#N/A</v>
      </c>
      <c r="BI54" s="27" t="str">
        <f t="shared" si="85"/>
        <v>#N/A</v>
      </c>
      <c r="BJ54" s="27" t="str">
        <f t="shared" si="85"/>
        <v>#N/A</v>
      </c>
      <c r="BK54" s="27" t="str">
        <f t="shared" si="85"/>
        <v>#N/A</v>
      </c>
      <c r="BL54" s="27" t="str">
        <f t="shared" si="85"/>
        <v>#N/A</v>
      </c>
      <c r="BM54" s="27" t="str">
        <f t="shared" si="85"/>
        <v>#N/A</v>
      </c>
      <c r="BN54" s="27" t="str">
        <f t="shared" si="85"/>
        <v>#N/A</v>
      </c>
      <c r="BO54" s="27" t="str">
        <f t="shared" si="85"/>
        <v>#N/A</v>
      </c>
      <c r="BP54" s="27" t="str">
        <f t="shared" si="85"/>
        <v>#N/A</v>
      </c>
      <c r="BQ54" s="27" t="str">
        <f t="shared" si="85"/>
        <v>#N/A</v>
      </c>
      <c r="BR54" s="27" t="str">
        <f t="shared" si="85"/>
        <v>#N/A</v>
      </c>
      <c r="BS54" s="27" t="str">
        <f t="shared" si="85"/>
        <v>#N/A</v>
      </c>
      <c r="BT54" s="27" t="str">
        <f t="shared" si="85"/>
        <v>#N/A</v>
      </c>
      <c r="BU54" s="27" t="str">
        <f t="shared" si="85"/>
        <v>#N/A</v>
      </c>
      <c r="BV54" s="27" t="str">
        <f t="shared" si="85"/>
        <v>#N/A</v>
      </c>
      <c r="BW54" s="27" t="str">
        <f t="shared" si="85"/>
        <v>#N/A</v>
      </c>
      <c r="BX54" s="27" t="str">
        <f t="shared" si="85"/>
        <v>#N/A</v>
      </c>
      <c r="BY54" s="27" t="str">
        <f t="shared" si="85"/>
        <v>#N/A</v>
      </c>
      <c r="BZ54" s="27" t="str">
        <f t="shared" si="85"/>
        <v>#N/A</v>
      </c>
      <c r="CA54" s="27" t="str">
        <f t="shared" si="85"/>
        <v>#N/A</v>
      </c>
      <c r="CB54" s="27" t="str">
        <f t="shared" si="85"/>
        <v>#N/A</v>
      </c>
      <c r="CC54" s="27" t="str">
        <f t="shared" si="85"/>
        <v>#N/A</v>
      </c>
      <c r="CD54" s="27" t="str">
        <f t="shared" si="85"/>
        <v>#N/A</v>
      </c>
      <c r="CE54" s="27" t="str">
        <f t="shared" si="85"/>
        <v>#N/A</v>
      </c>
      <c r="CF54" s="27" t="str">
        <f t="shared" si="85"/>
        <v>#N/A</v>
      </c>
      <c r="CG54" s="27" t="str">
        <f t="shared" si="85"/>
        <v>#N/A</v>
      </c>
      <c r="CH54" s="27" t="str">
        <f t="shared" si="85"/>
        <v>#N/A</v>
      </c>
      <c r="CI54" s="27" t="str">
        <f t="shared" si="85"/>
        <v>#N/A</v>
      </c>
      <c r="CJ54" s="27" t="str">
        <f t="shared" si="85"/>
        <v>#N/A</v>
      </c>
      <c r="CK54" s="27" t="str">
        <f t="shared" si="85"/>
        <v>#N/A</v>
      </c>
      <c r="CL54" s="27" t="str">
        <f t="shared" si="85"/>
        <v>#N/A</v>
      </c>
      <c r="CM54" s="27" t="str">
        <f t="shared" si="85"/>
        <v>#N/A</v>
      </c>
      <c r="CN54" s="27" t="str">
        <f t="shared" si="85"/>
        <v>#N/A</v>
      </c>
      <c r="CO54" s="27" t="str">
        <f t="shared" si="85"/>
        <v>#N/A</v>
      </c>
      <c r="CP54" s="27" t="str">
        <f t="shared" si="85"/>
        <v>#N/A</v>
      </c>
      <c r="CQ54" s="27" t="str">
        <f t="shared" si="85"/>
        <v>#N/A</v>
      </c>
      <c r="CR54" s="27" t="str">
        <f t="shared" si="85"/>
        <v>#N/A</v>
      </c>
      <c r="CS54" s="27" t="str">
        <f t="shared" si="85"/>
        <v>#N/A</v>
      </c>
      <c r="CT54" s="27" t="str">
        <f t="shared" si="85"/>
        <v>#N/A</v>
      </c>
      <c r="CU54" s="27" t="str">
        <f t="shared" si="85"/>
        <v>#N/A</v>
      </c>
      <c r="CV54" s="27" t="str">
        <f t="shared" si="85"/>
        <v>#N/A</v>
      </c>
      <c r="CW54" s="27" t="str">
        <f t="shared" si="85"/>
        <v>#N/A</v>
      </c>
      <c r="CX54" s="27" t="str">
        <f t="shared" si="85"/>
        <v>#N/A</v>
      </c>
      <c r="CY54" s="27" t="str">
        <f t="shared" si="85"/>
        <v>#N/A</v>
      </c>
      <c r="CZ54" s="27" t="str">
        <f t="shared" si="85"/>
        <v>#N/A</v>
      </c>
      <c r="DA54" s="27" t="str">
        <f t="shared" si="85"/>
        <v>#N/A</v>
      </c>
      <c r="DB54" s="27" t="str">
        <f t="shared" si="85"/>
        <v>#N/A</v>
      </c>
      <c r="DC54" s="27" t="str">
        <f t="shared" si="85"/>
        <v>#N/A</v>
      </c>
      <c r="DD54" s="27" t="str">
        <f t="shared" si="85"/>
        <v>#N/A</v>
      </c>
      <c r="DE54" s="27" t="str">
        <f t="shared" si="85"/>
        <v>#N/A</v>
      </c>
      <c r="DF54" s="27" t="str">
        <f t="shared" si="85"/>
        <v>#N/A</v>
      </c>
      <c r="DG54" s="27" t="str">
        <f t="shared" si="85"/>
        <v>#N/A</v>
      </c>
      <c r="DH54" s="27" t="str">
        <f t="shared" si="85"/>
        <v>#N/A</v>
      </c>
      <c r="DI54" s="27" t="str">
        <f t="shared" si="85"/>
        <v>#N/A</v>
      </c>
      <c r="DJ54" s="27" t="str">
        <f t="shared" si="85"/>
        <v>#N/A</v>
      </c>
      <c r="DK54" s="27" t="str">
        <f t="shared" si="85"/>
        <v>#N/A</v>
      </c>
      <c r="DL54" s="27" t="str">
        <f t="shared" si="85"/>
        <v>#N/A</v>
      </c>
      <c r="DM54" s="27" t="str">
        <f t="shared" si="85"/>
        <v>#N/A</v>
      </c>
      <c r="DN54" s="27" t="str">
        <f t="shared" si="85"/>
        <v>#N/A</v>
      </c>
      <c r="DO54" s="27" t="str">
        <f t="shared" si="85"/>
        <v>#N/A</v>
      </c>
      <c r="DP54" s="27" t="str">
        <f t="shared" si="85"/>
        <v>#N/A</v>
      </c>
      <c r="DQ54" s="27" t="str">
        <f t="shared" si="85"/>
        <v>#N/A</v>
      </c>
      <c r="DR54" s="27" t="str">
        <f t="shared" si="85"/>
        <v>#N/A</v>
      </c>
      <c r="DS54" s="27" t="str">
        <f t="shared" si="85"/>
        <v>#N/A</v>
      </c>
      <c r="DT54" s="27" t="str">
        <f t="shared" si="85"/>
        <v>#N/A</v>
      </c>
      <c r="DU54" s="27" t="str">
        <f t="shared" si="85"/>
        <v>#N/A</v>
      </c>
      <c r="DV54" s="27" t="str">
        <f t="shared" si="85"/>
        <v>#N/A</v>
      </c>
      <c r="DW54" s="27" t="str">
        <f t="shared" si="85"/>
        <v>#N/A</v>
      </c>
      <c r="DX54" s="27" t="str">
        <f t="shared" si="85"/>
        <v>#N/A</v>
      </c>
      <c r="DY54" s="27" t="str">
        <f t="shared" si="85"/>
        <v>#N/A</v>
      </c>
      <c r="DZ54" s="27" t="str">
        <f t="shared" si="85"/>
        <v>#N/A</v>
      </c>
      <c r="EA54" s="27" t="str">
        <f t="shared" si="85"/>
        <v>#N/A</v>
      </c>
      <c r="EB54" s="27" t="str">
        <f t="shared" si="85"/>
        <v>#N/A</v>
      </c>
      <c r="EC54" s="27" t="str">
        <f t="shared" si="85"/>
        <v>#N/A</v>
      </c>
      <c r="ED54" s="27" t="str">
        <f t="shared" si="85"/>
        <v>#N/A</v>
      </c>
      <c r="EE54" s="28">
        <f t="shared" si="2"/>
        <v>1655.383991</v>
      </c>
    </row>
    <row r="55">
      <c r="A55" s="1"/>
      <c r="B55" s="29" t="s">
        <v>51</v>
      </c>
      <c r="C55" s="30" t="s">
        <v>40</v>
      </c>
      <c r="D55" s="30">
        <v>2.0</v>
      </c>
      <c r="E55" s="30" t="s">
        <v>40</v>
      </c>
      <c r="F55" s="31">
        <v>46179.0</v>
      </c>
      <c r="G55" s="32"/>
      <c r="H55" s="32" t="b">
        <f t="shared" si="3"/>
        <v>1</v>
      </c>
      <c r="I55" s="32" t="b">
        <f>if(iferror(match(B55,'Osallistujat ja seuranta'!C:C,0),0)&gt;0,TRUE,FALSE)</f>
        <v>1</v>
      </c>
      <c r="J55" s="32" t="b">
        <f>if(iferror(match(C55,'Osallistujat ja seuranta'!C:C,0),0)&gt;0,TRUE,FALSE)</f>
        <v>1</v>
      </c>
      <c r="K55" s="32" t="b">
        <f t="shared" si="4"/>
        <v>1</v>
      </c>
      <c r="L55" s="32" t="b">
        <f t="shared" si="5"/>
        <v>1</v>
      </c>
      <c r="M55" s="32" t="b">
        <f t="shared" si="6"/>
        <v>1</v>
      </c>
      <c r="N55" s="33">
        <f t="shared" si="7"/>
        <v>1</v>
      </c>
      <c r="O55" s="34">
        <f t="shared" si="8"/>
        <v>1164.99749</v>
      </c>
      <c r="P55" s="34">
        <f t="shared" si="9"/>
        <v>1107.287837</v>
      </c>
      <c r="Q55" s="35">
        <f t="shared" si="10"/>
        <v>-92.29034656</v>
      </c>
      <c r="R55" s="34">
        <f t="shared" si="11"/>
        <v>1257.287837</v>
      </c>
      <c r="S55" s="33">
        <f t="shared" si="12"/>
        <v>0</v>
      </c>
      <c r="T55" s="33">
        <f t="shared" si="13"/>
        <v>-53.66356171</v>
      </c>
      <c r="U55" s="33">
        <f t="shared" si="14"/>
        <v>-53.35423587</v>
      </c>
      <c r="V55" s="36">
        <f t="shared" si="15"/>
        <v>0.4232793024</v>
      </c>
      <c r="W55" s="37">
        <f t="shared" si="16"/>
        <v>44.19665801</v>
      </c>
      <c r="X55" s="37">
        <f t="shared" si="17"/>
        <v>2.837506413</v>
      </c>
      <c r="Y55" s="37">
        <f>if(N55=1,(W55*(S55-V55))*'Säännöt ja ohjeet'!$B$54+X55,"")</f>
        <v>-34.57755473</v>
      </c>
      <c r="Z55" s="37">
        <f t="shared" si="18"/>
        <v>1</v>
      </c>
      <c r="AA55" s="37">
        <f t="shared" si="19"/>
        <v>0.5767206976</v>
      </c>
      <c r="AB55" s="37">
        <f t="shared" si="20"/>
        <v>46.12353744</v>
      </c>
      <c r="AC55" s="37">
        <f t="shared" si="21"/>
        <v>2.981780476</v>
      </c>
      <c r="AD55" s="37">
        <f>if(N55=1,(AB55*(Z55-AA55))*'Säännöt ja ohjeet'!$B$54+AC55,"")</f>
        <v>42.02805799</v>
      </c>
      <c r="AE55" s="38">
        <f t="shared" si="22"/>
        <v>-6</v>
      </c>
      <c r="AF55" s="38">
        <f t="shared" si="23"/>
        <v>8</v>
      </c>
      <c r="AG55" s="1"/>
      <c r="AH55" s="10"/>
      <c r="AI55" s="27">
        <f t="shared" ref="AI55:ED55" si="86">if($B55=AI$3,AI54+$Y55,if($C55=AI$3,AI54+$AD55,AI54))</f>
        <v>1947.515597</v>
      </c>
      <c r="AJ55" s="27">
        <f t="shared" si="86"/>
        <v>1884.318373</v>
      </c>
      <c r="AK55" s="27">
        <f t="shared" si="86"/>
        <v>2437.871802</v>
      </c>
      <c r="AL55" s="27">
        <f t="shared" si="86"/>
        <v>1653.720151</v>
      </c>
      <c r="AM55" s="27">
        <f t="shared" si="86"/>
        <v>1804.072131</v>
      </c>
      <c r="AN55" s="27">
        <f t="shared" si="86"/>
        <v>2327.314325</v>
      </c>
      <c r="AO55" s="27">
        <f t="shared" si="86"/>
        <v>2286.32782</v>
      </c>
      <c r="AP55" s="27">
        <f t="shared" si="86"/>
        <v>1638.048972</v>
      </c>
      <c r="AQ55" s="27">
        <f t="shared" si="86"/>
        <v>880.3044819</v>
      </c>
      <c r="AR55" s="27">
        <f t="shared" si="86"/>
        <v>830.8798854</v>
      </c>
      <c r="AS55" s="27">
        <f t="shared" si="86"/>
        <v>2178.77133</v>
      </c>
      <c r="AT55" s="27">
        <f t="shared" si="86"/>
        <v>811.649061</v>
      </c>
      <c r="AU55" s="27">
        <f t="shared" si="86"/>
        <v>1149.315895</v>
      </c>
      <c r="AV55" s="27">
        <f t="shared" si="86"/>
        <v>1314.655233</v>
      </c>
      <c r="AW55" s="27">
        <f t="shared" si="86"/>
        <v>1186.880996</v>
      </c>
      <c r="AX55" s="27">
        <f t="shared" si="86"/>
        <v>1130.419935</v>
      </c>
      <c r="AY55" s="27">
        <f t="shared" si="86"/>
        <v>1367.704948</v>
      </c>
      <c r="AZ55" s="27">
        <f t="shared" si="86"/>
        <v>1732.550996</v>
      </c>
      <c r="BA55" s="27">
        <f t="shared" si="86"/>
        <v>1843.969933</v>
      </c>
      <c r="BB55" s="27">
        <f t="shared" si="86"/>
        <v>2151.976698</v>
      </c>
      <c r="BC55" s="27">
        <f t="shared" si="86"/>
        <v>2212.245748</v>
      </c>
      <c r="BD55" s="27" t="str">
        <f t="shared" si="86"/>
        <v>#N/A</v>
      </c>
      <c r="BE55" s="27" t="str">
        <f t="shared" si="86"/>
        <v>#N/A</v>
      </c>
      <c r="BF55" s="27" t="str">
        <f t="shared" si="86"/>
        <v>#N/A</v>
      </c>
      <c r="BG55" s="27" t="str">
        <f t="shared" si="86"/>
        <v>#N/A</v>
      </c>
      <c r="BH55" s="27" t="str">
        <f t="shared" si="86"/>
        <v>#N/A</v>
      </c>
      <c r="BI55" s="27" t="str">
        <f t="shared" si="86"/>
        <v>#N/A</v>
      </c>
      <c r="BJ55" s="27" t="str">
        <f t="shared" si="86"/>
        <v>#N/A</v>
      </c>
      <c r="BK55" s="27" t="str">
        <f t="shared" si="86"/>
        <v>#N/A</v>
      </c>
      <c r="BL55" s="27" t="str">
        <f t="shared" si="86"/>
        <v>#N/A</v>
      </c>
      <c r="BM55" s="27" t="str">
        <f t="shared" si="86"/>
        <v>#N/A</v>
      </c>
      <c r="BN55" s="27" t="str">
        <f t="shared" si="86"/>
        <v>#N/A</v>
      </c>
      <c r="BO55" s="27" t="str">
        <f t="shared" si="86"/>
        <v>#N/A</v>
      </c>
      <c r="BP55" s="27" t="str">
        <f t="shared" si="86"/>
        <v>#N/A</v>
      </c>
      <c r="BQ55" s="27" t="str">
        <f t="shared" si="86"/>
        <v>#N/A</v>
      </c>
      <c r="BR55" s="27" t="str">
        <f t="shared" si="86"/>
        <v>#N/A</v>
      </c>
      <c r="BS55" s="27" t="str">
        <f t="shared" si="86"/>
        <v>#N/A</v>
      </c>
      <c r="BT55" s="27" t="str">
        <f t="shared" si="86"/>
        <v>#N/A</v>
      </c>
      <c r="BU55" s="27" t="str">
        <f t="shared" si="86"/>
        <v>#N/A</v>
      </c>
      <c r="BV55" s="27" t="str">
        <f t="shared" si="86"/>
        <v>#N/A</v>
      </c>
      <c r="BW55" s="27" t="str">
        <f t="shared" si="86"/>
        <v>#N/A</v>
      </c>
      <c r="BX55" s="27" t="str">
        <f t="shared" si="86"/>
        <v>#N/A</v>
      </c>
      <c r="BY55" s="27" t="str">
        <f t="shared" si="86"/>
        <v>#N/A</v>
      </c>
      <c r="BZ55" s="27" t="str">
        <f t="shared" si="86"/>
        <v>#N/A</v>
      </c>
      <c r="CA55" s="27" t="str">
        <f t="shared" si="86"/>
        <v>#N/A</v>
      </c>
      <c r="CB55" s="27" t="str">
        <f t="shared" si="86"/>
        <v>#N/A</v>
      </c>
      <c r="CC55" s="27" t="str">
        <f t="shared" si="86"/>
        <v>#N/A</v>
      </c>
      <c r="CD55" s="27" t="str">
        <f t="shared" si="86"/>
        <v>#N/A</v>
      </c>
      <c r="CE55" s="27" t="str">
        <f t="shared" si="86"/>
        <v>#N/A</v>
      </c>
      <c r="CF55" s="27" t="str">
        <f t="shared" si="86"/>
        <v>#N/A</v>
      </c>
      <c r="CG55" s="27" t="str">
        <f t="shared" si="86"/>
        <v>#N/A</v>
      </c>
      <c r="CH55" s="27" t="str">
        <f t="shared" si="86"/>
        <v>#N/A</v>
      </c>
      <c r="CI55" s="27" t="str">
        <f t="shared" si="86"/>
        <v>#N/A</v>
      </c>
      <c r="CJ55" s="27" t="str">
        <f t="shared" si="86"/>
        <v>#N/A</v>
      </c>
      <c r="CK55" s="27" t="str">
        <f t="shared" si="86"/>
        <v>#N/A</v>
      </c>
      <c r="CL55" s="27" t="str">
        <f t="shared" si="86"/>
        <v>#N/A</v>
      </c>
      <c r="CM55" s="27" t="str">
        <f t="shared" si="86"/>
        <v>#N/A</v>
      </c>
      <c r="CN55" s="27" t="str">
        <f t="shared" si="86"/>
        <v>#N/A</v>
      </c>
      <c r="CO55" s="27" t="str">
        <f t="shared" si="86"/>
        <v>#N/A</v>
      </c>
      <c r="CP55" s="27" t="str">
        <f t="shared" si="86"/>
        <v>#N/A</v>
      </c>
      <c r="CQ55" s="27" t="str">
        <f t="shared" si="86"/>
        <v>#N/A</v>
      </c>
      <c r="CR55" s="27" t="str">
        <f t="shared" si="86"/>
        <v>#N/A</v>
      </c>
      <c r="CS55" s="27" t="str">
        <f t="shared" si="86"/>
        <v>#N/A</v>
      </c>
      <c r="CT55" s="27" t="str">
        <f t="shared" si="86"/>
        <v>#N/A</v>
      </c>
      <c r="CU55" s="27" t="str">
        <f t="shared" si="86"/>
        <v>#N/A</v>
      </c>
      <c r="CV55" s="27" t="str">
        <f t="shared" si="86"/>
        <v>#N/A</v>
      </c>
      <c r="CW55" s="27" t="str">
        <f t="shared" si="86"/>
        <v>#N/A</v>
      </c>
      <c r="CX55" s="27" t="str">
        <f t="shared" si="86"/>
        <v>#N/A</v>
      </c>
      <c r="CY55" s="27" t="str">
        <f t="shared" si="86"/>
        <v>#N/A</v>
      </c>
      <c r="CZ55" s="27" t="str">
        <f t="shared" si="86"/>
        <v>#N/A</v>
      </c>
      <c r="DA55" s="27" t="str">
        <f t="shared" si="86"/>
        <v>#N/A</v>
      </c>
      <c r="DB55" s="27" t="str">
        <f t="shared" si="86"/>
        <v>#N/A</v>
      </c>
      <c r="DC55" s="27" t="str">
        <f t="shared" si="86"/>
        <v>#N/A</v>
      </c>
      <c r="DD55" s="27" t="str">
        <f t="shared" si="86"/>
        <v>#N/A</v>
      </c>
      <c r="DE55" s="27" t="str">
        <f t="shared" si="86"/>
        <v>#N/A</v>
      </c>
      <c r="DF55" s="27" t="str">
        <f t="shared" si="86"/>
        <v>#N/A</v>
      </c>
      <c r="DG55" s="27" t="str">
        <f t="shared" si="86"/>
        <v>#N/A</v>
      </c>
      <c r="DH55" s="27" t="str">
        <f t="shared" si="86"/>
        <v>#N/A</v>
      </c>
      <c r="DI55" s="27" t="str">
        <f t="shared" si="86"/>
        <v>#N/A</v>
      </c>
      <c r="DJ55" s="27" t="str">
        <f t="shared" si="86"/>
        <v>#N/A</v>
      </c>
      <c r="DK55" s="27" t="str">
        <f t="shared" si="86"/>
        <v>#N/A</v>
      </c>
      <c r="DL55" s="27" t="str">
        <f t="shared" si="86"/>
        <v>#N/A</v>
      </c>
      <c r="DM55" s="27" t="str">
        <f t="shared" si="86"/>
        <v>#N/A</v>
      </c>
      <c r="DN55" s="27" t="str">
        <f t="shared" si="86"/>
        <v>#N/A</v>
      </c>
      <c r="DO55" s="27" t="str">
        <f t="shared" si="86"/>
        <v>#N/A</v>
      </c>
      <c r="DP55" s="27" t="str">
        <f t="shared" si="86"/>
        <v>#N/A</v>
      </c>
      <c r="DQ55" s="27" t="str">
        <f t="shared" si="86"/>
        <v>#N/A</v>
      </c>
      <c r="DR55" s="27" t="str">
        <f t="shared" si="86"/>
        <v>#N/A</v>
      </c>
      <c r="DS55" s="27" t="str">
        <f t="shared" si="86"/>
        <v>#N/A</v>
      </c>
      <c r="DT55" s="27" t="str">
        <f t="shared" si="86"/>
        <v>#N/A</v>
      </c>
      <c r="DU55" s="27" t="str">
        <f t="shared" si="86"/>
        <v>#N/A</v>
      </c>
      <c r="DV55" s="27" t="str">
        <f t="shared" si="86"/>
        <v>#N/A</v>
      </c>
      <c r="DW55" s="27" t="str">
        <f t="shared" si="86"/>
        <v>#N/A</v>
      </c>
      <c r="DX55" s="27" t="str">
        <f t="shared" si="86"/>
        <v>#N/A</v>
      </c>
      <c r="DY55" s="27" t="str">
        <f t="shared" si="86"/>
        <v>#N/A</v>
      </c>
      <c r="DZ55" s="27" t="str">
        <f t="shared" si="86"/>
        <v>#N/A</v>
      </c>
      <c r="EA55" s="27" t="str">
        <f t="shared" si="86"/>
        <v>#N/A</v>
      </c>
      <c r="EB55" s="27" t="str">
        <f t="shared" si="86"/>
        <v>#N/A</v>
      </c>
      <c r="EC55" s="27" t="str">
        <f t="shared" si="86"/>
        <v>#N/A</v>
      </c>
      <c r="ED55" s="27" t="str">
        <f t="shared" si="86"/>
        <v>#N/A</v>
      </c>
      <c r="EE55" s="28">
        <f t="shared" si="2"/>
        <v>1655.738777</v>
      </c>
    </row>
    <row r="56">
      <c r="A56" s="1"/>
      <c r="B56" s="29" t="s">
        <v>42</v>
      </c>
      <c r="C56" s="30" t="s">
        <v>50</v>
      </c>
      <c r="D56" s="30">
        <v>1.0</v>
      </c>
      <c r="E56" s="30" t="s">
        <v>50</v>
      </c>
      <c r="F56" s="31">
        <v>46180.0</v>
      </c>
      <c r="G56" s="32"/>
      <c r="H56" s="32" t="b">
        <f t="shared" si="3"/>
        <v>1</v>
      </c>
      <c r="I56" s="32" t="b">
        <f>if(iferror(match(B56,'Osallistujat ja seuranta'!C:C,0),0)&gt;0,TRUE,FALSE)</f>
        <v>1</v>
      </c>
      <c r="J56" s="32" t="b">
        <f>if(iferror(match(C56,'Osallistujat ja seuranta'!C:C,0),0)&gt;0,TRUE,FALSE)</f>
        <v>1</v>
      </c>
      <c r="K56" s="32" t="b">
        <f t="shared" si="4"/>
        <v>1</v>
      </c>
      <c r="L56" s="32" t="b">
        <f t="shared" si="5"/>
        <v>1</v>
      </c>
      <c r="M56" s="32" t="b">
        <f t="shared" si="6"/>
        <v>1</v>
      </c>
      <c r="N56" s="33">
        <f t="shared" si="7"/>
        <v>1</v>
      </c>
      <c r="O56" s="34">
        <f t="shared" si="8"/>
        <v>1947.515597</v>
      </c>
      <c r="P56" s="34">
        <f t="shared" si="9"/>
        <v>1638.048972</v>
      </c>
      <c r="Q56" s="35">
        <f t="shared" si="10"/>
        <v>259.4666248</v>
      </c>
      <c r="R56" s="34">
        <f t="shared" si="11"/>
        <v>1688.048972</v>
      </c>
      <c r="S56" s="33">
        <f t="shared" si="12"/>
        <v>0</v>
      </c>
      <c r="T56" s="33">
        <f t="shared" si="13"/>
        <v>-50.46788935</v>
      </c>
      <c r="U56" s="33">
        <f t="shared" si="14"/>
        <v>-51.6964038</v>
      </c>
      <c r="V56" s="36">
        <f t="shared" si="15"/>
        <v>0.7735584623</v>
      </c>
      <c r="W56" s="37">
        <f t="shared" si="16"/>
        <v>21.28941029</v>
      </c>
      <c r="X56" s="37">
        <f t="shared" si="17"/>
        <v>0.883636881</v>
      </c>
      <c r="Y56" s="37">
        <f>if(N56=1,(W56*(S56-V56))*'Säännöt ja ohjeet'!$B$54+X56,"")</f>
        <v>-32.05357009</v>
      </c>
      <c r="Z56" s="37">
        <f t="shared" si="18"/>
        <v>1</v>
      </c>
      <c r="AA56" s="37">
        <f t="shared" si="19"/>
        <v>0.2264415377</v>
      </c>
      <c r="AB56" s="37">
        <f t="shared" si="20"/>
        <v>29.60337065</v>
      </c>
      <c r="AC56" s="37">
        <f t="shared" si="21"/>
        <v>1.654928556</v>
      </c>
      <c r="AD56" s="37">
        <f>if(N56=1,(AB56*(Z56-AA56))*'Säännöt ja ohjeet'!$B$54+AC56,"")</f>
        <v>47.45480432</v>
      </c>
      <c r="AE56" s="38">
        <f t="shared" si="22"/>
        <v>-13</v>
      </c>
      <c r="AF56" s="38">
        <f t="shared" si="23"/>
        <v>15</v>
      </c>
      <c r="AG56" s="1"/>
      <c r="AH56" s="10"/>
      <c r="AI56" s="27">
        <f t="shared" ref="AI56:ED56" si="87">if($B56=AI$3,AI55+$Y56,if($C56=AI$3,AI55+$AD56,AI55))</f>
        <v>1915.462027</v>
      </c>
      <c r="AJ56" s="27">
        <f t="shared" si="87"/>
        <v>1884.318373</v>
      </c>
      <c r="AK56" s="27">
        <f t="shared" si="87"/>
        <v>2437.871802</v>
      </c>
      <c r="AL56" s="27">
        <f t="shared" si="87"/>
        <v>1653.720151</v>
      </c>
      <c r="AM56" s="27">
        <f t="shared" si="87"/>
        <v>1804.072131</v>
      </c>
      <c r="AN56" s="27">
        <f t="shared" si="87"/>
        <v>2327.314325</v>
      </c>
      <c r="AO56" s="27">
        <f t="shared" si="87"/>
        <v>2286.32782</v>
      </c>
      <c r="AP56" s="27">
        <f t="shared" si="87"/>
        <v>1685.503776</v>
      </c>
      <c r="AQ56" s="27">
        <f t="shared" si="87"/>
        <v>880.3044819</v>
      </c>
      <c r="AR56" s="27">
        <f t="shared" si="87"/>
        <v>830.8798854</v>
      </c>
      <c r="AS56" s="27">
        <f t="shared" si="87"/>
        <v>2178.77133</v>
      </c>
      <c r="AT56" s="27">
        <f t="shared" si="87"/>
        <v>811.649061</v>
      </c>
      <c r="AU56" s="27">
        <f t="shared" si="87"/>
        <v>1149.315895</v>
      </c>
      <c r="AV56" s="27">
        <f t="shared" si="87"/>
        <v>1314.655233</v>
      </c>
      <c r="AW56" s="27">
        <f t="shared" si="87"/>
        <v>1186.880996</v>
      </c>
      <c r="AX56" s="27">
        <f t="shared" si="87"/>
        <v>1130.419935</v>
      </c>
      <c r="AY56" s="27">
        <f t="shared" si="87"/>
        <v>1367.704948</v>
      </c>
      <c r="AZ56" s="27">
        <f t="shared" si="87"/>
        <v>1732.550996</v>
      </c>
      <c r="BA56" s="27">
        <f t="shared" si="87"/>
        <v>1843.969933</v>
      </c>
      <c r="BB56" s="27">
        <f t="shared" si="87"/>
        <v>2151.976698</v>
      </c>
      <c r="BC56" s="27">
        <f t="shared" si="87"/>
        <v>2212.245748</v>
      </c>
      <c r="BD56" s="27" t="str">
        <f t="shared" si="87"/>
        <v>#N/A</v>
      </c>
      <c r="BE56" s="27" t="str">
        <f t="shared" si="87"/>
        <v>#N/A</v>
      </c>
      <c r="BF56" s="27" t="str">
        <f t="shared" si="87"/>
        <v>#N/A</v>
      </c>
      <c r="BG56" s="27" t="str">
        <f t="shared" si="87"/>
        <v>#N/A</v>
      </c>
      <c r="BH56" s="27" t="str">
        <f t="shared" si="87"/>
        <v>#N/A</v>
      </c>
      <c r="BI56" s="27" t="str">
        <f t="shared" si="87"/>
        <v>#N/A</v>
      </c>
      <c r="BJ56" s="27" t="str">
        <f t="shared" si="87"/>
        <v>#N/A</v>
      </c>
      <c r="BK56" s="27" t="str">
        <f t="shared" si="87"/>
        <v>#N/A</v>
      </c>
      <c r="BL56" s="27" t="str">
        <f t="shared" si="87"/>
        <v>#N/A</v>
      </c>
      <c r="BM56" s="27" t="str">
        <f t="shared" si="87"/>
        <v>#N/A</v>
      </c>
      <c r="BN56" s="27" t="str">
        <f t="shared" si="87"/>
        <v>#N/A</v>
      </c>
      <c r="BO56" s="27" t="str">
        <f t="shared" si="87"/>
        <v>#N/A</v>
      </c>
      <c r="BP56" s="27" t="str">
        <f t="shared" si="87"/>
        <v>#N/A</v>
      </c>
      <c r="BQ56" s="27" t="str">
        <f t="shared" si="87"/>
        <v>#N/A</v>
      </c>
      <c r="BR56" s="27" t="str">
        <f t="shared" si="87"/>
        <v>#N/A</v>
      </c>
      <c r="BS56" s="27" t="str">
        <f t="shared" si="87"/>
        <v>#N/A</v>
      </c>
      <c r="BT56" s="27" t="str">
        <f t="shared" si="87"/>
        <v>#N/A</v>
      </c>
      <c r="BU56" s="27" t="str">
        <f t="shared" si="87"/>
        <v>#N/A</v>
      </c>
      <c r="BV56" s="27" t="str">
        <f t="shared" si="87"/>
        <v>#N/A</v>
      </c>
      <c r="BW56" s="27" t="str">
        <f t="shared" si="87"/>
        <v>#N/A</v>
      </c>
      <c r="BX56" s="27" t="str">
        <f t="shared" si="87"/>
        <v>#N/A</v>
      </c>
      <c r="BY56" s="27" t="str">
        <f t="shared" si="87"/>
        <v>#N/A</v>
      </c>
      <c r="BZ56" s="27" t="str">
        <f t="shared" si="87"/>
        <v>#N/A</v>
      </c>
      <c r="CA56" s="27" t="str">
        <f t="shared" si="87"/>
        <v>#N/A</v>
      </c>
      <c r="CB56" s="27" t="str">
        <f t="shared" si="87"/>
        <v>#N/A</v>
      </c>
      <c r="CC56" s="27" t="str">
        <f t="shared" si="87"/>
        <v>#N/A</v>
      </c>
      <c r="CD56" s="27" t="str">
        <f t="shared" si="87"/>
        <v>#N/A</v>
      </c>
      <c r="CE56" s="27" t="str">
        <f t="shared" si="87"/>
        <v>#N/A</v>
      </c>
      <c r="CF56" s="27" t="str">
        <f t="shared" si="87"/>
        <v>#N/A</v>
      </c>
      <c r="CG56" s="27" t="str">
        <f t="shared" si="87"/>
        <v>#N/A</v>
      </c>
      <c r="CH56" s="27" t="str">
        <f t="shared" si="87"/>
        <v>#N/A</v>
      </c>
      <c r="CI56" s="27" t="str">
        <f t="shared" si="87"/>
        <v>#N/A</v>
      </c>
      <c r="CJ56" s="27" t="str">
        <f t="shared" si="87"/>
        <v>#N/A</v>
      </c>
      <c r="CK56" s="27" t="str">
        <f t="shared" si="87"/>
        <v>#N/A</v>
      </c>
      <c r="CL56" s="27" t="str">
        <f t="shared" si="87"/>
        <v>#N/A</v>
      </c>
      <c r="CM56" s="27" t="str">
        <f t="shared" si="87"/>
        <v>#N/A</v>
      </c>
      <c r="CN56" s="27" t="str">
        <f t="shared" si="87"/>
        <v>#N/A</v>
      </c>
      <c r="CO56" s="27" t="str">
        <f t="shared" si="87"/>
        <v>#N/A</v>
      </c>
      <c r="CP56" s="27" t="str">
        <f t="shared" si="87"/>
        <v>#N/A</v>
      </c>
      <c r="CQ56" s="27" t="str">
        <f t="shared" si="87"/>
        <v>#N/A</v>
      </c>
      <c r="CR56" s="27" t="str">
        <f t="shared" si="87"/>
        <v>#N/A</v>
      </c>
      <c r="CS56" s="27" t="str">
        <f t="shared" si="87"/>
        <v>#N/A</v>
      </c>
      <c r="CT56" s="27" t="str">
        <f t="shared" si="87"/>
        <v>#N/A</v>
      </c>
      <c r="CU56" s="27" t="str">
        <f t="shared" si="87"/>
        <v>#N/A</v>
      </c>
      <c r="CV56" s="27" t="str">
        <f t="shared" si="87"/>
        <v>#N/A</v>
      </c>
      <c r="CW56" s="27" t="str">
        <f t="shared" si="87"/>
        <v>#N/A</v>
      </c>
      <c r="CX56" s="27" t="str">
        <f t="shared" si="87"/>
        <v>#N/A</v>
      </c>
      <c r="CY56" s="27" t="str">
        <f t="shared" si="87"/>
        <v>#N/A</v>
      </c>
      <c r="CZ56" s="27" t="str">
        <f t="shared" si="87"/>
        <v>#N/A</v>
      </c>
      <c r="DA56" s="27" t="str">
        <f t="shared" si="87"/>
        <v>#N/A</v>
      </c>
      <c r="DB56" s="27" t="str">
        <f t="shared" si="87"/>
        <v>#N/A</v>
      </c>
      <c r="DC56" s="27" t="str">
        <f t="shared" si="87"/>
        <v>#N/A</v>
      </c>
      <c r="DD56" s="27" t="str">
        <f t="shared" si="87"/>
        <v>#N/A</v>
      </c>
      <c r="DE56" s="27" t="str">
        <f t="shared" si="87"/>
        <v>#N/A</v>
      </c>
      <c r="DF56" s="27" t="str">
        <f t="shared" si="87"/>
        <v>#N/A</v>
      </c>
      <c r="DG56" s="27" t="str">
        <f t="shared" si="87"/>
        <v>#N/A</v>
      </c>
      <c r="DH56" s="27" t="str">
        <f t="shared" si="87"/>
        <v>#N/A</v>
      </c>
      <c r="DI56" s="27" t="str">
        <f t="shared" si="87"/>
        <v>#N/A</v>
      </c>
      <c r="DJ56" s="27" t="str">
        <f t="shared" si="87"/>
        <v>#N/A</v>
      </c>
      <c r="DK56" s="27" t="str">
        <f t="shared" si="87"/>
        <v>#N/A</v>
      </c>
      <c r="DL56" s="27" t="str">
        <f t="shared" si="87"/>
        <v>#N/A</v>
      </c>
      <c r="DM56" s="27" t="str">
        <f t="shared" si="87"/>
        <v>#N/A</v>
      </c>
      <c r="DN56" s="27" t="str">
        <f t="shared" si="87"/>
        <v>#N/A</v>
      </c>
      <c r="DO56" s="27" t="str">
        <f t="shared" si="87"/>
        <v>#N/A</v>
      </c>
      <c r="DP56" s="27" t="str">
        <f t="shared" si="87"/>
        <v>#N/A</v>
      </c>
      <c r="DQ56" s="27" t="str">
        <f t="shared" si="87"/>
        <v>#N/A</v>
      </c>
      <c r="DR56" s="27" t="str">
        <f t="shared" si="87"/>
        <v>#N/A</v>
      </c>
      <c r="DS56" s="27" t="str">
        <f t="shared" si="87"/>
        <v>#N/A</v>
      </c>
      <c r="DT56" s="27" t="str">
        <f t="shared" si="87"/>
        <v>#N/A</v>
      </c>
      <c r="DU56" s="27" t="str">
        <f t="shared" si="87"/>
        <v>#N/A</v>
      </c>
      <c r="DV56" s="27" t="str">
        <f t="shared" si="87"/>
        <v>#N/A</v>
      </c>
      <c r="DW56" s="27" t="str">
        <f t="shared" si="87"/>
        <v>#N/A</v>
      </c>
      <c r="DX56" s="27" t="str">
        <f t="shared" si="87"/>
        <v>#N/A</v>
      </c>
      <c r="DY56" s="27" t="str">
        <f t="shared" si="87"/>
        <v>#N/A</v>
      </c>
      <c r="DZ56" s="27" t="str">
        <f t="shared" si="87"/>
        <v>#N/A</v>
      </c>
      <c r="EA56" s="27" t="str">
        <f t="shared" si="87"/>
        <v>#N/A</v>
      </c>
      <c r="EB56" s="27" t="str">
        <f t="shared" si="87"/>
        <v>#N/A</v>
      </c>
      <c r="EC56" s="27" t="str">
        <f t="shared" si="87"/>
        <v>#N/A</v>
      </c>
      <c r="ED56" s="27" t="str">
        <f t="shared" si="87"/>
        <v>#N/A</v>
      </c>
      <c r="EE56" s="28">
        <f t="shared" si="2"/>
        <v>1656.472169</v>
      </c>
    </row>
    <row r="57">
      <c r="A57" s="1"/>
      <c r="B57" s="29" t="s">
        <v>42</v>
      </c>
      <c r="C57" s="30" t="s">
        <v>50</v>
      </c>
      <c r="D57" s="30">
        <v>0.0</v>
      </c>
      <c r="E57" s="30" t="s">
        <v>42</v>
      </c>
      <c r="F57" s="31">
        <v>46180.0</v>
      </c>
      <c r="G57" s="32"/>
      <c r="H57" s="32" t="b">
        <f t="shared" si="3"/>
        <v>1</v>
      </c>
      <c r="I57" s="32" t="b">
        <f>if(iferror(match(B57,'Osallistujat ja seuranta'!C:C,0),0)&gt;0,TRUE,FALSE)</f>
        <v>1</v>
      </c>
      <c r="J57" s="32" t="b">
        <f>if(iferror(match(C57,'Osallistujat ja seuranta'!C:C,0),0)&gt;0,TRUE,FALSE)</f>
        <v>1</v>
      </c>
      <c r="K57" s="32" t="b">
        <f t="shared" si="4"/>
        <v>1</v>
      </c>
      <c r="L57" s="32" t="b">
        <f t="shared" si="5"/>
        <v>1</v>
      </c>
      <c r="M57" s="32" t="b">
        <f t="shared" si="6"/>
        <v>1</v>
      </c>
      <c r="N57" s="33">
        <f t="shared" si="7"/>
        <v>1</v>
      </c>
      <c r="O57" s="34">
        <f t="shared" si="8"/>
        <v>1915.462027</v>
      </c>
      <c r="P57" s="34">
        <f t="shared" si="9"/>
        <v>1685.503776</v>
      </c>
      <c r="Q57" s="35">
        <f t="shared" si="10"/>
        <v>229.9582504</v>
      </c>
      <c r="R57" s="34">
        <f t="shared" si="11"/>
        <v>1685.503776</v>
      </c>
      <c r="S57" s="33">
        <f t="shared" si="12"/>
        <v>1</v>
      </c>
      <c r="T57" s="33">
        <f t="shared" si="13"/>
        <v>-50.63185239</v>
      </c>
      <c r="U57" s="33">
        <f t="shared" si="14"/>
        <v>-51.70744776</v>
      </c>
      <c r="V57" s="36">
        <f t="shared" si="15"/>
        <v>0.7456595435</v>
      </c>
      <c r="W57" s="37">
        <f t="shared" si="16"/>
        <v>22.10241868</v>
      </c>
      <c r="X57" s="37">
        <f t="shared" si="17"/>
        <v>0.962973205</v>
      </c>
      <c r="Y57" s="37">
        <f>if(N57=1,(W57*(S57-V57))*'Säännöt ja ohjeet'!$B$54+X57,"")</f>
        <v>12.20605172</v>
      </c>
      <c r="Z57" s="37">
        <f t="shared" si="18"/>
        <v>0</v>
      </c>
      <c r="AA57" s="37">
        <f t="shared" si="19"/>
        <v>0.2543404565</v>
      </c>
      <c r="AB57" s="37">
        <f t="shared" si="20"/>
        <v>28.26254459</v>
      </c>
      <c r="AC57" s="37">
        <f t="shared" si="21"/>
        <v>1.536332822</v>
      </c>
      <c r="AD57" s="37">
        <f>if(N57=1,(AB57*(Z57-AA57))*'Säännöt ja ohjeet'!$B$54+AC57,"")</f>
        <v>-12.84028417</v>
      </c>
      <c r="AE57" s="38">
        <f t="shared" si="22"/>
        <v>7</v>
      </c>
      <c r="AF57" s="38">
        <f t="shared" si="23"/>
        <v>-5</v>
      </c>
      <c r="AG57" s="1"/>
      <c r="AH57" s="10"/>
      <c r="AI57" s="27">
        <f t="shared" ref="AI57:ED57" si="88">if($B57=AI$3,AI56+$Y57,if($C57=AI$3,AI56+$AD57,AI56))</f>
        <v>1927.668078</v>
      </c>
      <c r="AJ57" s="27">
        <f t="shared" si="88"/>
        <v>1884.318373</v>
      </c>
      <c r="AK57" s="27">
        <f t="shared" si="88"/>
        <v>2437.871802</v>
      </c>
      <c r="AL57" s="27">
        <f t="shared" si="88"/>
        <v>1653.720151</v>
      </c>
      <c r="AM57" s="27">
        <f t="shared" si="88"/>
        <v>1804.072131</v>
      </c>
      <c r="AN57" s="27">
        <f t="shared" si="88"/>
        <v>2327.314325</v>
      </c>
      <c r="AO57" s="27">
        <f t="shared" si="88"/>
        <v>2286.32782</v>
      </c>
      <c r="AP57" s="27">
        <f t="shared" si="88"/>
        <v>1672.663492</v>
      </c>
      <c r="AQ57" s="27">
        <f t="shared" si="88"/>
        <v>880.3044819</v>
      </c>
      <c r="AR57" s="27">
        <f t="shared" si="88"/>
        <v>830.8798854</v>
      </c>
      <c r="AS57" s="27">
        <f t="shared" si="88"/>
        <v>2178.77133</v>
      </c>
      <c r="AT57" s="27">
        <f t="shared" si="88"/>
        <v>811.649061</v>
      </c>
      <c r="AU57" s="27">
        <f t="shared" si="88"/>
        <v>1149.315895</v>
      </c>
      <c r="AV57" s="27">
        <f t="shared" si="88"/>
        <v>1314.655233</v>
      </c>
      <c r="AW57" s="27">
        <f t="shared" si="88"/>
        <v>1186.880996</v>
      </c>
      <c r="AX57" s="27">
        <f t="shared" si="88"/>
        <v>1130.419935</v>
      </c>
      <c r="AY57" s="27">
        <f t="shared" si="88"/>
        <v>1367.704948</v>
      </c>
      <c r="AZ57" s="27">
        <f t="shared" si="88"/>
        <v>1732.550996</v>
      </c>
      <c r="BA57" s="27">
        <f t="shared" si="88"/>
        <v>1843.969933</v>
      </c>
      <c r="BB57" s="27">
        <f t="shared" si="88"/>
        <v>2151.976698</v>
      </c>
      <c r="BC57" s="27">
        <f t="shared" si="88"/>
        <v>2212.245748</v>
      </c>
      <c r="BD57" s="27" t="str">
        <f t="shared" si="88"/>
        <v>#N/A</v>
      </c>
      <c r="BE57" s="27" t="str">
        <f t="shared" si="88"/>
        <v>#N/A</v>
      </c>
      <c r="BF57" s="27" t="str">
        <f t="shared" si="88"/>
        <v>#N/A</v>
      </c>
      <c r="BG57" s="27" t="str">
        <f t="shared" si="88"/>
        <v>#N/A</v>
      </c>
      <c r="BH57" s="27" t="str">
        <f t="shared" si="88"/>
        <v>#N/A</v>
      </c>
      <c r="BI57" s="27" t="str">
        <f t="shared" si="88"/>
        <v>#N/A</v>
      </c>
      <c r="BJ57" s="27" t="str">
        <f t="shared" si="88"/>
        <v>#N/A</v>
      </c>
      <c r="BK57" s="27" t="str">
        <f t="shared" si="88"/>
        <v>#N/A</v>
      </c>
      <c r="BL57" s="27" t="str">
        <f t="shared" si="88"/>
        <v>#N/A</v>
      </c>
      <c r="BM57" s="27" t="str">
        <f t="shared" si="88"/>
        <v>#N/A</v>
      </c>
      <c r="BN57" s="27" t="str">
        <f t="shared" si="88"/>
        <v>#N/A</v>
      </c>
      <c r="BO57" s="27" t="str">
        <f t="shared" si="88"/>
        <v>#N/A</v>
      </c>
      <c r="BP57" s="27" t="str">
        <f t="shared" si="88"/>
        <v>#N/A</v>
      </c>
      <c r="BQ57" s="27" t="str">
        <f t="shared" si="88"/>
        <v>#N/A</v>
      </c>
      <c r="BR57" s="27" t="str">
        <f t="shared" si="88"/>
        <v>#N/A</v>
      </c>
      <c r="BS57" s="27" t="str">
        <f t="shared" si="88"/>
        <v>#N/A</v>
      </c>
      <c r="BT57" s="27" t="str">
        <f t="shared" si="88"/>
        <v>#N/A</v>
      </c>
      <c r="BU57" s="27" t="str">
        <f t="shared" si="88"/>
        <v>#N/A</v>
      </c>
      <c r="BV57" s="27" t="str">
        <f t="shared" si="88"/>
        <v>#N/A</v>
      </c>
      <c r="BW57" s="27" t="str">
        <f t="shared" si="88"/>
        <v>#N/A</v>
      </c>
      <c r="BX57" s="27" t="str">
        <f t="shared" si="88"/>
        <v>#N/A</v>
      </c>
      <c r="BY57" s="27" t="str">
        <f t="shared" si="88"/>
        <v>#N/A</v>
      </c>
      <c r="BZ57" s="27" t="str">
        <f t="shared" si="88"/>
        <v>#N/A</v>
      </c>
      <c r="CA57" s="27" t="str">
        <f t="shared" si="88"/>
        <v>#N/A</v>
      </c>
      <c r="CB57" s="27" t="str">
        <f t="shared" si="88"/>
        <v>#N/A</v>
      </c>
      <c r="CC57" s="27" t="str">
        <f t="shared" si="88"/>
        <v>#N/A</v>
      </c>
      <c r="CD57" s="27" t="str">
        <f t="shared" si="88"/>
        <v>#N/A</v>
      </c>
      <c r="CE57" s="27" t="str">
        <f t="shared" si="88"/>
        <v>#N/A</v>
      </c>
      <c r="CF57" s="27" t="str">
        <f t="shared" si="88"/>
        <v>#N/A</v>
      </c>
      <c r="CG57" s="27" t="str">
        <f t="shared" si="88"/>
        <v>#N/A</v>
      </c>
      <c r="CH57" s="27" t="str">
        <f t="shared" si="88"/>
        <v>#N/A</v>
      </c>
      <c r="CI57" s="27" t="str">
        <f t="shared" si="88"/>
        <v>#N/A</v>
      </c>
      <c r="CJ57" s="27" t="str">
        <f t="shared" si="88"/>
        <v>#N/A</v>
      </c>
      <c r="CK57" s="27" t="str">
        <f t="shared" si="88"/>
        <v>#N/A</v>
      </c>
      <c r="CL57" s="27" t="str">
        <f t="shared" si="88"/>
        <v>#N/A</v>
      </c>
      <c r="CM57" s="27" t="str">
        <f t="shared" si="88"/>
        <v>#N/A</v>
      </c>
      <c r="CN57" s="27" t="str">
        <f t="shared" si="88"/>
        <v>#N/A</v>
      </c>
      <c r="CO57" s="27" t="str">
        <f t="shared" si="88"/>
        <v>#N/A</v>
      </c>
      <c r="CP57" s="27" t="str">
        <f t="shared" si="88"/>
        <v>#N/A</v>
      </c>
      <c r="CQ57" s="27" t="str">
        <f t="shared" si="88"/>
        <v>#N/A</v>
      </c>
      <c r="CR57" s="27" t="str">
        <f t="shared" si="88"/>
        <v>#N/A</v>
      </c>
      <c r="CS57" s="27" t="str">
        <f t="shared" si="88"/>
        <v>#N/A</v>
      </c>
      <c r="CT57" s="27" t="str">
        <f t="shared" si="88"/>
        <v>#N/A</v>
      </c>
      <c r="CU57" s="27" t="str">
        <f t="shared" si="88"/>
        <v>#N/A</v>
      </c>
      <c r="CV57" s="27" t="str">
        <f t="shared" si="88"/>
        <v>#N/A</v>
      </c>
      <c r="CW57" s="27" t="str">
        <f t="shared" si="88"/>
        <v>#N/A</v>
      </c>
      <c r="CX57" s="27" t="str">
        <f t="shared" si="88"/>
        <v>#N/A</v>
      </c>
      <c r="CY57" s="27" t="str">
        <f t="shared" si="88"/>
        <v>#N/A</v>
      </c>
      <c r="CZ57" s="27" t="str">
        <f t="shared" si="88"/>
        <v>#N/A</v>
      </c>
      <c r="DA57" s="27" t="str">
        <f t="shared" si="88"/>
        <v>#N/A</v>
      </c>
      <c r="DB57" s="27" t="str">
        <f t="shared" si="88"/>
        <v>#N/A</v>
      </c>
      <c r="DC57" s="27" t="str">
        <f t="shared" si="88"/>
        <v>#N/A</v>
      </c>
      <c r="DD57" s="27" t="str">
        <f t="shared" si="88"/>
        <v>#N/A</v>
      </c>
      <c r="DE57" s="27" t="str">
        <f t="shared" si="88"/>
        <v>#N/A</v>
      </c>
      <c r="DF57" s="27" t="str">
        <f t="shared" si="88"/>
        <v>#N/A</v>
      </c>
      <c r="DG57" s="27" t="str">
        <f t="shared" si="88"/>
        <v>#N/A</v>
      </c>
      <c r="DH57" s="27" t="str">
        <f t="shared" si="88"/>
        <v>#N/A</v>
      </c>
      <c r="DI57" s="27" t="str">
        <f t="shared" si="88"/>
        <v>#N/A</v>
      </c>
      <c r="DJ57" s="27" t="str">
        <f t="shared" si="88"/>
        <v>#N/A</v>
      </c>
      <c r="DK57" s="27" t="str">
        <f t="shared" si="88"/>
        <v>#N/A</v>
      </c>
      <c r="DL57" s="27" t="str">
        <f t="shared" si="88"/>
        <v>#N/A</v>
      </c>
      <c r="DM57" s="27" t="str">
        <f t="shared" si="88"/>
        <v>#N/A</v>
      </c>
      <c r="DN57" s="27" t="str">
        <f t="shared" si="88"/>
        <v>#N/A</v>
      </c>
      <c r="DO57" s="27" t="str">
        <f t="shared" si="88"/>
        <v>#N/A</v>
      </c>
      <c r="DP57" s="27" t="str">
        <f t="shared" si="88"/>
        <v>#N/A</v>
      </c>
      <c r="DQ57" s="27" t="str">
        <f t="shared" si="88"/>
        <v>#N/A</v>
      </c>
      <c r="DR57" s="27" t="str">
        <f t="shared" si="88"/>
        <v>#N/A</v>
      </c>
      <c r="DS57" s="27" t="str">
        <f t="shared" si="88"/>
        <v>#N/A</v>
      </c>
      <c r="DT57" s="27" t="str">
        <f t="shared" si="88"/>
        <v>#N/A</v>
      </c>
      <c r="DU57" s="27" t="str">
        <f t="shared" si="88"/>
        <v>#N/A</v>
      </c>
      <c r="DV57" s="27" t="str">
        <f t="shared" si="88"/>
        <v>#N/A</v>
      </c>
      <c r="DW57" s="27" t="str">
        <f t="shared" si="88"/>
        <v>#N/A</v>
      </c>
      <c r="DX57" s="27" t="str">
        <f t="shared" si="88"/>
        <v>#N/A</v>
      </c>
      <c r="DY57" s="27" t="str">
        <f t="shared" si="88"/>
        <v>#N/A</v>
      </c>
      <c r="DZ57" s="27" t="str">
        <f t="shared" si="88"/>
        <v>#N/A</v>
      </c>
      <c r="EA57" s="27" t="str">
        <f t="shared" si="88"/>
        <v>#N/A</v>
      </c>
      <c r="EB57" s="27" t="str">
        <f t="shared" si="88"/>
        <v>#N/A</v>
      </c>
      <c r="EC57" s="27" t="str">
        <f t="shared" si="88"/>
        <v>#N/A</v>
      </c>
      <c r="ED57" s="27" t="str">
        <f t="shared" si="88"/>
        <v>#N/A</v>
      </c>
      <c r="EE57" s="28">
        <f t="shared" si="2"/>
        <v>1656.441967</v>
      </c>
    </row>
    <row r="58">
      <c r="A58" s="1"/>
      <c r="B58" s="29" t="s">
        <v>37</v>
      </c>
      <c r="C58" s="30" t="s">
        <v>50</v>
      </c>
      <c r="D58" s="30">
        <v>6.0</v>
      </c>
      <c r="E58" s="30" t="s">
        <v>50</v>
      </c>
      <c r="F58" s="31">
        <v>46179.0</v>
      </c>
      <c r="G58" s="32"/>
      <c r="H58" s="32" t="b">
        <f t="shared" si="3"/>
        <v>1</v>
      </c>
      <c r="I58" s="32" t="b">
        <f>if(iferror(match(B58,'Osallistujat ja seuranta'!C:C,0),0)&gt;0,TRUE,FALSE)</f>
        <v>1</v>
      </c>
      <c r="J58" s="32" t="b">
        <f>if(iferror(match(C58,'Osallistujat ja seuranta'!C:C,0),0)&gt;0,TRUE,FALSE)</f>
        <v>1</v>
      </c>
      <c r="K58" s="32" t="b">
        <f t="shared" si="4"/>
        <v>1</v>
      </c>
      <c r="L58" s="32" t="b">
        <f t="shared" si="5"/>
        <v>1</v>
      </c>
      <c r="M58" s="32" t="b">
        <f t="shared" si="6"/>
        <v>1</v>
      </c>
      <c r="N58" s="33">
        <f t="shared" si="7"/>
        <v>1</v>
      </c>
      <c r="O58" s="34">
        <f t="shared" si="8"/>
        <v>2437.871802</v>
      </c>
      <c r="P58" s="34">
        <f t="shared" si="9"/>
        <v>1672.663492</v>
      </c>
      <c r="Q58" s="35">
        <f t="shared" si="10"/>
        <v>215.2083097</v>
      </c>
      <c r="R58" s="34">
        <f t="shared" si="11"/>
        <v>2222.663492</v>
      </c>
      <c r="S58" s="33">
        <f t="shared" si="12"/>
        <v>0</v>
      </c>
      <c r="T58" s="33">
        <f t="shared" si="13"/>
        <v>-47.31582787</v>
      </c>
      <c r="U58" s="33">
        <f t="shared" si="14"/>
        <v>-48.87572954</v>
      </c>
      <c r="V58" s="36">
        <f t="shared" si="15"/>
        <v>0.8263392433</v>
      </c>
      <c r="W58" s="37">
        <f t="shared" si="16"/>
        <v>10.35778679</v>
      </c>
      <c r="X58" s="37">
        <f t="shared" si="17"/>
        <v>0.03284149641</v>
      </c>
      <c r="Y58" s="37">
        <f>if(N58=1,(W58*(S58-V58))*'Säännöt ja ohjeet'!$B$54+X58,"")</f>
        <v>-17.0852499</v>
      </c>
      <c r="Z58" s="37">
        <f t="shared" si="18"/>
        <v>1</v>
      </c>
      <c r="AA58" s="37">
        <f t="shared" si="19"/>
        <v>0.1736607567</v>
      </c>
      <c r="AB58" s="37">
        <f t="shared" si="20"/>
        <v>28.62304247</v>
      </c>
      <c r="AC58" s="37">
        <f t="shared" si="21"/>
        <v>1.568419854</v>
      </c>
      <c r="AD58" s="37">
        <f>if(N58=1,(AB58*(Z58-AA58))*'Säännöt ja ohjeet'!$B$54+AC58,"")</f>
        <v>48.87310637</v>
      </c>
      <c r="AE58" s="38">
        <f t="shared" si="22"/>
        <v>-12</v>
      </c>
      <c r="AF58" s="38">
        <f t="shared" si="23"/>
        <v>14</v>
      </c>
      <c r="AG58" s="1"/>
      <c r="AH58" s="10"/>
      <c r="AI58" s="27">
        <f t="shared" ref="AI58:ED58" si="89">if($B58=AI$3,AI57+$Y58,if($C58=AI$3,AI57+$AD58,AI57))</f>
        <v>1927.668078</v>
      </c>
      <c r="AJ58" s="27">
        <f t="shared" si="89"/>
        <v>1884.318373</v>
      </c>
      <c r="AK58" s="27">
        <f t="shared" si="89"/>
        <v>2420.786552</v>
      </c>
      <c r="AL58" s="27">
        <f t="shared" si="89"/>
        <v>1653.720151</v>
      </c>
      <c r="AM58" s="27">
        <f t="shared" si="89"/>
        <v>1804.072131</v>
      </c>
      <c r="AN58" s="27">
        <f t="shared" si="89"/>
        <v>2327.314325</v>
      </c>
      <c r="AO58" s="27">
        <f t="shared" si="89"/>
        <v>2286.32782</v>
      </c>
      <c r="AP58" s="27">
        <f t="shared" si="89"/>
        <v>1721.536599</v>
      </c>
      <c r="AQ58" s="27">
        <f t="shared" si="89"/>
        <v>880.3044819</v>
      </c>
      <c r="AR58" s="27">
        <f t="shared" si="89"/>
        <v>830.8798854</v>
      </c>
      <c r="AS58" s="27">
        <f t="shared" si="89"/>
        <v>2178.77133</v>
      </c>
      <c r="AT58" s="27">
        <f t="shared" si="89"/>
        <v>811.649061</v>
      </c>
      <c r="AU58" s="27">
        <f t="shared" si="89"/>
        <v>1149.315895</v>
      </c>
      <c r="AV58" s="27">
        <f t="shared" si="89"/>
        <v>1314.655233</v>
      </c>
      <c r="AW58" s="27">
        <f t="shared" si="89"/>
        <v>1186.880996</v>
      </c>
      <c r="AX58" s="27">
        <f t="shared" si="89"/>
        <v>1130.419935</v>
      </c>
      <c r="AY58" s="27">
        <f t="shared" si="89"/>
        <v>1367.704948</v>
      </c>
      <c r="AZ58" s="27">
        <f t="shared" si="89"/>
        <v>1732.550996</v>
      </c>
      <c r="BA58" s="27">
        <f t="shared" si="89"/>
        <v>1843.969933</v>
      </c>
      <c r="BB58" s="27">
        <f t="shared" si="89"/>
        <v>2151.976698</v>
      </c>
      <c r="BC58" s="27">
        <f t="shared" si="89"/>
        <v>2212.245748</v>
      </c>
      <c r="BD58" s="27" t="str">
        <f t="shared" si="89"/>
        <v>#N/A</v>
      </c>
      <c r="BE58" s="27" t="str">
        <f t="shared" si="89"/>
        <v>#N/A</v>
      </c>
      <c r="BF58" s="27" t="str">
        <f t="shared" si="89"/>
        <v>#N/A</v>
      </c>
      <c r="BG58" s="27" t="str">
        <f t="shared" si="89"/>
        <v>#N/A</v>
      </c>
      <c r="BH58" s="27" t="str">
        <f t="shared" si="89"/>
        <v>#N/A</v>
      </c>
      <c r="BI58" s="27" t="str">
        <f t="shared" si="89"/>
        <v>#N/A</v>
      </c>
      <c r="BJ58" s="27" t="str">
        <f t="shared" si="89"/>
        <v>#N/A</v>
      </c>
      <c r="BK58" s="27" t="str">
        <f t="shared" si="89"/>
        <v>#N/A</v>
      </c>
      <c r="BL58" s="27" t="str">
        <f t="shared" si="89"/>
        <v>#N/A</v>
      </c>
      <c r="BM58" s="27" t="str">
        <f t="shared" si="89"/>
        <v>#N/A</v>
      </c>
      <c r="BN58" s="27" t="str">
        <f t="shared" si="89"/>
        <v>#N/A</v>
      </c>
      <c r="BO58" s="27" t="str">
        <f t="shared" si="89"/>
        <v>#N/A</v>
      </c>
      <c r="BP58" s="27" t="str">
        <f t="shared" si="89"/>
        <v>#N/A</v>
      </c>
      <c r="BQ58" s="27" t="str">
        <f t="shared" si="89"/>
        <v>#N/A</v>
      </c>
      <c r="BR58" s="27" t="str">
        <f t="shared" si="89"/>
        <v>#N/A</v>
      </c>
      <c r="BS58" s="27" t="str">
        <f t="shared" si="89"/>
        <v>#N/A</v>
      </c>
      <c r="BT58" s="27" t="str">
        <f t="shared" si="89"/>
        <v>#N/A</v>
      </c>
      <c r="BU58" s="27" t="str">
        <f t="shared" si="89"/>
        <v>#N/A</v>
      </c>
      <c r="BV58" s="27" t="str">
        <f t="shared" si="89"/>
        <v>#N/A</v>
      </c>
      <c r="BW58" s="27" t="str">
        <f t="shared" si="89"/>
        <v>#N/A</v>
      </c>
      <c r="BX58" s="27" t="str">
        <f t="shared" si="89"/>
        <v>#N/A</v>
      </c>
      <c r="BY58" s="27" t="str">
        <f t="shared" si="89"/>
        <v>#N/A</v>
      </c>
      <c r="BZ58" s="27" t="str">
        <f t="shared" si="89"/>
        <v>#N/A</v>
      </c>
      <c r="CA58" s="27" t="str">
        <f t="shared" si="89"/>
        <v>#N/A</v>
      </c>
      <c r="CB58" s="27" t="str">
        <f t="shared" si="89"/>
        <v>#N/A</v>
      </c>
      <c r="CC58" s="27" t="str">
        <f t="shared" si="89"/>
        <v>#N/A</v>
      </c>
      <c r="CD58" s="27" t="str">
        <f t="shared" si="89"/>
        <v>#N/A</v>
      </c>
      <c r="CE58" s="27" t="str">
        <f t="shared" si="89"/>
        <v>#N/A</v>
      </c>
      <c r="CF58" s="27" t="str">
        <f t="shared" si="89"/>
        <v>#N/A</v>
      </c>
      <c r="CG58" s="27" t="str">
        <f t="shared" si="89"/>
        <v>#N/A</v>
      </c>
      <c r="CH58" s="27" t="str">
        <f t="shared" si="89"/>
        <v>#N/A</v>
      </c>
      <c r="CI58" s="27" t="str">
        <f t="shared" si="89"/>
        <v>#N/A</v>
      </c>
      <c r="CJ58" s="27" t="str">
        <f t="shared" si="89"/>
        <v>#N/A</v>
      </c>
      <c r="CK58" s="27" t="str">
        <f t="shared" si="89"/>
        <v>#N/A</v>
      </c>
      <c r="CL58" s="27" t="str">
        <f t="shared" si="89"/>
        <v>#N/A</v>
      </c>
      <c r="CM58" s="27" t="str">
        <f t="shared" si="89"/>
        <v>#N/A</v>
      </c>
      <c r="CN58" s="27" t="str">
        <f t="shared" si="89"/>
        <v>#N/A</v>
      </c>
      <c r="CO58" s="27" t="str">
        <f t="shared" si="89"/>
        <v>#N/A</v>
      </c>
      <c r="CP58" s="27" t="str">
        <f t="shared" si="89"/>
        <v>#N/A</v>
      </c>
      <c r="CQ58" s="27" t="str">
        <f t="shared" si="89"/>
        <v>#N/A</v>
      </c>
      <c r="CR58" s="27" t="str">
        <f t="shared" si="89"/>
        <v>#N/A</v>
      </c>
      <c r="CS58" s="27" t="str">
        <f t="shared" si="89"/>
        <v>#N/A</v>
      </c>
      <c r="CT58" s="27" t="str">
        <f t="shared" si="89"/>
        <v>#N/A</v>
      </c>
      <c r="CU58" s="27" t="str">
        <f t="shared" si="89"/>
        <v>#N/A</v>
      </c>
      <c r="CV58" s="27" t="str">
        <f t="shared" si="89"/>
        <v>#N/A</v>
      </c>
      <c r="CW58" s="27" t="str">
        <f t="shared" si="89"/>
        <v>#N/A</v>
      </c>
      <c r="CX58" s="27" t="str">
        <f t="shared" si="89"/>
        <v>#N/A</v>
      </c>
      <c r="CY58" s="27" t="str">
        <f t="shared" si="89"/>
        <v>#N/A</v>
      </c>
      <c r="CZ58" s="27" t="str">
        <f t="shared" si="89"/>
        <v>#N/A</v>
      </c>
      <c r="DA58" s="27" t="str">
        <f t="shared" si="89"/>
        <v>#N/A</v>
      </c>
      <c r="DB58" s="27" t="str">
        <f t="shared" si="89"/>
        <v>#N/A</v>
      </c>
      <c r="DC58" s="27" t="str">
        <f t="shared" si="89"/>
        <v>#N/A</v>
      </c>
      <c r="DD58" s="27" t="str">
        <f t="shared" si="89"/>
        <v>#N/A</v>
      </c>
      <c r="DE58" s="27" t="str">
        <f t="shared" si="89"/>
        <v>#N/A</v>
      </c>
      <c r="DF58" s="27" t="str">
        <f t="shared" si="89"/>
        <v>#N/A</v>
      </c>
      <c r="DG58" s="27" t="str">
        <f t="shared" si="89"/>
        <v>#N/A</v>
      </c>
      <c r="DH58" s="27" t="str">
        <f t="shared" si="89"/>
        <v>#N/A</v>
      </c>
      <c r="DI58" s="27" t="str">
        <f t="shared" si="89"/>
        <v>#N/A</v>
      </c>
      <c r="DJ58" s="27" t="str">
        <f t="shared" si="89"/>
        <v>#N/A</v>
      </c>
      <c r="DK58" s="27" t="str">
        <f t="shared" si="89"/>
        <v>#N/A</v>
      </c>
      <c r="DL58" s="27" t="str">
        <f t="shared" si="89"/>
        <v>#N/A</v>
      </c>
      <c r="DM58" s="27" t="str">
        <f t="shared" si="89"/>
        <v>#N/A</v>
      </c>
      <c r="DN58" s="27" t="str">
        <f t="shared" si="89"/>
        <v>#N/A</v>
      </c>
      <c r="DO58" s="27" t="str">
        <f t="shared" si="89"/>
        <v>#N/A</v>
      </c>
      <c r="DP58" s="27" t="str">
        <f t="shared" si="89"/>
        <v>#N/A</v>
      </c>
      <c r="DQ58" s="27" t="str">
        <f t="shared" si="89"/>
        <v>#N/A</v>
      </c>
      <c r="DR58" s="27" t="str">
        <f t="shared" si="89"/>
        <v>#N/A</v>
      </c>
      <c r="DS58" s="27" t="str">
        <f t="shared" si="89"/>
        <v>#N/A</v>
      </c>
      <c r="DT58" s="27" t="str">
        <f t="shared" si="89"/>
        <v>#N/A</v>
      </c>
      <c r="DU58" s="27" t="str">
        <f t="shared" si="89"/>
        <v>#N/A</v>
      </c>
      <c r="DV58" s="27" t="str">
        <f t="shared" si="89"/>
        <v>#N/A</v>
      </c>
      <c r="DW58" s="27" t="str">
        <f t="shared" si="89"/>
        <v>#N/A</v>
      </c>
      <c r="DX58" s="27" t="str">
        <f t="shared" si="89"/>
        <v>#N/A</v>
      </c>
      <c r="DY58" s="27" t="str">
        <f t="shared" si="89"/>
        <v>#N/A</v>
      </c>
      <c r="DZ58" s="27" t="str">
        <f t="shared" si="89"/>
        <v>#N/A</v>
      </c>
      <c r="EA58" s="27" t="str">
        <f t="shared" si="89"/>
        <v>#N/A</v>
      </c>
      <c r="EB58" s="27" t="str">
        <f t="shared" si="89"/>
        <v>#N/A</v>
      </c>
      <c r="EC58" s="27" t="str">
        <f t="shared" si="89"/>
        <v>#N/A</v>
      </c>
      <c r="ED58" s="27" t="str">
        <f t="shared" si="89"/>
        <v>#N/A</v>
      </c>
      <c r="EE58" s="28">
        <f t="shared" si="2"/>
        <v>1657.955675</v>
      </c>
    </row>
    <row r="59">
      <c r="A59" s="1"/>
      <c r="B59" s="29" t="s">
        <v>37</v>
      </c>
      <c r="C59" s="30" t="s">
        <v>49</v>
      </c>
      <c r="D59" s="30">
        <v>0.0</v>
      </c>
      <c r="E59" s="30" t="s">
        <v>37</v>
      </c>
      <c r="F59" s="31">
        <v>46180.0</v>
      </c>
      <c r="G59" s="32"/>
      <c r="H59" s="32" t="b">
        <f t="shared" si="3"/>
        <v>1</v>
      </c>
      <c r="I59" s="32" t="b">
        <f>if(iferror(match(B59,'Osallistujat ja seuranta'!C:C,0),0)&gt;0,TRUE,FALSE)</f>
        <v>1</v>
      </c>
      <c r="J59" s="32" t="b">
        <f>if(iferror(match(C59,'Osallistujat ja seuranta'!C:C,0),0)&gt;0,TRUE,FALSE)</f>
        <v>1</v>
      </c>
      <c r="K59" s="32" t="b">
        <f t="shared" si="4"/>
        <v>1</v>
      </c>
      <c r="L59" s="32" t="b">
        <f t="shared" si="5"/>
        <v>1</v>
      </c>
      <c r="M59" s="32" t="b">
        <f t="shared" si="6"/>
        <v>1</v>
      </c>
      <c r="N59" s="33">
        <f t="shared" si="7"/>
        <v>1</v>
      </c>
      <c r="O59" s="34">
        <f t="shared" si="8"/>
        <v>2420.786552</v>
      </c>
      <c r="P59" s="34">
        <f t="shared" si="9"/>
        <v>2212.245748</v>
      </c>
      <c r="Q59" s="35">
        <f t="shared" si="10"/>
        <v>208.5408043</v>
      </c>
      <c r="R59" s="34">
        <f t="shared" si="11"/>
        <v>2212.245748</v>
      </c>
      <c r="S59" s="33">
        <f t="shared" si="12"/>
        <v>1</v>
      </c>
      <c r="T59" s="33">
        <f t="shared" si="13"/>
        <v>-47.45319389</v>
      </c>
      <c r="U59" s="33">
        <f t="shared" si="14"/>
        <v>-48.94309372</v>
      </c>
      <c r="V59" s="36">
        <f t="shared" si="15"/>
        <v>0.8160632364</v>
      </c>
      <c r="W59" s="37">
        <f t="shared" si="16"/>
        <v>10.68815941</v>
      </c>
      <c r="X59" s="37">
        <f t="shared" si="17"/>
        <v>0.03992537644</v>
      </c>
      <c r="Y59" s="37">
        <f>if(N59=1,(W59*(S59-V59))*'Säännöt ja ohjeet'!$B$54+X59,"")</f>
        <v>3.971816277</v>
      </c>
      <c r="Z59" s="37">
        <f t="shared" si="18"/>
        <v>0</v>
      </c>
      <c r="AA59" s="37">
        <f t="shared" si="19"/>
        <v>0.1839367636</v>
      </c>
      <c r="AB59" s="37">
        <f t="shared" si="20"/>
        <v>15.02454298</v>
      </c>
      <c r="AC59" s="37">
        <f t="shared" si="21"/>
        <v>0.2770063053</v>
      </c>
      <c r="AD59" s="37">
        <f>if(N59=1,(AB59*(Z59-AA59))*'Säännöt ja ohjeet'!$B$54+AC59,"")</f>
        <v>-5.250125316</v>
      </c>
      <c r="AE59" s="38">
        <f t="shared" si="22"/>
        <v>7</v>
      </c>
      <c r="AF59" s="38">
        <f t="shared" si="23"/>
        <v>-5</v>
      </c>
      <c r="AG59" s="1"/>
      <c r="AH59" s="10"/>
      <c r="AI59" s="27">
        <f t="shared" ref="AI59:ED59" si="90">if($B59=AI$3,AI58+$Y59,if($C59=AI$3,AI58+$AD59,AI58))</f>
        <v>1927.668078</v>
      </c>
      <c r="AJ59" s="27">
        <f t="shared" si="90"/>
        <v>1884.318373</v>
      </c>
      <c r="AK59" s="27">
        <f t="shared" si="90"/>
        <v>2424.758368</v>
      </c>
      <c r="AL59" s="27">
        <f t="shared" si="90"/>
        <v>1653.720151</v>
      </c>
      <c r="AM59" s="27">
        <f t="shared" si="90"/>
        <v>1804.072131</v>
      </c>
      <c r="AN59" s="27">
        <f t="shared" si="90"/>
        <v>2327.314325</v>
      </c>
      <c r="AO59" s="27">
        <f t="shared" si="90"/>
        <v>2286.32782</v>
      </c>
      <c r="AP59" s="27">
        <f t="shared" si="90"/>
        <v>1721.536599</v>
      </c>
      <c r="AQ59" s="27">
        <f t="shared" si="90"/>
        <v>880.3044819</v>
      </c>
      <c r="AR59" s="27">
        <f t="shared" si="90"/>
        <v>830.8798854</v>
      </c>
      <c r="AS59" s="27">
        <f t="shared" si="90"/>
        <v>2178.77133</v>
      </c>
      <c r="AT59" s="27">
        <f t="shared" si="90"/>
        <v>811.649061</v>
      </c>
      <c r="AU59" s="27">
        <f t="shared" si="90"/>
        <v>1149.315895</v>
      </c>
      <c r="AV59" s="27">
        <f t="shared" si="90"/>
        <v>1314.655233</v>
      </c>
      <c r="AW59" s="27">
        <f t="shared" si="90"/>
        <v>1186.880996</v>
      </c>
      <c r="AX59" s="27">
        <f t="shared" si="90"/>
        <v>1130.419935</v>
      </c>
      <c r="AY59" s="27">
        <f t="shared" si="90"/>
        <v>1367.704948</v>
      </c>
      <c r="AZ59" s="27">
        <f t="shared" si="90"/>
        <v>1732.550996</v>
      </c>
      <c r="BA59" s="27">
        <f t="shared" si="90"/>
        <v>1843.969933</v>
      </c>
      <c r="BB59" s="27">
        <f t="shared" si="90"/>
        <v>2151.976698</v>
      </c>
      <c r="BC59" s="27">
        <f t="shared" si="90"/>
        <v>2206.995622</v>
      </c>
      <c r="BD59" s="27" t="str">
        <f t="shared" si="90"/>
        <v>#N/A</v>
      </c>
      <c r="BE59" s="27" t="str">
        <f t="shared" si="90"/>
        <v>#N/A</v>
      </c>
      <c r="BF59" s="27" t="str">
        <f t="shared" si="90"/>
        <v>#N/A</v>
      </c>
      <c r="BG59" s="27" t="str">
        <f t="shared" si="90"/>
        <v>#N/A</v>
      </c>
      <c r="BH59" s="27" t="str">
        <f t="shared" si="90"/>
        <v>#N/A</v>
      </c>
      <c r="BI59" s="27" t="str">
        <f t="shared" si="90"/>
        <v>#N/A</v>
      </c>
      <c r="BJ59" s="27" t="str">
        <f t="shared" si="90"/>
        <v>#N/A</v>
      </c>
      <c r="BK59" s="27" t="str">
        <f t="shared" si="90"/>
        <v>#N/A</v>
      </c>
      <c r="BL59" s="27" t="str">
        <f t="shared" si="90"/>
        <v>#N/A</v>
      </c>
      <c r="BM59" s="27" t="str">
        <f t="shared" si="90"/>
        <v>#N/A</v>
      </c>
      <c r="BN59" s="27" t="str">
        <f t="shared" si="90"/>
        <v>#N/A</v>
      </c>
      <c r="BO59" s="27" t="str">
        <f t="shared" si="90"/>
        <v>#N/A</v>
      </c>
      <c r="BP59" s="27" t="str">
        <f t="shared" si="90"/>
        <v>#N/A</v>
      </c>
      <c r="BQ59" s="27" t="str">
        <f t="shared" si="90"/>
        <v>#N/A</v>
      </c>
      <c r="BR59" s="27" t="str">
        <f t="shared" si="90"/>
        <v>#N/A</v>
      </c>
      <c r="BS59" s="27" t="str">
        <f t="shared" si="90"/>
        <v>#N/A</v>
      </c>
      <c r="BT59" s="27" t="str">
        <f t="shared" si="90"/>
        <v>#N/A</v>
      </c>
      <c r="BU59" s="27" t="str">
        <f t="shared" si="90"/>
        <v>#N/A</v>
      </c>
      <c r="BV59" s="27" t="str">
        <f t="shared" si="90"/>
        <v>#N/A</v>
      </c>
      <c r="BW59" s="27" t="str">
        <f t="shared" si="90"/>
        <v>#N/A</v>
      </c>
      <c r="BX59" s="27" t="str">
        <f t="shared" si="90"/>
        <v>#N/A</v>
      </c>
      <c r="BY59" s="27" t="str">
        <f t="shared" si="90"/>
        <v>#N/A</v>
      </c>
      <c r="BZ59" s="27" t="str">
        <f t="shared" si="90"/>
        <v>#N/A</v>
      </c>
      <c r="CA59" s="27" t="str">
        <f t="shared" si="90"/>
        <v>#N/A</v>
      </c>
      <c r="CB59" s="27" t="str">
        <f t="shared" si="90"/>
        <v>#N/A</v>
      </c>
      <c r="CC59" s="27" t="str">
        <f t="shared" si="90"/>
        <v>#N/A</v>
      </c>
      <c r="CD59" s="27" t="str">
        <f t="shared" si="90"/>
        <v>#N/A</v>
      </c>
      <c r="CE59" s="27" t="str">
        <f t="shared" si="90"/>
        <v>#N/A</v>
      </c>
      <c r="CF59" s="27" t="str">
        <f t="shared" si="90"/>
        <v>#N/A</v>
      </c>
      <c r="CG59" s="27" t="str">
        <f t="shared" si="90"/>
        <v>#N/A</v>
      </c>
      <c r="CH59" s="27" t="str">
        <f t="shared" si="90"/>
        <v>#N/A</v>
      </c>
      <c r="CI59" s="27" t="str">
        <f t="shared" si="90"/>
        <v>#N/A</v>
      </c>
      <c r="CJ59" s="27" t="str">
        <f t="shared" si="90"/>
        <v>#N/A</v>
      </c>
      <c r="CK59" s="27" t="str">
        <f t="shared" si="90"/>
        <v>#N/A</v>
      </c>
      <c r="CL59" s="27" t="str">
        <f t="shared" si="90"/>
        <v>#N/A</v>
      </c>
      <c r="CM59" s="27" t="str">
        <f t="shared" si="90"/>
        <v>#N/A</v>
      </c>
      <c r="CN59" s="27" t="str">
        <f t="shared" si="90"/>
        <v>#N/A</v>
      </c>
      <c r="CO59" s="27" t="str">
        <f t="shared" si="90"/>
        <v>#N/A</v>
      </c>
      <c r="CP59" s="27" t="str">
        <f t="shared" si="90"/>
        <v>#N/A</v>
      </c>
      <c r="CQ59" s="27" t="str">
        <f t="shared" si="90"/>
        <v>#N/A</v>
      </c>
      <c r="CR59" s="27" t="str">
        <f t="shared" si="90"/>
        <v>#N/A</v>
      </c>
      <c r="CS59" s="27" t="str">
        <f t="shared" si="90"/>
        <v>#N/A</v>
      </c>
      <c r="CT59" s="27" t="str">
        <f t="shared" si="90"/>
        <v>#N/A</v>
      </c>
      <c r="CU59" s="27" t="str">
        <f t="shared" si="90"/>
        <v>#N/A</v>
      </c>
      <c r="CV59" s="27" t="str">
        <f t="shared" si="90"/>
        <v>#N/A</v>
      </c>
      <c r="CW59" s="27" t="str">
        <f t="shared" si="90"/>
        <v>#N/A</v>
      </c>
      <c r="CX59" s="27" t="str">
        <f t="shared" si="90"/>
        <v>#N/A</v>
      </c>
      <c r="CY59" s="27" t="str">
        <f t="shared" si="90"/>
        <v>#N/A</v>
      </c>
      <c r="CZ59" s="27" t="str">
        <f t="shared" si="90"/>
        <v>#N/A</v>
      </c>
      <c r="DA59" s="27" t="str">
        <f t="shared" si="90"/>
        <v>#N/A</v>
      </c>
      <c r="DB59" s="27" t="str">
        <f t="shared" si="90"/>
        <v>#N/A</v>
      </c>
      <c r="DC59" s="27" t="str">
        <f t="shared" si="90"/>
        <v>#N/A</v>
      </c>
      <c r="DD59" s="27" t="str">
        <f t="shared" si="90"/>
        <v>#N/A</v>
      </c>
      <c r="DE59" s="27" t="str">
        <f t="shared" si="90"/>
        <v>#N/A</v>
      </c>
      <c r="DF59" s="27" t="str">
        <f t="shared" si="90"/>
        <v>#N/A</v>
      </c>
      <c r="DG59" s="27" t="str">
        <f t="shared" si="90"/>
        <v>#N/A</v>
      </c>
      <c r="DH59" s="27" t="str">
        <f t="shared" si="90"/>
        <v>#N/A</v>
      </c>
      <c r="DI59" s="27" t="str">
        <f t="shared" si="90"/>
        <v>#N/A</v>
      </c>
      <c r="DJ59" s="27" t="str">
        <f t="shared" si="90"/>
        <v>#N/A</v>
      </c>
      <c r="DK59" s="27" t="str">
        <f t="shared" si="90"/>
        <v>#N/A</v>
      </c>
      <c r="DL59" s="27" t="str">
        <f t="shared" si="90"/>
        <v>#N/A</v>
      </c>
      <c r="DM59" s="27" t="str">
        <f t="shared" si="90"/>
        <v>#N/A</v>
      </c>
      <c r="DN59" s="27" t="str">
        <f t="shared" si="90"/>
        <v>#N/A</v>
      </c>
      <c r="DO59" s="27" t="str">
        <f t="shared" si="90"/>
        <v>#N/A</v>
      </c>
      <c r="DP59" s="27" t="str">
        <f t="shared" si="90"/>
        <v>#N/A</v>
      </c>
      <c r="DQ59" s="27" t="str">
        <f t="shared" si="90"/>
        <v>#N/A</v>
      </c>
      <c r="DR59" s="27" t="str">
        <f t="shared" si="90"/>
        <v>#N/A</v>
      </c>
      <c r="DS59" s="27" t="str">
        <f t="shared" si="90"/>
        <v>#N/A</v>
      </c>
      <c r="DT59" s="27" t="str">
        <f t="shared" si="90"/>
        <v>#N/A</v>
      </c>
      <c r="DU59" s="27" t="str">
        <f t="shared" si="90"/>
        <v>#N/A</v>
      </c>
      <c r="DV59" s="27" t="str">
        <f t="shared" si="90"/>
        <v>#N/A</v>
      </c>
      <c r="DW59" s="27" t="str">
        <f t="shared" si="90"/>
        <v>#N/A</v>
      </c>
      <c r="DX59" s="27" t="str">
        <f t="shared" si="90"/>
        <v>#N/A</v>
      </c>
      <c r="DY59" s="27" t="str">
        <f t="shared" si="90"/>
        <v>#N/A</v>
      </c>
      <c r="DZ59" s="27" t="str">
        <f t="shared" si="90"/>
        <v>#N/A</v>
      </c>
      <c r="EA59" s="27" t="str">
        <f t="shared" si="90"/>
        <v>#N/A</v>
      </c>
      <c r="EB59" s="27" t="str">
        <f t="shared" si="90"/>
        <v>#N/A</v>
      </c>
      <c r="EC59" s="27" t="str">
        <f t="shared" si="90"/>
        <v>#N/A</v>
      </c>
      <c r="ED59" s="27" t="str">
        <f t="shared" si="90"/>
        <v>#N/A</v>
      </c>
      <c r="EE59" s="28">
        <f t="shared" si="2"/>
        <v>1657.894803</v>
      </c>
    </row>
    <row r="60">
      <c r="A60" s="1"/>
      <c r="B60" s="29" t="s">
        <v>37</v>
      </c>
      <c r="C60" s="30" t="s">
        <v>40</v>
      </c>
      <c r="D60" s="30">
        <v>9.0</v>
      </c>
      <c r="E60" s="30" t="s">
        <v>37</v>
      </c>
      <c r="F60" s="31">
        <v>46187.0</v>
      </c>
      <c r="G60" s="32"/>
      <c r="H60" s="32" t="b">
        <f t="shared" si="3"/>
        <v>1</v>
      </c>
      <c r="I60" s="32" t="b">
        <f>if(iferror(match(B60,'Osallistujat ja seuranta'!C:C,0),0)&gt;0,TRUE,FALSE)</f>
        <v>1</v>
      </c>
      <c r="J60" s="32" t="b">
        <f>if(iferror(match(C60,'Osallistujat ja seuranta'!C:C,0),0)&gt;0,TRUE,FALSE)</f>
        <v>1</v>
      </c>
      <c r="K60" s="32" t="b">
        <f t="shared" si="4"/>
        <v>1</v>
      </c>
      <c r="L60" s="32" t="b">
        <f t="shared" si="5"/>
        <v>1</v>
      </c>
      <c r="M60" s="32" t="b">
        <f t="shared" si="6"/>
        <v>1</v>
      </c>
      <c r="N60" s="33">
        <f t="shared" si="7"/>
        <v>1</v>
      </c>
      <c r="O60" s="34">
        <f t="shared" si="8"/>
        <v>2424.758368</v>
      </c>
      <c r="P60" s="34">
        <f t="shared" si="9"/>
        <v>1149.315895</v>
      </c>
      <c r="Q60" s="35">
        <f t="shared" si="10"/>
        <v>425.4424737</v>
      </c>
      <c r="R60" s="34">
        <f t="shared" si="11"/>
        <v>1999.315895</v>
      </c>
      <c r="S60" s="33">
        <f t="shared" si="12"/>
        <v>1</v>
      </c>
      <c r="T60" s="33">
        <f t="shared" si="13"/>
        <v>-47.42149999</v>
      </c>
      <c r="U60" s="33">
        <f t="shared" si="14"/>
        <v>-50.19451948</v>
      </c>
      <c r="V60" s="36">
        <f t="shared" si="15"/>
        <v>0.9412003147</v>
      </c>
      <c r="W60" s="37">
        <f t="shared" si="16"/>
        <v>10.61101075</v>
      </c>
      <c r="X60" s="37">
        <f t="shared" si="17"/>
        <v>0.03816463868</v>
      </c>
      <c r="Y60" s="37">
        <f>if(N60=1,(W60*(S60-V60))*'Säännöt ja ohjeet'!$B$54+X60,"")</f>
        <v>1.286012824</v>
      </c>
      <c r="Z60" s="37">
        <f t="shared" si="18"/>
        <v>0</v>
      </c>
      <c r="AA60" s="37">
        <f t="shared" si="19"/>
        <v>0.05879968529</v>
      </c>
      <c r="AB60" s="37">
        <f t="shared" si="20"/>
        <v>44.71720058</v>
      </c>
      <c r="AC60" s="37">
        <f t="shared" si="21"/>
        <v>2.876710377</v>
      </c>
      <c r="AD60" s="37">
        <f>if(N60=1,(AB60*(Z60-AA60))*'Säännöt ja ohjeet'!$B$54+AC60,"")</f>
        <v>-2.382004266</v>
      </c>
      <c r="AE60" s="38">
        <f t="shared" si="22"/>
        <v>4</v>
      </c>
      <c r="AF60" s="38">
        <f t="shared" si="23"/>
        <v>-2</v>
      </c>
      <c r="AG60" s="1"/>
      <c r="AH60" s="10"/>
      <c r="AI60" s="27">
        <f t="shared" ref="AI60:ED60" si="91">if($B60=AI$3,AI59+$Y60,if($C60=AI$3,AI59+$AD60,AI59))</f>
        <v>1927.668078</v>
      </c>
      <c r="AJ60" s="27">
        <f t="shared" si="91"/>
        <v>1884.318373</v>
      </c>
      <c r="AK60" s="27">
        <f t="shared" si="91"/>
        <v>2426.044381</v>
      </c>
      <c r="AL60" s="27">
        <f t="shared" si="91"/>
        <v>1653.720151</v>
      </c>
      <c r="AM60" s="27">
        <f t="shared" si="91"/>
        <v>1804.072131</v>
      </c>
      <c r="AN60" s="27">
        <f t="shared" si="91"/>
        <v>2327.314325</v>
      </c>
      <c r="AO60" s="27">
        <f t="shared" si="91"/>
        <v>2286.32782</v>
      </c>
      <c r="AP60" s="27">
        <f t="shared" si="91"/>
        <v>1721.536599</v>
      </c>
      <c r="AQ60" s="27">
        <f t="shared" si="91"/>
        <v>880.3044819</v>
      </c>
      <c r="AR60" s="27">
        <f t="shared" si="91"/>
        <v>830.8798854</v>
      </c>
      <c r="AS60" s="27">
        <f t="shared" si="91"/>
        <v>2178.77133</v>
      </c>
      <c r="AT60" s="27">
        <f t="shared" si="91"/>
        <v>811.649061</v>
      </c>
      <c r="AU60" s="27">
        <f t="shared" si="91"/>
        <v>1146.93389</v>
      </c>
      <c r="AV60" s="27">
        <f t="shared" si="91"/>
        <v>1314.655233</v>
      </c>
      <c r="AW60" s="27">
        <f t="shared" si="91"/>
        <v>1186.880996</v>
      </c>
      <c r="AX60" s="27">
        <f t="shared" si="91"/>
        <v>1130.419935</v>
      </c>
      <c r="AY60" s="27">
        <f t="shared" si="91"/>
        <v>1367.704948</v>
      </c>
      <c r="AZ60" s="27">
        <f t="shared" si="91"/>
        <v>1732.550996</v>
      </c>
      <c r="BA60" s="27">
        <f t="shared" si="91"/>
        <v>1843.969933</v>
      </c>
      <c r="BB60" s="27">
        <f t="shared" si="91"/>
        <v>2151.976698</v>
      </c>
      <c r="BC60" s="27">
        <f t="shared" si="91"/>
        <v>2206.995622</v>
      </c>
      <c r="BD60" s="27" t="str">
        <f t="shared" si="91"/>
        <v>#N/A</v>
      </c>
      <c r="BE60" s="27" t="str">
        <f t="shared" si="91"/>
        <v>#N/A</v>
      </c>
      <c r="BF60" s="27" t="str">
        <f t="shared" si="91"/>
        <v>#N/A</v>
      </c>
      <c r="BG60" s="27" t="str">
        <f t="shared" si="91"/>
        <v>#N/A</v>
      </c>
      <c r="BH60" s="27" t="str">
        <f t="shared" si="91"/>
        <v>#N/A</v>
      </c>
      <c r="BI60" s="27" t="str">
        <f t="shared" si="91"/>
        <v>#N/A</v>
      </c>
      <c r="BJ60" s="27" t="str">
        <f t="shared" si="91"/>
        <v>#N/A</v>
      </c>
      <c r="BK60" s="27" t="str">
        <f t="shared" si="91"/>
        <v>#N/A</v>
      </c>
      <c r="BL60" s="27" t="str">
        <f t="shared" si="91"/>
        <v>#N/A</v>
      </c>
      <c r="BM60" s="27" t="str">
        <f t="shared" si="91"/>
        <v>#N/A</v>
      </c>
      <c r="BN60" s="27" t="str">
        <f t="shared" si="91"/>
        <v>#N/A</v>
      </c>
      <c r="BO60" s="27" t="str">
        <f t="shared" si="91"/>
        <v>#N/A</v>
      </c>
      <c r="BP60" s="27" t="str">
        <f t="shared" si="91"/>
        <v>#N/A</v>
      </c>
      <c r="BQ60" s="27" t="str">
        <f t="shared" si="91"/>
        <v>#N/A</v>
      </c>
      <c r="BR60" s="27" t="str">
        <f t="shared" si="91"/>
        <v>#N/A</v>
      </c>
      <c r="BS60" s="27" t="str">
        <f t="shared" si="91"/>
        <v>#N/A</v>
      </c>
      <c r="BT60" s="27" t="str">
        <f t="shared" si="91"/>
        <v>#N/A</v>
      </c>
      <c r="BU60" s="27" t="str">
        <f t="shared" si="91"/>
        <v>#N/A</v>
      </c>
      <c r="BV60" s="27" t="str">
        <f t="shared" si="91"/>
        <v>#N/A</v>
      </c>
      <c r="BW60" s="27" t="str">
        <f t="shared" si="91"/>
        <v>#N/A</v>
      </c>
      <c r="BX60" s="27" t="str">
        <f t="shared" si="91"/>
        <v>#N/A</v>
      </c>
      <c r="BY60" s="27" t="str">
        <f t="shared" si="91"/>
        <v>#N/A</v>
      </c>
      <c r="BZ60" s="27" t="str">
        <f t="shared" si="91"/>
        <v>#N/A</v>
      </c>
      <c r="CA60" s="27" t="str">
        <f t="shared" si="91"/>
        <v>#N/A</v>
      </c>
      <c r="CB60" s="27" t="str">
        <f t="shared" si="91"/>
        <v>#N/A</v>
      </c>
      <c r="CC60" s="27" t="str">
        <f t="shared" si="91"/>
        <v>#N/A</v>
      </c>
      <c r="CD60" s="27" t="str">
        <f t="shared" si="91"/>
        <v>#N/A</v>
      </c>
      <c r="CE60" s="27" t="str">
        <f t="shared" si="91"/>
        <v>#N/A</v>
      </c>
      <c r="CF60" s="27" t="str">
        <f t="shared" si="91"/>
        <v>#N/A</v>
      </c>
      <c r="CG60" s="27" t="str">
        <f t="shared" si="91"/>
        <v>#N/A</v>
      </c>
      <c r="CH60" s="27" t="str">
        <f t="shared" si="91"/>
        <v>#N/A</v>
      </c>
      <c r="CI60" s="27" t="str">
        <f t="shared" si="91"/>
        <v>#N/A</v>
      </c>
      <c r="CJ60" s="27" t="str">
        <f t="shared" si="91"/>
        <v>#N/A</v>
      </c>
      <c r="CK60" s="27" t="str">
        <f t="shared" si="91"/>
        <v>#N/A</v>
      </c>
      <c r="CL60" s="27" t="str">
        <f t="shared" si="91"/>
        <v>#N/A</v>
      </c>
      <c r="CM60" s="27" t="str">
        <f t="shared" si="91"/>
        <v>#N/A</v>
      </c>
      <c r="CN60" s="27" t="str">
        <f t="shared" si="91"/>
        <v>#N/A</v>
      </c>
      <c r="CO60" s="27" t="str">
        <f t="shared" si="91"/>
        <v>#N/A</v>
      </c>
      <c r="CP60" s="27" t="str">
        <f t="shared" si="91"/>
        <v>#N/A</v>
      </c>
      <c r="CQ60" s="27" t="str">
        <f t="shared" si="91"/>
        <v>#N/A</v>
      </c>
      <c r="CR60" s="27" t="str">
        <f t="shared" si="91"/>
        <v>#N/A</v>
      </c>
      <c r="CS60" s="27" t="str">
        <f t="shared" si="91"/>
        <v>#N/A</v>
      </c>
      <c r="CT60" s="27" t="str">
        <f t="shared" si="91"/>
        <v>#N/A</v>
      </c>
      <c r="CU60" s="27" t="str">
        <f t="shared" si="91"/>
        <v>#N/A</v>
      </c>
      <c r="CV60" s="27" t="str">
        <f t="shared" si="91"/>
        <v>#N/A</v>
      </c>
      <c r="CW60" s="27" t="str">
        <f t="shared" si="91"/>
        <v>#N/A</v>
      </c>
      <c r="CX60" s="27" t="str">
        <f t="shared" si="91"/>
        <v>#N/A</v>
      </c>
      <c r="CY60" s="27" t="str">
        <f t="shared" si="91"/>
        <v>#N/A</v>
      </c>
      <c r="CZ60" s="27" t="str">
        <f t="shared" si="91"/>
        <v>#N/A</v>
      </c>
      <c r="DA60" s="27" t="str">
        <f t="shared" si="91"/>
        <v>#N/A</v>
      </c>
      <c r="DB60" s="27" t="str">
        <f t="shared" si="91"/>
        <v>#N/A</v>
      </c>
      <c r="DC60" s="27" t="str">
        <f t="shared" si="91"/>
        <v>#N/A</v>
      </c>
      <c r="DD60" s="27" t="str">
        <f t="shared" si="91"/>
        <v>#N/A</v>
      </c>
      <c r="DE60" s="27" t="str">
        <f t="shared" si="91"/>
        <v>#N/A</v>
      </c>
      <c r="DF60" s="27" t="str">
        <f t="shared" si="91"/>
        <v>#N/A</v>
      </c>
      <c r="DG60" s="27" t="str">
        <f t="shared" si="91"/>
        <v>#N/A</v>
      </c>
      <c r="DH60" s="27" t="str">
        <f t="shared" si="91"/>
        <v>#N/A</v>
      </c>
      <c r="DI60" s="27" t="str">
        <f t="shared" si="91"/>
        <v>#N/A</v>
      </c>
      <c r="DJ60" s="27" t="str">
        <f t="shared" si="91"/>
        <v>#N/A</v>
      </c>
      <c r="DK60" s="27" t="str">
        <f t="shared" si="91"/>
        <v>#N/A</v>
      </c>
      <c r="DL60" s="27" t="str">
        <f t="shared" si="91"/>
        <v>#N/A</v>
      </c>
      <c r="DM60" s="27" t="str">
        <f t="shared" si="91"/>
        <v>#N/A</v>
      </c>
      <c r="DN60" s="27" t="str">
        <f t="shared" si="91"/>
        <v>#N/A</v>
      </c>
      <c r="DO60" s="27" t="str">
        <f t="shared" si="91"/>
        <v>#N/A</v>
      </c>
      <c r="DP60" s="27" t="str">
        <f t="shared" si="91"/>
        <v>#N/A</v>
      </c>
      <c r="DQ60" s="27" t="str">
        <f t="shared" si="91"/>
        <v>#N/A</v>
      </c>
      <c r="DR60" s="27" t="str">
        <f t="shared" si="91"/>
        <v>#N/A</v>
      </c>
      <c r="DS60" s="27" t="str">
        <f t="shared" si="91"/>
        <v>#N/A</v>
      </c>
      <c r="DT60" s="27" t="str">
        <f t="shared" si="91"/>
        <v>#N/A</v>
      </c>
      <c r="DU60" s="27" t="str">
        <f t="shared" si="91"/>
        <v>#N/A</v>
      </c>
      <c r="DV60" s="27" t="str">
        <f t="shared" si="91"/>
        <v>#N/A</v>
      </c>
      <c r="DW60" s="27" t="str">
        <f t="shared" si="91"/>
        <v>#N/A</v>
      </c>
      <c r="DX60" s="27" t="str">
        <f t="shared" si="91"/>
        <v>#N/A</v>
      </c>
      <c r="DY60" s="27" t="str">
        <f t="shared" si="91"/>
        <v>#N/A</v>
      </c>
      <c r="DZ60" s="27" t="str">
        <f t="shared" si="91"/>
        <v>#N/A</v>
      </c>
      <c r="EA60" s="27" t="str">
        <f t="shared" si="91"/>
        <v>#N/A</v>
      </c>
      <c r="EB60" s="27" t="str">
        <f t="shared" si="91"/>
        <v>#N/A</v>
      </c>
      <c r="EC60" s="27" t="str">
        <f t="shared" si="91"/>
        <v>#N/A</v>
      </c>
      <c r="ED60" s="27" t="str">
        <f t="shared" si="91"/>
        <v>#N/A</v>
      </c>
      <c r="EE60" s="28">
        <f t="shared" si="2"/>
        <v>1657.842613</v>
      </c>
    </row>
    <row r="61">
      <c r="A61" s="1"/>
      <c r="B61" s="29" t="s">
        <v>42</v>
      </c>
      <c r="C61" s="30" t="s">
        <v>41</v>
      </c>
      <c r="D61" s="30">
        <v>7.0</v>
      </c>
      <c r="E61" s="30" t="s">
        <v>42</v>
      </c>
      <c r="F61" s="31">
        <v>46197.0</v>
      </c>
      <c r="G61" s="32"/>
      <c r="H61" s="32" t="b">
        <f t="shared" si="3"/>
        <v>1</v>
      </c>
      <c r="I61" s="32" t="b">
        <f>if(iferror(match(B61,'Osallistujat ja seuranta'!C:C,0),0)&gt;0,TRUE,FALSE)</f>
        <v>1</v>
      </c>
      <c r="J61" s="32" t="b">
        <f>if(iferror(match(C61,'Osallistujat ja seuranta'!C:C,0),0)&gt;0,TRUE,FALSE)</f>
        <v>1</v>
      </c>
      <c r="K61" s="32" t="b">
        <f t="shared" si="4"/>
        <v>1</v>
      </c>
      <c r="L61" s="32" t="b">
        <f t="shared" si="5"/>
        <v>1</v>
      </c>
      <c r="M61" s="32" t="b">
        <f t="shared" si="6"/>
        <v>1</v>
      </c>
      <c r="N61" s="33">
        <f t="shared" si="7"/>
        <v>1</v>
      </c>
      <c r="O61" s="34">
        <f t="shared" si="8"/>
        <v>1927.668078</v>
      </c>
      <c r="P61" s="34">
        <f t="shared" si="9"/>
        <v>830.8798854</v>
      </c>
      <c r="Q61" s="35">
        <f t="shared" si="10"/>
        <v>446.7881931</v>
      </c>
      <c r="R61" s="34">
        <f t="shared" si="11"/>
        <v>1480.879885</v>
      </c>
      <c r="S61" s="33">
        <f t="shared" si="12"/>
        <v>1</v>
      </c>
      <c r="T61" s="33">
        <f t="shared" si="13"/>
        <v>-50.56986693</v>
      </c>
      <c r="U61" s="33">
        <f t="shared" si="14"/>
        <v>-52.54275747</v>
      </c>
      <c r="V61" s="36">
        <f t="shared" si="15"/>
        <v>0.8779212466</v>
      </c>
      <c r="W61" s="37">
        <f t="shared" si="16"/>
        <v>21.79147723</v>
      </c>
      <c r="X61" s="37">
        <f t="shared" si="17"/>
        <v>0.9327251967</v>
      </c>
      <c r="Y61" s="37">
        <f>if(N61=1,(W61*(S61-V61))*'Säännöt ja ohjeet'!$B$54+X61,"")</f>
        <v>6.253277946</v>
      </c>
      <c r="Z61" s="37">
        <f t="shared" si="18"/>
        <v>0</v>
      </c>
      <c r="AA61" s="37">
        <f t="shared" si="19"/>
        <v>0.1220787534</v>
      </c>
      <c r="AB61" s="37">
        <f t="shared" si="20"/>
        <v>55.77242843</v>
      </c>
      <c r="AC61" s="37">
        <f t="shared" si="21"/>
        <v>3.672800289</v>
      </c>
      <c r="AD61" s="37">
        <f>if(N61=1,(AB61*(Z61-AA61))*'Säännöt ja ohjeet'!$B$54+AC61,"")</f>
        <v>-9.944456785</v>
      </c>
      <c r="AE61" s="38">
        <f t="shared" si="22"/>
        <v>4</v>
      </c>
      <c r="AF61" s="38">
        <f t="shared" si="23"/>
        <v>-2</v>
      </c>
      <c r="AG61" s="1"/>
      <c r="AH61" s="10"/>
      <c r="AI61" s="27">
        <f t="shared" ref="AI61:ED61" si="92">if($B61=AI$3,AI60+$Y61,if($C61=AI$3,AI60+$AD61,AI60))</f>
        <v>1933.921356</v>
      </c>
      <c r="AJ61" s="27">
        <f t="shared" si="92"/>
        <v>1884.318373</v>
      </c>
      <c r="AK61" s="27">
        <f t="shared" si="92"/>
        <v>2426.044381</v>
      </c>
      <c r="AL61" s="27">
        <f t="shared" si="92"/>
        <v>1653.720151</v>
      </c>
      <c r="AM61" s="27">
        <f t="shared" si="92"/>
        <v>1804.072131</v>
      </c>
      <c r="AN61" s="27">
        <f t="shared" si="92"/>
        <v>2327.314325</v>
      </c>
      <c r="AO61" s="27">
        <f t="shared" si="92"/>
        <v>2286.32782</v>
      </c>
      <c r="AP61" s="27">
        <f t="shared" si="92"/>
        <v>1721.536599</v>
      </c>
      <c r="AQ61" s="27">
        <f t="shared" si="92"/>
        <v>880.3044819</v>
      </c>
      <c r="AR61" s="27">
        <f t="shared" si="92"/>
        <v>820.9354286</v>
      </c>
      <c r="AS61" s="27">
        <f t="shared" si="92"/>
        <v>2178.77133</v>
      </c>
      <c r="AT61" s="27">
        <f t="shared" si="92"/>
        <v>811.649061</v>
      </c>
      <c r="AU61" s="27">
        <f t="shared" si="92"/>
        <v>1146.93389</v>
      </c>
      <c r="AV61" s="27">
        <f t="shared" si="92"/>
        <v>1314.655233</v>
      </c>
      <c r="AW61" s="27">
        <f t="shared" si="92"/>
        <v>1186.880996</v>
      </c>
      <c r="AX61" s="27">
        <f t="shared" si="92"/>
        <v>1130.419935</v>
      </c>
      <c r="AY61" s="27">
        <f t="shared" si="92"/>
        <v>1367.704948</v>
      </c>
      <c r="AZ61" s="27">
        <f t="shared" si="92"/>
        <v>1732.550996</v>
      </c>
      <c r="BA61" s="27">
        <f t="shared" si="92"/>
        <v>1843.969933</v>
      </c>
      <c r="BB61" s="27">
        <f t="shared" si="92"/>
        <v>2151.976698</v>
      </c>
      <c r="BC61" s="27">
        <f t="shared" si="92"/>
        <v>2206.995622</v>
      </c>
      <c r="BD61" s="27" t="str">
        <f t="shared" si="92"/>
        <v>#N/A</v>
      </c>
      <c r="BE61" s="27" t="str">
        <f t="shared" si="92"/>
        <v>#N/A</v>
      </c>
      <c r="BF61" s="27" t="str">
        <f t="shared" si="92"/>
        <v>#N/A</v>
      </c>
      <c r="BG61" s="27" t="str">
        <f t="shared" si="92"/>
        <v>#N/A</v>
      </c>
      <c r="BH61" s="27" t="str">
        <f t="shared" si="92"/>
        <v>#N/A</v>
      </c>
      <c r="BI61" s="27" t="str">
        <f t="shared" si="92"/>
        <v>#N/A</v>
      </c>
      <c r="BJ61" s="27" t="str">
        <f t="shared" si="92"/>
        <v>#N/A</v>
      </c>
      <c r="BK61" s="27" t="str">
        <f t="shared" si="92"/>
        <v>#N/A</v>
      </c>
      <c r="BL61" s="27" t="str">
        <f t="shared" si="92"/>
        <v>#N/A</v>
      </c>
      <c r="BM61" s="27" t="str">
        <f t="shared" si="92"/>
        <v>#N/A</v>
      </c>
      <c r="BN61" s="27" t="str">
        <f t="shared" si="92"/>
        <v>#N/A</v>
      </c>
      <c r="BO61" s="27" t="str">
        <f t="shared" si="92"/>
        <v>#N/A</v>
      </c>
      <c r="BP61" s="27" t="str">
        <f t="shared" si="92"/>
        <v>#N/A</v>
      </c>
      <c r="BQ61" s="27" t="str">
        <f t="shared" si="92"/>
        <v>#N/A</v>
      </c>
      <c r="BR61" s="27" t="str">
        <f t="shared" si="92"/>
        <v>#N/A</v>
      </c>
      <c r="BS61" s="27" t="str">
        <f t="shared" si="92"/>
        <v>#N/A</v>
      </c>
      <c r="BT61" s="27" t="str">
        <f t="shared" si="92"/>
        <v>#N/A</v>
      </c>
      <c r="BU61" s="27" t="str">
        <f t="shared" si="92"/>
        <v>#N/A</v>
      </c>
      <c r="BV61" s="27" t="str">
        <f t="shared" si="92"/>
        <v>#N/A</v>
      </c>
      <c r="BW61" s="27" t="str">
        <f t="shared" si="92"/>
        <v>#N/A</v>
      </c>
      <c r="BX61" s="27" t="str">
        <f t="shared" si="92"/>
        <v>#N/A</v>
      </c>
      <c r="BY61" s="27" t="str">
        <f t="shared" si="92"/>
        <v>#N/A</v>
      </c>
      <c r="BZ61" s="27" t="str">
        <f t="shared" si="92"/>
        <v>#N/A</v>
      </c>
      <c r="CA61" s="27" t="str">
        <f t="shared" si="92"/>
        <v>#N/A</v>
      </c>
      <c r="CB61" s="27" t="str">
        <f t="shared" si="92"/>
        <v>#N/A</v>
      </c>
      <c r="CC61" s="27" t="str">
        <f t="shared" si="92"/>
        <v>#N/A</v>
      </c>
      <c r="CD61" s="27" t="str">
        <f t="shared" si="92"/>
        <v>#N/A</v>
      </c>
      <c r="CE61" s="27" t="str">
        <f t="shared" si="92"/>
        <v>#N/A</v>
      </c>
      <c r="CF61" s="27" t="str">
        <f t="shared" si="92"/>
        <v>#N/A</v>
      </c>
      <c r="CG61" s="27" t="str">
        <f t="shared" si="92"/>
        <v>#N/A</v>
      </c>
      <c r="CH61" s="27" t="str">
        <f t="shared" si="92"/>
        <v>#N/A</v>
      </c>
      <c r="CI61" s="27" t="str">
        <f t="shared" si="92"/>
        <v>#N/A</v>
      </c>
      <c r="CJ61" s="27" t="str">
        <f t="shared" si="92"/>
        <v>#N/A</v>
      </c>
      <c r="CK61" s="27" t="str">
        <f t="shared" si="92"/>
        <v>#N/A</v>
      </c>
      <c r="CL61" s="27" t="str">
        <f t="shared" si="92"/>
        <v>#N/A</v>
      </c>
      <c r="CM61" s="27" t="str">
        <f t="shared" si="92"/>
        <v>#N/A</v>
      </c>
      <c r="CN61" s="27" t="str">
        <f t="shared" si="92"/>
        <v>#N/A</v>
      </c>
      <c r="CO61" s="27" t="str">
        <f t="shared" si="92"/>
        <v>#N/A</v>
      </c>
      <c r="CP61" s="27" t="str">
        <f t="shared" si="92"/>
        <v>#N/A</v>
      </c>
      <c r="CQ61" s="27" t="str">
        <f t="shared" si="92"/>
        <v>#N/A</v>
      </c>
      <c r="CR61" s="27" t="str">
        <f t="shared" si="92"/>
        <v>#N/A</v>
      </c>
      <c r="CS61" s="27" t="str">
        <f t="shared" si="92"/>
        <v>#N/A</v>
      </c>
      <c r="CT61" s="27" t="str">
        <f t="shared" si="92"/>
        <v>#N/A</v>
      </c>
      <c r="CU61" s="27" t="str">
        <f t="shared" si="92"/>
        <v>#N/A</v>
      </c>
      <c r="CV61" s="27" t="str">
        <f t="shared" si="92"/>
        <v>#N/A</v>
      </c>
      <c r="CW61" s="27" t="str">
        <f t="shared" si="92"/>
        <v>#N/A</v>
      </c>
      <c r="CX61" s="27" t="str">
        <f t="shared" si="92"/>
        <v>#N/A</v>
      </c>
      <c r="CY61" s="27" t="str">
        <f t="shared" si="92"/>
        <v>#N/A</v>
      </c>
      <c r="CZ61" s="27" t="str">
        <f t="shared" si="92"/>
        <v>#N/A</v>
      </c>
      <c r="DA61" s="27" t="str">
        <f t="shared" si="92"/>
        <v>#N/A</v>
      </c>
      <c r="DB61" s="27" t="str">
        <f t="shared" si="92"/>
        <v>#N/A</v>
      </c>
      <c r="DC61" s="27" t="str">
        <f t="shared" si="92"/>
        <v>#N/A</v>
      </c>
      <c r="DD61" s="27" t="str">
        <f t="shared" si="92"/>
        <v>#N/A</v>
      </c>
      <c r="DE61" s="27" t="str">
        <f t="shared" si="92"/>
        <v>#N/A</v>
      </c>
      <c r="DF61" s="27" t="str">
        <f t="shared" si="92"/>
        <v>#N/A</v>
      </c>
      <c r="DG61" s="27" t="str">
        <f t="shared" si="92"/>
        <v>#N/A</v>
      </c>
      <c r="DH61" s="27" t="str">
        <f t="shared" si="92"/>
        <v>#N/A</v>
      </c>
      <c r="DI61" s="27" t="str">
        <f t="shared" si="92"/>
        <v>#N/A</v>
      </c>
      <c r="DJ61" s="27" t="str">
        <f t="shared" si="92"/>
        <v>#N/A</v>
      </c>
      <c r="DK61" s="27" t="str">
        <f t="shared" si="92"/>
        <v>#N/A</v>
      </c>
      <c r="DL61" s="27" t="str">
        <f t="shared" si="92"/>
        <v>#N/A</v>
      </c>
      <c r="DM61" s="27" t="str">
        <f t="shared" si="92"/>
        <v>#N/A</v>
      </c>
      <c r="DN61" s="27" t="str">
        <f t="shared" si="92"/>
        <v>#N/A</v>
      </c>
      <c r="DO61" s="27" t="str">
        <f t="shared" si="92"/>
        <v>#N/A</v>
      </c>
      <c r="DP61" s="27" t="str">
        <f t="shared" si="92"/>
        <v>#N/A</v>
      </c>
      <c r="DQ61" s="27" t="str">
        <f t="shared" si="92"/>
        <v>#N/A</v>
      </c>
      <c r="DR61" s="27" t="str">
        <f t="shared" si="92"/>
        <v>#N/A</v>
      </c>
      <c r="DS61" s="27" t="str">
        <f t="shared" si="92"/>
        <v>#N/A</v>
      </c>
      <c r="DT61" s="27" t="str">
        <f t="shared" si="92"/>
        <v>#N/A</v>
      </c>
      <c r="DU61" s="27" t="str">
        <f t="shared" si="92"/>
        <v>#N/A</v>
      </c>
      <c r="DV61" s="27" t="str">
        <f t="shared" si="92"/>
        <v>#N/A</v>
      </c>
      <c r="DW61" s="27" t="str">
        <f t="shared" si="92"/>
        <v>#N/A</v>
      </c>
      <c r="DX61" s="27" t="str">
        <f t="shared" si="92"/>
        <v>#N/A</v>
      </c>
      <c r="DY61" s="27" t="str">
        <f t="shared" si="92"/>
        <v>#N/A</v>
      </c>
      <c r="DZ61" s="27" t="str">
        <f t="shared" si="92"/>
        <v>#N/A</v>
      </c>
      <c r="EA61" s="27" t="str">
        <f t="shared" si="92"/>
        <v>#N/A</v>
      </c>
      <c r="EB61" s="27" t="str">
        <f t="shared" si="92"/>
        <v>#N/A</v>
      </c>
      <c r="EC61" s="27" t="str">
        <f t="shared" si="92"/>
        <v>#N/A</v>
      </c>
      <c r="ED61" s="27" t="str">
        <f t="shared" si="92"/>
        <v>#N/A</v>
      </c>
      <c r="EE61" s="28">
        <f t="shared" si="2"/>
        <v>1657.666842</v>
      </c>
    </row>
    <row r="62">
      <c r="A62" s="1"/>
      <c r="B62" s="29" t="s">
        <v>37</v>
      </c>
      <c r="C62" s="30" t="s">
        <v>42</v>
      </c>
      <c r="D62" s="30">
        <v>5.0</v>
      </c>
      <c r="E62" s="30" t="s">
        <v>42</v>
      </c>
      <c r="F62" s="31">
        <v>46204.0</v>
      </c>
      <c r="G62" s="32"/>
      <c r="H62" s="32" t="b">
        <f t="shared" si="3"/>
        <v>1</v>
      </c>
      <c r="I62" s="32" t="b">
        <f>if(iferror(match(B62,'Osallistujat ja seuranta'!C:C,0),0)&gt;0,TRUE,FALSE)</f>
        <v>1</v>
      </c>
      <c r="J62" s="32" t="b">
        <f>if(iferror(match(C62,'Osallistujat ja seuranta'!C:C,0),0)&gt;0,TRUE,FALSE)</f>
        <v>1</v>
      </c>
      <c r="K62" s="32" t="b">
        <f t="shared" si="4"/>
        <v>1</v>
      </c>
      <c r="L62" s="32" t="b">
        <f t="shared" si="5"/>
        <v>1</v>
      </c>
      <c r="M62" s="32" t="b">
        <f t="shared" si="6"/>
        <v>1</v>
      </c>
      <c r="N62" s="33">
        <f t="shared" si="7"/>
        <v>1</v>
      </c>
      <c r="O62" s="34">
        <f t="shared" si="8"/>
        <v>2426.044381</v>
      </c>
      <c r="P62" s="34">
        <f t="shared" si="9"/>
        <v>1933.921356</v>
      </c>
      <c r="Q62" s="35">
        <f t="shared" si="10"/>
        <v>42.12302467</v>
      </c>
      <c r="R62" s="34">
        <f t="shared" si="11"/>
        <v>2383.921356</v>
      </c>
      <c r="S62" s="33">
        <f t="shared" si="12"/>
        <v>0</v>
      </c>
      <c r="T62" s="33">
        <f t="shared" si="13"/>
        <v>-47.41120717</v>
      </c>
      <c r="U62" s="33">
        <f t="shared" si="14"/>
        <v>-47.74071552</v>
      </c>
      <c r="V62" s="36">
        <f t="shared" si="15"/>
        <v>0.5816397459</v>
      </c>
      <c r="W62" s="37">
        <f t="shared" si="16"/>
        <v>10.58607614</v>
      </c>
      <c r="X62" s="37">
        <f t="shared" si="17"/>
        <v>0.03760981535</v>
      </c>
      <c r="Y62" s="37">
        <f>if(N62=1,(W62*(S62-V62))*'Säännöt ja ohjeet'!$B$54+X62,"")</f>
        <v>-12.27695545</v>
      </c>
      <c r="Z62" s="37">
        <f t="shared" si="18"/>
        <v>1</v>
      </c>
      <c r="AA62" s="37">
        <f t="shared" si="19"/>
        <v>0.4183602541</v>
      </c>
      <c r="AB62" s="37">
        <f t="shared" si="20"/>
        <v>21.63281967</v>
      </c>
      <c r="AC62" s="37">
        <f t="shared" si="21"/>
        <v>0.9172453146</v>
      </c>
      <c r="AD62" s="37">
        <f>if(N62=1,(AB62*(Z62-AA62))*'Säännöt ja ohjeet'!$B$54+AC62,"")</f>
        <v>26.08226078</v>
      </c>
      <c r="AE62" s="38">
        <f t="shared" si="22"/>
        <v>-8</v>
      </c>
      <c r="AF62" s="38">
        <f t="shared" si="23"/>
        <v>10</v>
      </c>
      <c r="AG62" s="1"/>
      <c r="AH62" s="10"/>
      <c r="AI62" s="27">
        <f t="shared" ref="AI62:ED62" si="93">if($B62=AI$3,AI61+$Y62,if($C62=AI$3,AI61+$AD62,AI61))</f>
        <v>1960.003617</v>
      </c>
      <c r="AJ62" s="27">
        <f t="shared" si="93"/>
        <v>1884.318373</v>
      </c>
      <c r="AK62" s="27">
        <f t="shared" si="93"/>
        <v>2413.767426</v>
      </c>
      <c r="AL62" s="27">
        <f t="shared" si="93"/>
        <v>1653.720151</v>
      </c>
      <c r="AM62" s="27">
        <f t="shared" si="93"/>
        <v>1804.072131</v>
      </c>
      <c r="AN62" s="27">
        <f t="shared" si="93"/>
        <v>2327.314325</v>
      </c>
      <c r="AO62" s="27">
        <f t="shared" si="93"/>
        <v>2286.32782</v>
      </c>
      <c r="AP62" s="27">
        <f t="shared" si="93"/>
        <v>1721.536599</v>
      </c>
      <c r="AQ62" s="27">
        <f t="shared" si="93"/>
        <v>880.3044819</v>
      </c>
      <c r="AR62" s="27">
        <f t="shared" si="93"/>
        <v>820.9354286</v>
      </c>
      <c r="AS62" s="27">
        <f t="shared" si="93"/>
        <v>2178.77133</v>
      </c>
      <c r="AT62" s="27">
        <f t="shared" si="93"/>
        <v>811.649061</v>
      </c>
      <c r="AU62" s="27">
        <f t="shared" si="93"/>
        <v>1146.93389</v>
      </c>
      <c r="AV62" s="27">
        <f t="shared" si="93"/>
        <v>1314.655233</v>
      </c>
      <c r="AW62" s="27">
        <f t="shared" si="93"/>
        <v>1186.880996</v>
      </c>
      <c r="AX62" s="27">
        <f t="shared" si="93"/>
        <v>1130.419935</v>
      </c>
      <c r="AY62" s="27">
        <f t="shared" si="93"/>
        <v>1367.704948</v>
      </c>
      <c r="AZ62" s="27">
        <f t="shared" si="93"/>
        <v>1732.550996</v>
      </c>
      <c r="BA62" s="27">
        <f t="shared" si="93"/>
        <v>1843.969933</v>
      </c>
      <c r="BB62" s="27">
        <f t="shared" si="93"/>
        <v>2151.976698</v>
      </c>
      <c r="BC62" s="27">
        <f t="shared" si="93"/>
        <v>2206.995622</v>
      </c>
      <c r="BD62" s="27" t="str">
        <f t="shared" si="93"/>
        <v>#N/A</v>
      </c>
      <c r="BE62" s="27" t="str">
        <f t="shared" si="93"/>
        <v>#N/A</v>
      </c>
      <c r="BF62" s="27" t="str">
        <f t="shared" si="93"/>
        <v>#N/A</v>
      </c>
      <c r="BG62" s="27" t="str">
        <f t="shared" si="93"/>
        <v>#N/A</v>
      </c>
      <c r="BH62" s="27" t="str">
        <f t="shared" si="93"/>
        <v>#N/A</v>
      </c>
      <c r="BI62" s="27" t="str">
        <f t="shared" si="93"/>
        <v>#N/A</v>
      </c>
      <c r="BJ62" s="27" t="str">
        <f t="shared" si="93"/>
        <v>#N/A</v>
      </c>
      <c r="BK62" s="27" t="str">
        <f t="shared" si="93"/>
        <v>#N/A</v>
      </c>
      <c r="BL62" s="27" t="str">
        <f t="shared" si="93"/>
        <v>#N/A</v>
      </c>
      <c r="BM62" s="27" t="str">
        <f t="shared" si="93"/>
        <v>#N/A</v>
      </c>
      <c r="BN62" s="27" t="str">
        <f t="shared" si="93"/>
        <v>#N/A</v>
      </c>
      <c r="BO62" s="27" t="str">
        <f t="shared" si="93"/>
        <v>#N/A</v>
      </c>
      <c r="BP62" s="27" t="str">
        <f t="shared" si="93"/>
        <v>#N/A</v>
      </c>
      <c r="BQ62" s="27" t="str">
        <f t="shared" si="93"/>
        <v>#N/A</v>
      </c>
      <c r="BR62" s="27" t="str">
        <f t="shared" si="93"/>
        <v>#N/A</v>
      </c>
      <c r="BS62" s="27" t="str">
        <f t="shared" si="93"/>
        <v>#N/A</v>
      </c>
      <c r="BT62" s="27" t="str">
        <f t="shared" si="93"/>
        <v>#N/A</v>
      </c>
      <c r="BU62" s="27" t="str">
        <f t="shared" si="93"/>
        <v>#N/A</v>
      </c>
      <c r="BV62" s="27" t="str">
        <f t="shared" si="93"/>
        <v>#N/A</v>
      </c>
      <c r="BW62" s="27" t="str">
        <f t="shared" si="93"/>
        <v>#N/A</v>
      </c>
      <c r="BX62" s="27" t="str">
        <f t="shared" si="93"/>
        <v>#N/A</v>
      </c>
      <c r="BY62" s="27" t="str">
        <f t="shared" si="93"/>
        <v>#N/A</v>
      </c>
      <c r="BZ62" s="27" t="str">
        <f t="shared" si="93"/>
        <v>#N/A</v>
      </c>
      <c r="CA62" s="27" t="str">
        <f t="shared" si="93"/>
        <v>#N/A</v>
      </c>
      <c r="CB62" s="27" t="str">
        <f t="shared" si="93"/>
        <v>#N/A</v>
      </c>
      <c r="CC62" s="27" t="str">
        <f t="shared" si="93"/>
        <v>#N/A</v>
      </c>
      <c r="CD62" s="27" t="str">
        <f t="shared" si="93"/>
        <v>#N/A</v>
      </c>
      <c r="CE62" s="27" t="str">
        <f t="shared" si="93"/>
        <v>#N/A</v>
      </c>
      <c r="CF62" s="27" t="str">
        <f t="shared" si="93"/>
        <v>#N/A</v>
      </c>
      <c r="CG62" s="27" t="str">
        <f t="shared" si="93"/>
        <v>#N/A</v>
      </c>
      <c r="CH62" s="27" t="str">
        <f t="shared" si="93"/>
        <v>#N/A</v>
      </c>
      <c r="CI62" s="27" t="str">
        <f t="shared" si="93"/>
        <v>#N/A</v>
      </c>
      <c r="CJ62" s="27" t="str">
        <f t="shared" si="93"/>
        <v>#N/A</v>
      </c>
      <c r="CK62" s="27" t="str">
        <f t="shared" si="93"/>
        <v>#N/A</v>
      </c>
      <c r="CL62" s="27" t="str">
        <f t="shared" si="93"/>
        <v>#N/A</v>
      </c>
      <c r="CM62" s="27" t="str">
        <f t="shared" si="93"/>
        <v>#N/A</v>
      </c>
      <c r="CN62" s="27" t="str">
        <f t="shared" si="93"/>
        <v>#N/A</v>
      </c>
      <c r="CO62" s="27" t="str">
        <f t="shared" si="93"/>
        <v>#N/A</v>
      </c>
      <c r="CP62" s="27" t="str">
        <f t="shared" si="93"/>
        <v>#N/A</v>
      </c>
      <c r="CQ62" s="27" t="str">
        <f t="shared" si="93"/>
        <v>#N/A</v>
      </c>
      <c r="CR62" s="27" t="str">
        <f t="shared" si="93"/>
        <v>#N/A</v>
      </c>
      <c r="CS62" s="27" t="str">
        <f t="shared" si="93"/>
        <v>#N/A</v>
      </c>
      <c r="CT62" s="27" t="str">
        <f t="shared" si="93"/>
        <v>#N/A</v>
      </c>
      <c r="CU62" s="27" t="str">
        <f t="shared" si="93"/>
        <v>#N/A</v>
      </c>
      <c r="CV62" s="27" t="str">
        <f t="shared" si="93"/>
        <v>#N/A</v>
      </c>
      <c r="CW62" s="27" t="str">
        <f t="shared" si="93"/>
        <v>#N/A</v>
      </c>
      <c r="CX62" s="27" t="str">
        <f t="shared" si="93"/>
        <v>#N/A</v>
      </c>
      <c r="CY62" s="27" t="str">
        <f t="shared" si="93"/>
        <v>#N/A</v>
      </c>
      <c r="CZ62" s="27" t="str">
        <f t="shared" si="93"/>
        <v>#N/A</v>
      </c>
      <c r="DA62" s="27" t="str">
        <f t="shared" si="93"/>
        <v>#N/A</v>
      </c>
      <c r="DB62" s="27" t="str">
        <f t="shared" si="93"/>
        <v>#N/A</v>
      </c>
      <c r="DC62" s="27" t="str">
        <f t="shared" si="93"/>
        <v>#N/A</v>
      </c>
      <c r="DD62" s="27" t="str">
        <f t="shared" si="93"/>
        <v>#N/A</v>
      </c>
      <c r="DE62" s="27" t="str">
        <f t="shared" si="93"/>
        <v>#N/A</v>
      </c>
      <c r="DF62" s="27" t="str">
        <f t="shared" si="93"/>
        <v>#N/A</v>
      </c>
      <c r="DG62" s="27" t="str">
        <f t="shared" si="93"/>
        <v>#N/A</v>
      </c>
      <c r="DH62" s="27" t="str">
        <f t="shared" si="93"/>
        <v>#N/A</v>
      </c>
      <c r="DI62" s="27" t="str">
        <f t="shared" si="93"/>
        <v>#N/A</v>
      </c>
      <c r="DJ62" s="27" t="str">
        <f t="shared" si="93"/>
        <v>#N/A</v>
      </c>
      <c r="DK62" s="27" t="str">
        <f t="shared" si="93"/>
        <v>#N/A</v>
      </c>
      <c r="DL62" s="27" t="str">
        <f t="shared" si="93"/>
        <v>#N/A</v>
      </c>
      <c r="DM62" s="27" t="str">
        <f t="shared" si="93"/>
        <v>#N/A</v>
      </c>
      <c r="DN62" s="27" t="str">
        <f t="shared" si="93"/>
        <v>#N/A</v>
      </c>
      <c r="DO62" s="27" t="str">
        <f t="shared" si="93"/>
        <v>#N/A</v>
      </c>
      <c r="DP62" s="27" t="str">
        <f t="shared" si="93"/>
        <v>#N/A</v>
      </c>
      <c r="DQ62" s="27" t="str">
        <f t="shared" si="93"/>
        <v>#N/A</v>
      </c>
      <c r="DR62" s="27" t="str">
        <f t="shared" si="93"/>
        <v>#N/A</v>
      </c>
      <c r="DS62" s="27" t="str">
        <f t="shared" si="93"/>
        <v>#N/A</v>
      </c>
      <c r="DT62" s="27" t="str">
        <f t="shared" si="93"/>
        <v>#N/A</v>
      </c>
      <c r="DU62" s="27" t="str">
        <f t="shared" si="93"/>
        <v>#N/A</v>
      </c>
      <c r="DV62" s="27" t="str">
        <f t="shared" si="93"/>
        <v>#N/A</v>
      </c>
      <c r="DW62" s="27" t="str">
        <f t="shared" si="93"/>
        <v>#N/A</v>
      </c>
      <c r="DX62" s="27" t="str">
        <f t="shared" si="93"/>
        <v>#N/A</v>
      </c>
      <c r="DY62" s="27" t="str">
        <f t="shared" si="93"/>
        <v>#N/A</v>
      </c>
      <c r="DZ62" s="27" t="str">
        <f t="shared" si="93"/>
        <v>#N/A</v>
      </c>
      <c r="EA62" s="27" t="str">
        <f t="shared" si="93"/>
        <v>#N/A</v>
      </c>
      <c r="EB62" s="27" t="str">
        <f t="shared" si="93"/>
        <v>#N/A</v>
      </c>
      <c r="EC62" s="27" t="str">
        <f t="shared" si="93"/>
        <v>#N/A</v>
      </c>
      <c r="ED62" s="27" t="str">
        <f t="shared" si="93"/>
        <v>#N/A</v>
      </c>
      <c r="EE62" s="28">
        <f t="shared" si="2"/>
        <v>1658.324238</v>
      </c>
    </row>
    <row r="63">
      <c r="A63" s="1"/>
      <c r="B63" s="29" t="s">
        <v>37</v>
      </c>
      <c r="C63" s="30" t="s">
        <v>41</v>
      </c>
      <c r="D63" s="30">
        <v>9.0</v>
      </c>
      <c r="E63" s="30" t="s">
        <v>37</v>
      </c>
      <c r="F63" s="31">
        <v>46204.0</v>
      </c>
      <c r="G63" s="32"/>
      <c r="H63" s="32" t="b">
        <f t="shared" si="3"/>
        <v>1</v>
      </c>
      <c r="I63" s="32" t="b">
        <f>if(iferror(match(B63,'Osallistujat ja seuranta'!C:C,0),0)&gt;0,TRUE,FALSE)</f>
        <v>1</v>
      </c>
      <c r="J63" s="32" t="b">
        <f>if(iferror(match(C63,'Osallistujat ja seuranta'!C:C,0),0)&gt;0,TRUE,FALSE)</f>
        <v>1</v>
      </c>
      <c r="K63" s="32" t="b">
        <f t="shared" si="4"/>
        <v>1</v>
      </c>
      <c r="L63" s="32" t="b">
        <f t="shared" si="5"/>
        <v>1</v>
      </c>
      <c r="M63" s="32" t="b">
        <f t="shared" si="6"/>
        <v>1</v>
      </c>
      <c r="N63" s="33">
        <f t="shared" si="7"/>
        <v>1</v>
      </c>
      <c r="O63" s="34">
        <f t="shared" si="8"/>
        <v>2413.767426</v>
      </c>
      <c r="P63" s="34">
        <f t="shared" si="9"/>
        <v>820.9354286</v>
      </c>
      <c r="Q63" s="35">
        <f t="shared" si="10"/>
        <v>742.831997</v>
      </c>
      <c r="R63" s="34">
        <f t="shared" si="11"/>
        <v>1670.935429</v>
      </c>
      <c r="S63" s="33">
        <f t="shared" si="12"/>
        <v>1</v>
      </c>
      <c r="T63" s="33">
        <f t="shared" si="13"/>
        <v>-47.50885591</v>
      </c>
      <c r="U63" s="33">
        <f t="shared" si="14"/>
        <v>-51.77032873</v>
      </c>
      <c r="V63" s="36">
        <f t="shared" si="15"/>
        <v>0.9860945695</v>
      </c>
      <c r="W63" s="37">
        <f t="shared" si="16"/>
        <v>10.82501087</v>
      </c>
      <c r="X63" s="37">
        <f t="shared" si="17"/>
        <v>0.04321712966</v>
      </c>
      <c r="Y63" s="37">
        <f>if(N63=1,(W63*(S63-V63))*'Säännöt ja ohjeet'!$B$54+X63,"")</f>
        <v>0.3442700017</v>
      </c>
      <c r="Z63" s="37">
        <f t="shared" si="18"/>
        <v>0</v>
      </c>
      <c r="AA63" s="37">
        <f t="shared" si="19"/>
        <v>0.01390543047</v>
      </c>
      <c r="AB63" s="37">
        <f t="shared" si="20"/>
        <v>56.1322627</v>
      </c>
      <c r="AC63" s="37">
        <f t="shared" si="21"/>
        <v>3.69766143</v>
      </c>
      <c r="AD63" s="37">
        <f>if(N63=1,(AB63*(Z63-AA63))*'Säännöt ja ohjeet'!$B$54+AC63,"")</f>
        <v>2.136574878</v>
      </c>
      <c r="AE63" s="38">
        <f t="shared" si="22"/>
        <v>-2</v>
      </c>
      <c r="AF63" s="38">
        <f t="shared" si="23"/>
        <v>1</v>
      </c>
      <c r="AG63" s="1"/>
      <c r="AH63" s="10"/>
      <c r="AI63" s="27">
        <f t="shared" ref="AI63:ED63" si="94">if($B63=AI$3,AI62+$Y63,if($C63=AI$3,AI62+$AD63,AI62))</f>
        <v>1960.003617</v>
      </c>
      <c r="AJ63" s="27">
        <f t="shared" si="94"/>
        <v>1884.318373</v>
      </c>
      <c r="AK63" s="27">
        <f t="shared" si="94"/>
        <v>2414.111696</v>
      </c>
      <c r="AL63" s="27">
        <f t="shared" si="94"/>
        <v>1653.720151</v>
      </c>
      <c r="AM63" s="27">
        <f t="shared" si="94"/>
        <v>1804.072131</v>
      </c>
      <c r="AN63" s="27">
        <f t="shared" si="94"/>
        <v>2327.314325</v>
      </c>
      <c r="AO63" s="27">
        <f t="shared" si="94"/>
        <v>2286.32782</v>
      </c>
      <c r="AP63" s="27">
        <f t="shared" si="94"/>
        <v>1721.536599</v>
      </c>
      <c r="AQ63" s="27">
        <f t="shared" si="94"/>
        <v>880.3044819</v>
      </c>
      <c r="AR63" s="27">
        <f t="shared" si="94"/>
        <v>823.0720035</v>
      </c>
      <c r="AS63" s="27">
        <f t="shared" si="94"/>
        <v>2178.77133</v>
      </c>
      <c r="AT63" s="27">
        <f t="shared" si="94"/>
        <v>811.649061</v>
      </c>
      <c r="AU63" s="27">
        <f t="shared" si="94"/>
        <v>1146.93389</v>
      </c>
      <c r="AV63" s="27">
        <f t="shared" si="94"/>
        <v>1314.655233</v>
      </c>
      <c r="AW63" s="27">
        <f t="shared" si="94"/>
        <v>1186.880996</v>
      </c>
      <c r="AX63" s="27">
        <f t="shared" si="94"/>
        <v>1130.419935</v>
      </c>
      <c r="AY63" s="27">
        <f t="shared" si="94"/>
        <v>1367.704948</v>
      </c>
      <c r="AZ63" s="27">
        <f t="shared" si="94"/>
        <v>1732.550996</v>
      </c>
      <c r="BA63" s="27">
        <f t="shared" si="94"/>
        <v>1843.969933</v>
      </c>
      <c r="BB63" s="27">
        <f t="shared" si="94"/>
        <v>2151.976698</v>
      </c>
      <c r="BC63" s="27">
        <f t="shared" si="94"/>
        <v>2206.995622</v>
      </c>
      <c r="BD63" s="27" t="str">
        <f t="shared" si="94"/>
        <v>#N/A</v>
      </c>
      <c r="BE63" s="27" t="str">
        <f t="shared" si="94"/>
        <v>#N/A</v>
      </c>
      <c r="BF63" s="27" t="str">
        <f t="shared" si="94"/>
        <v>#N/A</v>
      </c>
      <c r="BG63" s="27" t="str">
        <f t="shared" si="94"/>
        <v>#N/A</v>
      </c>
      <c r="BH63" s="27" t="str">
        <f t="shared" si="94"/>
        <v>#N/A</v>
      </c>
      <c r="BI63" s="27" t="str">
        <f t="shared" si="94"/>
        <v>#N/A</v>
      </c>
      <c r="BJ63" s="27" t="str">
        <f t="shared" si="94"/>
        <v>#N/A</v>
      </c>
      <c r="BK63" s="27" t="str">
        <f t="shared" si="94"/>
        <v>#N/A</v>
      </c>
      <c r="BL63" s="27" t="str">
        <f t="shared" si="94"/>
        <v>#N/A</v>
      </c>
      <c r="BM63" s="27" t="str">
        <f t="shared" si="94"/>
        <v>#N/A</v>
      </c>
      <c r="BN63" s="27" t="str">
        <f t="shared" si="94"/>
        <v>#N/A</v>
      </c>
      <c r="BO63" s="27" t="str">
        <f t="shared" si="94"/>
        <v>#N/A</v>
      </c>
      <c r="BP63" s="27" t="str">
        <f t="shared" si="94"/>
        <v>#N/A</v>
      </c>
      <c r="BQ63" s="27" t="str">
        <f t="shared" si="94"/>
        <v>#N/A</v>
      </c>
      <c r="BR63" s="27" t="str">
        <f t="shared" si="94"/>
        <v>#N/A</v>
      </c>
      <c r="BS63" s="27" t="str">
        <f t="shared" si="94"/>
        <v>#N/A</v>
      </c>
      <c r="BT63" s="27" t="str">
        <f t="shared" si="94"/>
        <v>#N/A</v>
      </c>
      <c r="BU63" s="27" t="str">
        <f t="shared" si="94"/>
        <v>#N/A</v>
      </c>
      <c r="BV63" s="27" t="str">
        <f t="shared" si="94"/>
        <v>#N/A</v>
      </c>
      <c r="BW63" s="27" t="str">
        <f t="shared" si="94"/>
        <v>#N/A</v>
      </c>
      <c r="BX63" s="27" t="str">
        <f t="shared" si="94"/>
        <v>#N/A</v>
      </c>
      <c r="BY63" s="27" t="str">
        <f t="shared" si="94"/>
        <v>#N/A</v>
      </c>
      <c r="BZ63" s="27" t="str">
        <f t="shared" si="94"/>
        <v>#N/A</v>
      </c>
      <c r="CA63" s="27" t="str">
        <f t="shared" si="94"/>
        <v>#N/A</v>
      </c>
      <c r="CB63" s="27" t="str">
        <f t="shared" si="94"/>
        <v>#N/A</v>
      </c>
      <c r="CC63" s="27" t="str">
        <f t="shared" si="94"/>
        <v>#N/A</v>
      </c>
      <c r="CD63" s="27" t="str">
        <f t="shared" si="94"/>
        <v>#N/A</v>
      </c>
      <c r="CE63" s="27" t="str">
        <f t="shared" si="94"/>
        <v>#N/A</v>
      </c>
      <c r="CF63" s="27" t="str">
        <f t="shared" si="94"/>
        <v>#N/A</v>
      </c>
      <c r="CG63" s="27" t="str">
        <f t="shared" si="94"/>
        <v>#N/A</v>
      </c>
      <c r="CH63" s="27" t="str">
        <f t="shared" si="94"/>
        <v>#N/A</v>
      </c>
      <c r="CI63" s="27" t="str">
        <f t="shared" si="94"/>
        <v>#N/A</v>
      </c>
      <c r="CJ63" s="27" t="str">
        <f t="shared" si="94"/>
        <v>#N/A</v>
      </c>
      <c r="CK63" s="27" t="str">
        <f t="shared" si="94"/>
        <v>#N/A</v>
      </c>
      <c r="CL63" s="27" t="str">
        <f t="shared" si="94"/>
        <v>#N/A</v>
      </c>
      <c r="CM63" s="27" t="str">
        <f t="shared" si="94"/>
        <v>#N/A</v>
      </c>
      <c r="CN63" s="27" t="str">
        <f t="shared" si="94"/>
        <v>#N/A</v>
      </c>
      <c r="CO63" s="27" t="str">
        <f t="shared" si="94"/>
        <v>#N/A</v>
      </c>
      <c r="CP63" s="27" t="str">
        <f t="shared" si="94"/>
        <v>#N/A</v>
      </c>
      <c r="CQ63" s="27" t="str">
        <f t="shared" si="94"/>
        <v>#N/A</v>
      </c>
      <c r="CR63" s="27" t="str">
        <f t="shared" si="94"/>
        <v>#N/A</v>
      </c>
      <c r="CS63" s="27" t="str">
        <f t="shared" si="94"/>
        <v>#N/A</v>
      </c>
      <c r="CT63" s="27" t="str">
        <f t="shared" si="94"/>
        <v>#N/A</v>
      </c>
      <c r="CU63" s="27" t="str">
        <f t="shared" si="94"/>
        <v>#N/A</v>
      </c>
      <c r="CV63" s="27" t="str">
        <f t="shared" si="94"/>
        <v>#N/A</v>
      </c>
      <c r="CW63" s="27" t="str">
        <f t="shared" si="94"/>
        <v>#N/A</v>
      </c>
      <c r="CX63" s="27" t="str">
        <f t="shared" si="94"/>
        <v>#N/A</v>
      </c>
      <c r="CY63" s="27" t="str">
        <f t="shared" si="94"/>
        <v>#N/A</v>
      </c>
      <c r="CZ63" s="27" t="str">
        <f t="shared" si="94"/>
        <v>#N/A</v>
      </c>
      <c r="DA63" s="27" t="str">
        <f t="shared" si="94"/>
        <v>#N/A</v>
      </c>
      <c r="DB63" s="27" t="str">
        <f t="shared" si="94"/>
        <v>#N/A</v>
      </c>
      <c r="DC63" s="27" t="str">
        <f t="shared" si="94"/>
        <v>#N/A</v>
      </c>
      <c r="DD63" s="27" t="str">
        <f t="shared" si="94"/>
        <v>#N/A</v>
      </c>
      <c r="DE63" s="27" t="str">
        <f t="shared" si="94"/>
        <v>#N/A</v>
      </c>
      <c r="DF63" s="27" t="str">
        <f t="shared" si="94"/>
        <v>#N/A</v>
      </c>
      <c r="DG63" s="27" t="str">
        <f t="shared" si="94"/>
        <v>#N/A</v>
      </c>
      <c r="DH63" s="27" t="str">
        <f t="shared" si="94"/>
        <v>#N/A</v>
      </c>
      <c r="DI63" s="27" t="str">
        <f t="shared" si="94"/>
        <v>#N/A</v>
      </c>
      <c r="DJ63" s="27" t="str">
        <f t="shared" si="94"/>
        <v>#N/A</v>
      </c>
      <c r="DK63" s="27" t="str">
        <f t="shared" si="94"/>
        <v>#N/A</v>
      </c>
      <c r="DL63" s="27" t="str">
        <f t="shared" si="94"/>
        <v>#N/A</v>
      </c>
      <c r="DM63" s="27" t="str">
        <f t="shared" si="94"/>
        <v>#N/A</v>
      </c>
      <c r="DN63" s="27" t="str">
        <f t="shared" si="94"/>
        <v>#N/A</v>
      </c>
      <c r="DO63" s="27" t="str">
        <f t="shared" si="94"/>
        <v>#N/A</v>
      </c>
      <c r="DP63" s="27" t="str">
        <f t="shared" si="94"/>
        <v>#N/A</v>
      </c>
      <c r="DQ63" s="27" t="str">
        <f t="shared" si="94"/>
        <v>#N/A</v>
      </c>
      <c r="DR63" s="27" t="str">
        <f t="shared" si="94"/>
        <v>#N/A</v>
      </c>
      <c r="DS63" s="27" t="str">
        <f t="shared" si="94"/>
        <v>#N/A</v>
      </c>
      <c r="DT63" s="27" t="str">
        <f t="shared" si="94"/>
        <v>#N/A</v>
      </c>
      <c r="DU63" s="27" t="str">
        <f t="shared" si="94"/>
        <v>#N/A</v>
      </c>
      <c r="DV63" s="27" t="str">
        <f t="shared" si="94"/>
        <v>#N/A</v>
      </c>
      <c r="DW63" s="27" t="str">
        <f t="shared" si="94"/>
        <v>#N/A</v>
      </c>
      <c r="DX63" s="27" t="str">
        <f t="shared" si="94"/>
        <v>#N/A</v>
      </c>
      <c r="DY63" s="27" t="str">
        <f t="shared" si="94"/>
        <v>#N/A</v>
      </c>
      <c r="DZ63" s="27" t="str">
        <f t="shared" si="94"/>
        <v>#N/A</v>
      </c>
      <c r="EA63" s="27" t="str">
        <f t="shared" si="94"/>
        <v>#N/A</v>
      </c>
      <c r="EB63" s="27" t="str">
        <f t="shared" si="94"/>
        <v>#N/A</v>
      </c>
      <c r="EC63" s="27" t="str">
        <f t="shared" si="94"/>
        <v>#N/A</v>
      </c>
      <c r="ED63" s="27" t="str">
        <f t="shared" si="94"/>
        <v>#N/A</v>
      </c>
      <c r="EE63" s="28">
        <f t="shared" si="2"/>
        <v>1658.442373</v>
      </c>
    </row>
    <row r="64">
      <c r="A64" s="1"/>
      <c r="B64" s="29" t="s">
        <v>42</v>
      </c>
      <c r="C64" s="30" t="s">
        <v>41</v>
      </c>
      <c r="D64" s="30">
        <v>0.0</v>
      </c>
      <c r="E64" s="30" t="s">
        <v>42</v>
      </c>
      <c r="F64" s="31">
        <v>46211.0</v>
      </c>
      <c r="G64" s="32"/>
      <c r="H64" s="32" t="b">
        <f t="shared" si="3"/>
        <v>1</v>
      </c>
      <c r="I64" s="32" t="b">
        <f>if(iferror(match(B64,'Osallistujat ja seuranta'!C:C,0),0)&gt;0,TRUE,FALSE)</f>
        <v>1</v>
      </c>
      <c r="J64" s="32" t="b">
        <f>if(iferror(match(C64,'Osallistujat ja seuranta'!C:C,0),0)&gt;0,TRUE,FALSE)</f>
        <v>1</v>
      </c>
      <c r="K64" s="32" t="b">
        <f t="shared" si="4"/>
        <v>1</v>
      </c>
      <c r="L64" s="32" t="b">
        <f t="shared" si="5"/>
        <v>1</v>
      </c>
      <c r="M64" s="32" t="b">
        <f t="shared" si="6"/>
        <v>1</v>
      </c>
      <c r="N64" s="33">
        <f t="shared" si="7"/>
        <v>1</v>
      </c>
      <c r="O64" s="34">
        <f t="shared" si="8"/>
        <v>1960.003617</v>
      </c>
      <c r="P64" s="34">
        <f t="shared" si="9"/>
        <v>823.0720035</v>
      </c>
      <c r="Q64" s="35">
        <f t="shared" si="10"/>
        <v>1136.931614</v>
      </c>
      <c r="R64" s="34">
        <f t="shared" si="11"/>
        <v>823.0720035</v>
      </c>
      <c r="S64" s="33">
        <f t="shared" si="12"/>
        <v>1</v>
      </c>
      <c r="T64" s="33">
        <f t="shared" si="13"/>
        <v>-50.40295535</v>
      </c>
      <c r="U64" s="33">
        <f t="shared" si="14"/>
        <v>-54.70342052</v>
      </c>
      <c r="V64" s="36">
        <f t="shared" si="15"/>
        <v>0.9866192246</v>
      </c>
      <c r="W64" s="37">
        <f t="shared" si="16"/>
        <v>20.97576499</v>
      </c>
      <c r="X64" s="37">
        <f t="shared" si="17"/>
        <v>0.8528237756</v>
      </c>
      <c r="Y64" s="37">
        <f>if(N64=1,(W64*(S64-V64))*'Säännöt ja ohjeet'!$B$54+X64,"")</f>
        <v>1.414167777</v>
      </c>
      <c r="Z64" s="37">
        <f t="shared" si="18"/>
        <v>0</v>
      </c>
      <c r="AA64" s="37">
        <f t="shared" si="19"/>
        <v>0.01338077543</v>
      </c>
      <c r="AB64" s="37">
        <f t="shared" si="20"/>
        <v>56.05487883</v>
      </c>
      <c r="AC64" s="37">
        <f t="shared" si="21"/>
        <v>3.692319993</v>
      </c>
      <c r="AD64" s="37">
        <f>if(N64=1,(AB64*(Z64-AA64))*'Säännöt ja ohjeet'!$B$54+AC64,"")</f>
        <v>2.192204503</v>
      </c>
      <c r="AE64" s="38">
        <f t="shared" si="22"/>
        <v>-11</v>
      </c>
      <c r="AF64" s="38">
        <f t="shared" si="23"/>
        <v>1</v>
      </c>
      <c r="AG64" s="1"/>
      <c r="AH64" s="10"/>
      <c r="AI64" s="27">
        <f t="shared" ref="AI64:ED64" si="95">if($B64=AI$3,AI63+$Y64,if($C64=AI$3,AI63+$AD64,AI63))</f>
        <v>1961.417785</v>
      </c>
      <c r="AJ64" s="27">
        <f t="shared" si="95"/>
        <v>1884.318373</v>
      </c>
      <c r="AK64" s="27">
        <f t="shared" si="95"/>
        <v>2414.111696</v>
      </c>
      <c r="AL64" s="27">
        <f t="shared" si="95"/>
        <v>1653.720151</v>
      </c>
      <c r="AM64" s="27">
        <f t="shared" si="95"/>
        <v>1804.072131</v>
      </c>
      <c r="AN64" s="27">
        <f t="shared" si="95"/>
        <v>2327.314325</v>
      </c>
      <c r="AO64" s="27">
        <f t="shared" si="95"/>
        <v>2286.32782</v>
      </c>
      <c r="AP64" s="27">
        <f t="shared" si="95"/>
        <v>1721.536599</v>
      </c>
      <c r="AQ64" s="27">
        <f t="shared" si="95"/>
        <v>880.3044819</v>
      </c>
      <c r="AR64" s="27">
        <f t="shared" si="95"/>
        <v>825.264208</v>
      </c>
      <c r="AS64" s="27">
        <f t="shared" si="95"/>
        <v>2178.77133</v>
      </c>
      <c r="AT64" s="27">
        <f t="shared" si="95"/>
        <v>811.649061</v>
      </c>
      <c r="AU64" s="27">
        <f t="shared" si="95"/>
        <v>1146.93389</v>
      </c>
      <c r="AV64" s="27">
        <f t="shared" si="95"/>
        <v>1314.655233</v>
      </c>
      <c r="AW64" s="27">
        <f t="shared" si="95"/>
        <v>1186.880996</v>
      </c>
      <c r="AX64" s="27">
        <f t="shared" si="95"/>
        <v>1130.419935</v>
      </c>
      <c r="AY64" s="27">
        <f t="shared" si="95"/>
        <v>1367.704948</v>
      </c>
      <c r="AZ64" s="27">
        <f t="shared" si="95"/>
        <v>1732.550996</v>
      </c>
      <c r="BA64" s="27">
        <f t="shared" si="95"/>
        <v>1843.969933</v>
      </c>
      <c r="BB64" s="27">
        <f t="shared" si="95"/>
        <v>2151.976698</v>
      </c>
      <c r="BC64" s="27">
        <f t="shared" si="95"/>
        <v>2206.995622</v>
      </c>
      <c r="BD64" s="27" t="str">
        <f t="shared" si="95"/>
        <v>#N/A</v>
      </c>
      <c r="BE64" s="27" t="str">
        <f t="shared" si="95"/>
        <v>#N/A</v>
      </c>
      <c r="BF64" s="27" t="str">
        <f t="shared" si="95"/>
        <v>#N/A</v>
      </c>
      <c r="BG64" s="27" t="str">
        <f t="shared" si="95"/>
        <v>#N/A</v>
      </c>
      <c r="BH64" s="27" t="str">
        <f t="shared" si="95"/>
        <v>#N/A</v>
      </c>
      <c r="BI64" s="27" t="str">
        <f t="shared" si="95"/>
        <v>#N/A</v>
      </c>
      <c r="BJ64" s="27" t="str">
        <f t="shared" si="95"/>
        <v>#N/A</v>
      </c>
      <c r="BK64" s="27" t="str">
        <f t="shared" si="95"/>
        <v>#N/A</v>
      </c>
      <c r="BL64" s="27" t="str">
        <f t="shared" si="95"/>
        <v>#N/A</v>
      </c>
      <c r="BM64" s="27" t="str">
        <f t="shared" si="95"/>
        <v>#N/A</v>
      </c>
      <c r="BN64" s="27" t="str">
        <f t="shared" si="95"/>
        <v>#N/A</v>
      </c>
      <c r="BO64" s="27" t="str">
        <f t="shared" si="95"/>
        <v>#N/A</v>
      </c>
      <c r="BP64" s="27" t="str">
        <f t="shared" si="95"/>
        <v>#N/A</v>
      </c>
      <c r="BQ64" s="27" t="str">
        <f t="shared" si="95"/>
        <v>#N/A</v>
      </c>
      <c r="BR64" s="27" t="str">
        <f t="shared" si="95"/>
        <v>#N/A</v>
      </c>
      <c r="BS64" s="27" t="str">
        <f t="shared" si="95"/>
        <v>#N/A</v>
      </c>
      <c r="BT64" s="27" t="str">
        <f t="shared" si="95"/>
        <v>#N/A</v>
      </c>
      <c r="BU64" s="27" t="str">
        <f t="shared" si="95"/>
        <v>#N/A</v>
      </c>
      <c r="BV64" s="27" t="str">
        <f t="shared" si="95"/>
        <v>#N/A</v>
      </c>
      <c r="BW64" s="27" t="str">
        <f t="shared" si="95"/>
        <v>#N/A</v>
      </c>
      <c r="BX64" s="27" t="str">
        <f t="shared" si="95"/>
        <v>#N/A</v>
      </c>
      <c r="BY64" s="27" t="str">
        <f t="shared" si="95"/>
        <v>#N/A</v>
      </c>
      <c r="BZ64" s="27" t="str">
        <f t="shared" si="95"/>
        <v>#N/A</v>
      </c>
      <c r="CA64" s="27" t="str">
        <f t="shared" si="95"/>
        <v>#N/A</v>
      </c>
      <c r="CB64" s="27" t="str">
        <f t="shared" si="95"/>
        <v>#N/A</v>
      </c>
      <c r="CC64" s="27" t="str">
        <f t="shared" si="95"/>
        <v>#N/A</v>
      </c>
      <c r="CD64" s="27" t="str">
        <f t="shared" si="95"/>
        <v>#N/A</v>
      </c>
      <c r="CE64" s="27" t="str">
        <f t="shared" si="95"/>
        <v>#N/A</v>
      </c>
      <c r="CF64" s="27" t="str">
        <f t="shared" si="95"/>
        <v>#N/A</v>
      </c>
      <c r="CG64" s="27" t="str">
        <f t="shared" si="95"/>
        <v>#N/A</v>
      </c>
      <c r="CH64" s="27" t="str">
        <f t="shared" si="95"/>
        <v>#N/A</v>
      </c>
      <c r="CI64" s="27" t="str">
        <f t="shared" si="95"/>
        <v>#N/A</v>
      </c>
      <c r="CJ64" s="27" t="str">
        <f t="shared" si="95"/>
        <v>#N/A</v>
      </c>
      <c r="CK64" s="27" t="str">
        <f t="shared" si="95"/>
        <v>#N/A</v>
      </c>
      <c r="CL64" s="27" t="str">
        <f t="shared" si="95"/>
        <v>#N/A</v>
      </c>
      <c r="CM64" s="27" t="str">
        <f t="shared" si="95"/>
        <v>#N/A</v>
      </c>
      <c r="CN64" s="27" t="str">
        <f t="shared" si="95"/>
        <v>#N/A</v>
      </c>
      <c r="CO64" s="27" t="str">
        <f t="shared" si="95"/>
        <v>#N/A</v>
      </c>
      <c r="CP64" s="27" t="str">
        <f t="shared" si="95"/>
        <v>#N/A</v>
      </c>
      <c r="CQ64" s="27" t="str">
        <f t="shared" si="95"/>
        <v>#N/A</v>
      </c>
      <c r="CR64" s="27" t="str">
        <f t="shared" si="95"/>
        <v>#N/A</v>
      </c>
      <c r="CS64" s="27" t="str">
        <f t="shared" si="95"/>
        <v>#N/A</v>
      </c>
      <c r="CT64" s="27" t="str">
        <f t="shared" si="95"/>
        <v>#N/A</v>
      </c>
      <c r="CU64" s="27" t="str">
        <f t="shared" si="95"/>
        <v>#N/A</v>
      </c>
      <c r="CV64" s="27" t="str">
        <f t="shared" si="95"/>
        <v>#N/A</v>
      </c>
      <c r="CW64" s="27" t="str">
        <f t="shared" si="95"/>
        <v>#N/A</v>
      </c>
      <c r="CX64" s="27" t="str">
        <f t="shared" si="95"/>
        <v>#N/A</v>
      </c>
      <c r="CY64" s="27" t="str">
        <f t="shared" si="95"/>
        <v>#N/A</v>
      </c>
      <c r="CZ64" s="27" t="str">
        <f t="shared" si="95"/>
        <v>#N/A</v>
      </c>
      <c r="DA64" s="27" t="str">
        <f t="shared" si="95"/>
        <v>#N/A</v>
      </c>
      <c r="DB64" s="27" t="str">
        <f t="shared" si="95"/>
        <v>#N/A</v>
      </c>
      <c r="DC64" s="27" t="str">
        <f t="shared" si="95"/>
        <v>#N/A</v>
      </c>
      <c r="DD64" s="27" t="str">
        <f t="shared" si="95"/>
        <v>#N/A</v>
      </c>
      <c r="DE64" s="27" t="str">
        <f t="shared" si="95"/>
        <v>#N/A</v>
      </c>
      <c r="DF64" s="27" t="str">
        <f t="shared" si="95"/>
        <v>#N/A</v>
      </c>
      <c r="DG64" s="27" t="str">
        <f t="shared" si="95"/>
        <v>#N/A</v>
      </c>
      <c r="DH64" s="27" t="str">
        <f t="shared" si="95"/>
        <v>#N/A</v>
      </c>
      <c r="DI64" s="27" t="str">
        <f t="shared" si="95"/>
        <v>#N/A</v>
      </c>
      <c r="DJ64" s="27" t="str">
        <f t="shared" si="95"/>
        <v>#N/A</v>
      </c>
      <c r="DK64" s="27" t="str">
        <f t="shared" si="95"/>
        <v>#N/A</v>
      </c>
      <c r="DL64" s="27" t="str">
        <f t="shared" si="95"/>
        <v>#N/A</v>
      </c>
      <c r="DM64" s="27" t="str">
        <f t="shared" si="95"/>
        <v>#N/A</v>
      </c>
      <c r="DN64" s="27" t="str">
        <f t="shared" si="95"/>
        <v>#N/A</v>
      </c>
      <c r="DO64" s="27" t="str">
        <f t="shared" si="95"/>
        <v>#N/A</v>
      </c>
      <c r="DP64" s="27" t="str">
        <f t="shared" si="95"/>
        <v>#N/A</v>
      </c>
      <c r="DQ64" s="27" t="str">
        <f t="shared" si="95"/>
        <v>#N/A</v>
      </c>
      <c r="DR64" s="27" t="str">
        <f t="shared" si="95"/>
        <v>#N/A</v>
      </c>
      <c r="DS64" s="27" t="str">
        <f t="shared" si="95"/>
        <v>#N/A</v>
      </c>
      <c r="DT64" s="27" t="str">
        <f t="shared" si="95"/>
        <v>#N/A</v>
      </c>
      <c r="DU64" s="27" t="str">
        <f t="shared" si="95"/>
        <v>#N/A</v>
      </c>
      <c r="DV64" s="27" t="str">
        <f t="shared" si="95"/>
        <v>#N/A</v>
      </c>
      <c r="DW64" s="27" t="str">
        <f t="shared" si="95"/>
        <v>#N/A</v>
      </c>
      <c r="DX64" s="27" t="str">
        <f t="shared" si="95"/>
        <v>#N/A</v>
      </c>
      <c r="DY64" s="27" t="str">
        <f t="shared" si="95"/>
        <v>#N/A</v>
      </c>
      <c r="DZ64" s="27" t="str">
        <f t="shared" si="95"/>
        <v>#N/A</v>
      </c>
      <c r="EA64" s="27" t="str">
        <f t="shared" si="95"/>
        <v>#N/A</v>
      </c>
      <c r="EB64" s="27" t="str">
        <f t="shared" si="95"/>
        <v>#N/A</v>
      </c>
      <c r="EC64" s="27" t="str">
        <f t="shared" si="95"/>
        <v>#N/A</v>
      </c>
      <c r="ED64" s="27" t="str">
        <f t="shared" si="95"/>
        <v>#N/A</v>
      </c>
      <c r="EE64" s="28">
        <f t="shared" si="2"/>
        <v>1658.614105</v>
      </c>
    </row>
    <row r="65">
      <c r="A65" s="1"/>
      <c r="B65" s="29" t="s">
        <v>42</v>
      </c>
      <c r="C65" s="30" t="s">
        <v>52</v>
      </c>
      <c r="D65" s="30">
        <v>0.0</v>
      </c>
      <c r="E65" s="30" t="s">
        <v>42</v>
      </c>
      <c r="F65" s="31">
        <v>46215.0</v>
      </c>
      <c r="G65" s="32"/>
      <c r="H65" s="32" t="b">
        <f t="shared" si="3"/>
        <v>1</v>
      </c>
      <c r="I65" s="32" t="b">
        <f>if(iferror(match(B65,'Osallistujat ja seuranta'!C:C,0),0)&gt;0,TRUE,FALSE)</f>
        <v>1</v>
      </c>
      <c r="J65" s="32" t="b">
        <f>if(iferror(match(C65,'Osallistujat ja seuranta'!C:C,0),0)&gt;0,TRUE,FALSE)</f>
        <v>1</v>
      </c>
      <c r="K65" s="32" t="b">
        <f t="shared" si="4"/>
        <v>1</v>
      </c>
      <c r="L65" s="32" t="b">
        <f t="shared" si="5"/>
        <v>1</v>
      </c>
      <c r="M65" s="32" t="b">
        <f t="shared" si="6"/>
        <v>1</v>
      </c>
      <c r="N65" s="33">
        <f t="shared" si="7"/>
        <v>1</v>
      </c>
      <c r="O65" s="34">
        <f t="shared" si="8"/>
        <v>1961.417785</v>
      </c>
      <c r="P65" s="34">
        <f t="shared" si="9"/>
        <v>1804.072131</v>
      </c>
      <c r="Q65" s="35">
        <f t="shared" si="10"/>
        <v>157.3456537</v>
      </c>
      <c r="R65" s="34">
        <f t="shared" si="11"/>
        <v>1804.072131</v>
      </c>
      <c r="S65" s="33">
        <f t="shared" si="12"/>
        <v>1</v>
      </c>
      <c r="T65" s="33">
        <f t="shared" si="13"/>
        <v>-50.39556399</v>
      </c>
      <c r="U65" s="33">
        <f t="shared" si="14"/>
        <v>-51.17351359</v>
      </c>
      <c r="V65" s="36">
        <f t="shared" si="15"/>
        <v>0.6852380373</v>
      </c>
      <c r="W65" s="37">
        <f t="shared" si="16"/>
        <v>20.9403573</v>
      </c>
      <c r="X65" s="37">
        <f t="shared" si="17"/>
        <v>0.849338515</v>
      </c>
      <c r="Y65" s="37">
        <f>if(N65=1,(W65*(S65-V65))*'Säännöt ja ohjeet'!$B$54+X65,"")</f>
        <v>14.03179444</v>
      </c>
      <c r="Z65" s="37">
        <f t="shared" si="18"/>
        <v>0</v>
      </c>
      <c r="AA65" s="37">
        <f t="shared" si="19"/>
        <v>0.3147619627</v>
      </c>
      <c r="AB65" s="37">
        <f t="shared" si="20"/>
        <v>25.01549217</v>
      </c>
      <c r="AC65" s="37">
        <f t="shared" si="21"/>
        <v>1.240225512</v>
      </c>
      <c r="AD65" s="37">
        <f>if(N65=1,(AB65*(Z65-AA65))*'Säännöt ja ohjeet'!$B$54+AC65,"")</f>
        <v>-14.50762531</v>
      </c>
      <c r="AE65" s="38">
        <f t="shared" si="22"/>
        <v>8</v>
      </c>
      <c r="AF65" s="38">
        <f t="shared" si="23"/>
        <v>-6</v>
      </c>
      <c r="AG65" s="1"/>
      <c r="AH65" s="10"/>
      <c r="AI65" s="27">
        <f t="shared" ref="AI65:ED65" si="96">if($B65=AI$3,AI64+$Y65,if($C65=AI$3,AI64+$AD65,AI64))</f>
        <v>1975.449579</v>
      </c>
      <c r="AJ65" s="27">
        <f t="shared" si="96"/>
        <v>1884.318373</v>
      </c>
      <c r="AK65" s="27">
        <f t="shared" si="96"/>
        <v>2414.111696</v>
      </c>
      <c r="AL65" s="27">
        <f t="shared" si="96"/>
        <v>1653.720151</v>
      </c>
      <c r="AM65" s="27">
        <f t="shared" si="96"/>
        <v>1789.564506</v>
      </c>
      <c r="AN65" s="27">
        <f t="shared" si="96"/>
        <v>2327.314325</v>
      </c>
      <c r="AO65" s="27">
        <f t="shared" si="96"/>
        <v>2286.32782</v>
      </c>
      <c r="AP65" s="27">
        <f t="shared" si="96"/>
        <v>1721.536599</v>
      </c>
      <c r="AQ65" s="27">
        <f t="shared" si="96"/>
        <v>880.3044819</v>
      </c>
      <c r="AR65" s="27">
        <f t="shared" si="96"/>
        <v>825.264208</v>
      </c>
      <c r="AS65" s="27">
        <f t="shared" si="96"/>
        <v>2178.77133</v>
      </c>
      <c r="AT65" s="27">
        <f t="shared" si="96"/>
        <v>811.649061</v>
      </c>
      <c r="AU65" s="27">
        <f t="shared" si="96"/>
        <v>1146.93389</v>
      </c>
      <c r="AV65" s="27">
        <f t="shared" si="96"/>
        <v>1314.655233</v>
      </c>
      <c r="AW65" s="27">
        <f t="shared" si="96"/>
        <v>1186.880996</v>
      </c>
      <c r="AX65" s="27">
        <f t="shared" si="96"/>
        <v>1130.419935</v>
      </c>
      <c r="AY65" s="27">
        <f t="shared" si="96"/>
        <v>1367.704948</v>
      </c>
      <c r="AZ65" s="27">
        <f t="shared" si="96"/>
        <v>1732.550996</v>
      </c>
      <c r="BA65" s="27">
        <f t="shared" si="96"/>
        <v>1843.969933</v>
      </c>
      <c r="BB65" s="27">
        <f t="shared" si="96"/>
        <v>2151.976698</v>
      </c>
      <c r="BC65" s="27">
        <f t="shared" si="96"/>
        <v>2206.995622</v>
      </c>
      <c r="BD65" s="27" t="str">
        <f t="shared" si="96"/>
        <v>#N/A</v>
      </c>
      <c r="BE65" s="27" t="str">
        <f t="shared" si="96"/>
        <v>#N/A</v>
      </c>
      <c r="BF65" s="27" t="str">
        <f t="shared" si="96"/>
        <v>#N/A</v>
      </c>
      <c r="BG65" s="27" t="str">
        <f t="shared" si="96"/>
        <v>#N/A</v>
      </c>
      <c r="BH65" s="27" t="str">
        <f t="shared" si="96"/>
        <v>#N/A</v>
      </c>
      <c r="BI65" s="27" t="str">
        <f t="shared" si="96"/>
        <v>#N/A</v>
      </c>
      <c r="BJ65" s="27" t="str">
        <f t="shared" si="96"/>
        <v>#N/A</v>
      </c>
      <c r="BK65" s="27" t="str">
        <f t="shared" si="96"/>
        <v>#N/A</v>
      </c>
      <c r="BL65" s="27" t="str">
        <f t="shared" si="96"/>
        <v>#N/A</v>
      </c>
      <c r="BM65" s="27" t="str">
        <f t="shared" si="96"/>
        <v>#N/A</v>
      </c>
      <c r="BN65" s="27" t="str">
        <f t="shared" si="96"/>
        <v>#N/A</v>
      </c>
      <c r="BO65" s="27" t="str">
        <f t="shared" si="96"/>
        <v>#N/A</v>
      </c>
      <c r="BP65" s="27" t="str">
        <f t="shared" si="96"/>
        <v>#N/A</v>
      </c>
      <c r="BQ65" s="27" t="str">
        <f t="shared" si="96"/>
        <v>#N/A</v>
      </c>
      <c r="BR65" s="27" t="str">
        <f t="shared" si="96"/>
        <v>#N/A</v>
      </c>
      <c r="BS65" s="27" t="str">
        <f t="shared" si="96"/>
        <v>#N/A</v>
      </c>
      <c r="BT65" s="27" t="str">
        <f t="shared" si="96"/>
        <v>#N/A</v>
      </c>
      <c r="BU65" s="27" t="str">
        <f t="shared" si="96"/>
        <v>#N/A</v>
      </c>
      <c r="BV65" s="27" t="str">
        <f t="shared" si="96"/>
        <v>#N/A</v>
      </c>
      <c r="BW65" s="27" t="str">
        <f t="shared" si="96"/>
        <v>#N/A</v>
      </c>
      <c r="BX65" s="27" t="str">
        <f t="shared" si="96"/>
        <v>#N/A</v>
      </c>
      <c r="BY65" s="27" t="str">
        <f t="shared" si="96"/>
        <v>#N/A</v>
      </c>
      <c r="BZ65" s="27" t="str">
        <f t="shared" si="96"/>
        <v>#N/A</v>
      </c>
      <c r="CA65" s="27" t="str">
        <f t="shared" si="96"/>
        <v>#N/A</v>
      </c>
      <c r="CB65" s="27" t="str">
        <f t="shared" si="96"/>
        <v>#N/A</v>
      </c>
      <c r="CC65" s="27" t="str">
        <f t="shared" si="96"/>
        <v>#N/A</v>
      </c>
      <c r="CD65" s="27" t="str">
        <f t="shared" si="96"/>
        <v>#N/A</v>
      </c>
      <c r="CE65" s="27" t="str">
        <f t="shared" si="96"/>
        <v>#N/A</v>
      </c>
      <c r="CF65" s="27" t="str">
        <f t="shared" si="96"/>
        <v>#N/A</v>
      </c>
      <c r="CG65" s="27" t="str">
        <f t="shared" si="96"/>
        <v>#N/A</v>
      </c>
      <c r="CH65" s="27" t="str">
        <f t="shared" si="96"/>
        <v>#N/A</v>
      </c>
      <c r="CI65" s="27" t="str">
        <f t="shared" si="96"/>
        <v>#N/A</v>
      </c>
      <c r="CJ65" s="27" t="str">
        <f t="shared" si="96"/>
        <v>#N/A</v>
      </c>
      <c r="CK65" s="27" t="str">
        <f t="shared" si="96"/>
        <v>#N/A</v>
      </c>
      <c r="CL65" s="27" t="str">
        <f t="shared" si="96"/>
        <v>#N/A</v>
      </c>
      <c r="CM65" s="27" t="str">
        <f t="shared" si="96"/>
        <v>#N/A</v>
      </c>
      <c r="CN65" s="27" t="str">
        <f t="shared" si="96"/>
        <v>#N/A</v>
      </c>
      <c r="CO65" s="27" t="str">
        <f t="shared" si="96"/>
        <v>#N/A</v>
      </c>
      <c r="CP65" s="27" t="str">
        <f t="shared" si="96"/>
        <v>#N/A</v>
      </c>
      <c r="CQ65" s="27" t="str">
        <f t="shared" si="96"/>
        <v>#N/A</v>
      </c>
      <c r="CR65" s="27" t="str">
        <f t="shared" si="96"/>
        <v>#N/A</v>
      </c>
      <c r="CS65" s="27" t="str">
        <f t="shared" si="96"/>
        <v>#N/A</v>
      </c>
      <c r="CT65" s="27" t="str">
        <f t="shared" si="96"/>
        <v>#N/A</v>
      </c>
      <c r="CU65" s="27" t="str">
        <f t="shared" si="96"/>
        <v>#N/A</v>
      </c>
      <c r="CV65" s="27" t="str">
        <f t="shared" si="96"/>
        <v>#N/A</v>
      </c>
      <c r="CW65" s="27" t="str">
        <f t="shared" si="96"/>
        <v>#N/A</v>
      </c>
      <c r="CX65" s="27" t="str">
        <f t="shared" si="96"/>
        <v>#N/A</v>
      </c>
      <c r="CY65" s="27" t="str">
        <f t="shared" si="96"/>
        <v>#N/A</v>
      </c>
      <c r="CZ65" s="27" t="str">
        <f t="shared" si="96"/>
        <v>#N/A</v>
      </c>
      <c r="DA65" s="27" t="str">
        <f t="shared" si="96"/>
        <v>#N/A</v>
      </c>
      <c r="DB65" s="27" t="str">
        <f t="shared" si="96"/>
        <v>#N/A</v>
      </c>
      <c r="DC65" s="27" t="str">
        <f t="shared" si="96"/>
        <v>#N/A</v>
      </c>
      <c r="DD65" s="27" t="str">
        <f t="shared" si="96"/>
        <v>#N/A</v>
      </c>
      <c r="DE65" s="27" t="str">
        <f t="shared" si="96"/>
        <v>#N/A</v>
      </c>
      <c r="DF65" s="27" t="str">
        <f t="shared" si="96"/>
        <v>#N/A</v>
      </c>
      <c r="DG65" s="27" t="str">
        <f t="shared" si="96"/>
        <v>#N/A</v>
      </c>
      <c r="DH65" s="27" t="str">
        <f t="shared" si="96"/>
        <v>#N/A</v>
      </c>
      <c r="DI65" s="27" t="str">
        <f t="shared" si="96"/>
        <v>#N/A</v>
      </c>
      <c r="DJ65" s="27" t="str">
        <f t="shared" si="96"/>
        <v>#N/A</v>
      </c>
      <c r="DK65" s="27" t="str">
        <f t="shared" si="96"/>
        <v>#N/A</v>
      </c>
      <c r="DL65" s="27" t="str">
        <f t="shared" si="96"/>
        <v>#N/A</v>
      </c>
      <c r="DM65" s="27" t="str">
        <f t="shared" si="96"/>
        <v>#N/A</v>
      </c>
      <c r="DN65" s="27" t="str">
        <f t="shared" si="96"/>
        <v>#N/A</v>
      </c>
      <c r="DO65" s="27" t="str">
        <f t="shared" si="96"/>
        <v>#N/A</v>
      </c>
      <c r="DP65" s="27" t="str">
        <f t="shared" si="96"/>
        <v>#N/A</v>
      </c>
      <c r="DQ65" s="27" t="str">
        <f t="shared" si="96"/>
        <v>#N/A</v>
      </c>
      <c r="DR65" s="27" t="str">
        <f t="shared" si="96"/>
        <v>#N/A</v>
      </c>
      <c r="DS65" s="27" t="str">
        <f t="shared" si="96"/>
        <v>#N/A</v>
      </c>
      <c r="DT65" s="27" t="str">
        <f t="shared" si="96"/>
        <v>#N/A</v>
      </c>
      <c r="DU65" s="27" t="str">
        <f t="shared" si="96"/>
        <v>#N/A</v>
      </c>
      <c r="DV65" s="27" t="str">
        <f t="shared" si="96"/>
        <v>#N/A</v>
      </c>
      <c r="DW65" s="27" t="str">
        <f t="shared" si="96"/>
        <v>#N/A</v>
      </c>
      <c r="DX65" s="27" t="str">
        <f t="shared" si="96"/>
        <v>#N/A</v>
      </c>
      <c r="DY65" s="27" t="str">
        <f t="shared" si="96"/>
        <v>#N/A</v>
      </c>
      <c r="DZ65" s="27" t="str">
        <f t="shared" si="96"/>
        <v>#N/A</v>
      </c>
      <c r="EA65" s="27" t="str">
        <f t="shared" si="96"/>
        <v>#N/A</v>
      </c>
      <c r="EB65" s="27" t="str">
        <f t="shared" si="96"/>
        <v>#N/A</v>
      </c>
      <c r="EC65" s="27" t="str">
        <f t="shared" si="96"/>
        <v>#N/A</v>
      </c>
      <c r="ED65" s="27" t="str">
        <f t="shared" si="96"/>
        <v>#N/A</v>
      </c>
      <c r="EE65" s="28">
        <f t="shared" si="2"/>
        <v>1658.591447</v>
      </c>
    </row>
    <row r="66">
      <c r="A66" s="1"/>
      <c r="B66" s="29" t="s">
        <v>37</v>
      </c>
      <c r="C66" s="30" t="s">
        <v>40</v>
      </c>
      <c r="D66" s="30">
        <v>9.0</v>
      </c>
      <c r="E66" s="30" t="s">
        <v>37</v>
      </c>
      <c r="F66" s="31">
        <v>46211.0</v>
      </c>
      <c r="G66" s="32"/>
      <c r="H66" s="32" t="b">
        <f t="shared" si="3"/>
        <v>1</v>
      </c>
      <c r="I66" s="32" t="b">
        <f>if(iferror(match(B66,'Osallistujat ja seuranta'!C:C,0),0)&gt;0,TRUE,FALSE)</f>
        <v>1</v>
      </c>
      <c r="J66" s="32" t="b">
        <f>if(iferror(match(C66,'Osallistujat ja seuranta'!C:C,0),0)&gt;0,TRUE,FALSE)</f>
        <v>1</v>
      </c>
      <c r="K66" s="32" t="b">
        <f t="shared" si="4"/>
        <v>1</v>
      </c>
      <c r="L66" s="32" t="b">
        <f t="shared" si="5"/>
        <v>1</v>
      </c>
      <c r="M66" s="32" t="b">
        <f t="shared" si="6"/>
        <v>1</v>
      </c>
      <c r="N66" s="33">
        <f t="shared" si="7"/>
        <v>1</v>
      </c>
      <c r="O66" s="34">
        <f t="shared" si="8"/>
        <v>2414.111696</v>
      </c>
      <c r="P66" s="34">
        <f t="shared" si="9"/>
        <v>1146.93389</v>
      </c>
      <c r="Q66" s="35">
        <f t="shared" si="10"/>
        <v>417.1778054</v>
      </c>
      <c r="R66" s="34">
        <f t="shared" si="11"/>
        <v>1996.93389</v>
      </c>
      <c r="S66" s="33">
        <f t="shared" si="12"/>
        <v>1</v>
      </c>
      <c r="T66" s="33">
        <f t="shared" si="13"/>
        <v>-47.50613613</v>
      </c>
      <c r="U66" s="33">
        <f t="shared" si="14"/>
        <v>-50.20732719</v>
      </c>
      <c r="V66" s="36">
        <f t="shared" si="15"/>
        <v>0.9370968891</v>
      </c>
      <c r="W66" s="37">
        <f t="shared" si="16"/>
        <v>10.81828344</v>
      </c>
      <c r="X66" s="37">
        <f t="shared" si="17"/>
        <v>0.04305016119</v>
      </c>
      <c r="Y66" s="37">
        <f>if(N66=1,(W66*(S66-V66))*'Säännöt ja ohjeet'!$B$54+X66,"")</f>
        <v>1.404057528</v>
      </c>
      <c r="Z66" s="37">
        <f t="shared" si="18"/>
        <v>0</v>
      </c>
      <c r="AA66" s="37">
        <f t="shared" si="19"/>
        <v>0.06290311095</v>
      </c>
      <c r="AB66" s="37">
        <f t="shared" si="20"/>
        <v>44.79646983</v>
      </c>
      <c r="AC66" s="37">
        <f t="shared" si="21"/>
        <v>2.882665384</v>
      </c>
      <c r="AD66" s="37">
        <f>if(N66=1,(AB66*(Z66-AA66))*'Säännöt ja ohjeet'!$B$54+AC66,"")</f>
        <v>-2.753009239</v>
      </c>
      <c r="AE66" s="38">
        <f t="shared" si="22"/>
        <v>4</v>
      </c>
      <c r="AF66" s="38">
        <f t="shared" si="23"/>
        <v>-2</v>
      </c>
      <c r="AG66" s="1"/>
      <c r="AH66" s="10"/>
      <c r="AI66" s="27">
        <f t="shared" ref="AI66:ED66" si="97">if($B66=AI$3,AI65+$Y66,if($C66=AI$3,AI65+$AD66,AI65))</f>
        <v>1975.449579</v>
      </c>
      <c r="AJ66" s="27">
        <f t="shared" si="97"/>
        <v>1884.318373</v>
      </c>
      <c r="AK66" s="27">
        <f t="shared" si="97"/>
        <v>2415.515753</v>
      </c>
      <c r="AL66" s="27">
        <f t="shared" si="97"/>
        <v>1653.720151</v>
      </c>
      <c r="AM66" s="27">
        <f t="shared" si="97"/>
        <v>1789.564506</v>
      </c>
      <c r="AN66" s="27">
        <f t="shared" si="97"/>
        <v>2327.314325</v>
      </c>
      <c r="AO66" s="27">
        <f t="shared" si="97"/>
        <v>2286.32782</v>
      </c>
      <c r="AP66" s="27">
        <f t="shared" si="97"/>
        <v>1721.536599</v>
      </c>
      <c r="AQ66" s="27">
        <f t="shared" si="97"/>
        <v>880.3044819</v>
      </c>
      <c r="AR66" s="27">
        <f t="shared" si="97"/>
        <v>825.264208</v>
      </c>
      <c r="AS66" s="27">
        <f t="shared" si="97"/>
        <v>2178.77133</v>
      </c>
      <c r="AT66" s="27">
        <f t="shared" si="97"/>
        <v>811.649061</v>
      </c>
      <c r="AU66" s="27">
        <f t="shared" si="97"/>
        <v>1144.180881</v>
      </c>
      <c r="AV66" s="27">
        <f t="shared" si="97"/>
        <v>1314.655233</v>
      </c>
      <c r="AW66" s="27">
        <f t="shared" si="97"/>
        <v>1186.880996</v>
      </c>
      <c r="AX66" s="27">
        <f t="shared" si="97"/>
        <v>1130.419935</v>
      </c>
      <c r="AY66" s="27">
        <f t="shared" si="97"/>
        <v>1367.704948</v>
      </c>
      <c r="AZ66" s="27">
        <f t="shared" si="97"/>
        <v>1732.550996</v>
      </c>
      <c r="BA66" s="27">
        <f t="shared" si="97"/>
        <v>1843.969933</v>
      </c>
      <c r="BB66" s="27">
        <f t="shared" si="97"/>
        <v>2151.976698</v>
      </c>
      <c r="BC66" s="27">
        <f t="shared" si="97"/>
        <v>2206.995622</v>
      </c>
      <c r="BD66" s="27" t="str">
        <f t="shared" si="97"/>
        <v>#N/A</v>
      </c>
      <c r="BE66" s="27" t="str">
        <f t="shared" si="97"/>
        <v>#N/A</v>
      </c>
      <c r="BF66" s="27" t="str">
        <f t="shared" si="97"/>
        <v>#N/A</v>
      </c>
      <c r="BG66" s="27" t="str">
        <f t="shared" si="97"/>
        <v>#N/A</v>
      </c>
      <c r="BH66" s="27" t="str">
        <f t="shared" si="97"/>
        <v>#N/A</v>
      </c>
      <c r="BI66" s="27" t="str">
        <f t="shared" si="97"/>
        <v>#N/A</v>
      </c>
      <c r="BJ66" s="27" t="str">
        <f t="shared" si="97"/>
        <v>#N/A</v>
      </c>
      <c r="BK66" s="27" t="str">
        <f t="shared" si="97"/>
        <v>#N/A</v>
      </c>
      <c r="BL66" s="27" t="str">
        <f t="shared" si="97"/>
        <v>#N/A</v>
      </c>
      <c r="BM66" s="27" t="str">
        <f t="shared" si="97"/>
        <v>#N/A</v>
      </c>
      <c r="BN66" s="27" t="str">
        <f t="shared" si="97"/>
        <v>#N/A</v>
      </c>
      <c r="BO66" s="27" t="str">
        <f t="shared" si="97"/>
        <v>#N/A</v>
      </c>
      <c r="BP66" s="27" t="str">
        <f t="shared" si="97"/>
        <v>#N/A</v>
      </c>
      <c r="BQ66" s="27" t="str">
        <f t="shared" si="97"/>
        <v>#N/A</v>
      </c>
      <c r="BR66" s="27" t="str">
        <f t="shared" si="97"/>
        <v>#N/A</v>
      </c>
      <c r="BS66" s="27" t="str">
        <f t="shared" si="97"/>
        <v>#N/A</v>
      </c>
      <c r="BT66" s="27" t="str">
        <f t="shared" si="97"/>
        <v>#N/A</v>
      </c>
      <c r="BU66" s="27" t="str">
        <f t="shared" si="97"/>
        <v>#N/A</v>
      </c>
      <c r="BV66" s="27" t="str">
        <f t="shared" si="97"/>
        <v>#N/A</v>
      </c>
      <c r="BW66" s="27" t="str">
        <f t="shared" si="97"/>
        <v>#N/A</v>
      </c>
      <c r="BX66" s="27" t="str">
        <f t="shared" si="97"/>
        <v>#N/A</v>
      </c>
      <c r="BY66" s="27" t="str">
        <f t="shared" si="97"/>
        <v>#N/A</v>
      </c>
      <c r="BZ66" s="27" t="str">
        <f t="shared" si="97"/>
        <v>#N/A</v>
      </c>
      <c r="CA66" s="27" t="str">
        <f t="shared" si="97"/>
        <v>#N/A</v>
      </c>
      <c r="CB66" s="27" t="str">
        <f t="shared" si="97"/>
        <v>#N/A</v>
      </c>
      <c r="CC66" s="27" t="str">
        <f t="shared" si="97"/>
        <v>#N/A</v>
      </c>
      <c r="CD66" s="27" t="str">
        <f t="shared" si="97"/>
        <v>#N/A</v>
      </c>
      <c r="CE66" s="27" t="str">
        <f t="shared" si="97"/>
        <v>#N/A</v>
      </c>
      <c r="CF66" s="27" t="str">
        <f t="shared" si="97"/>
        <v>#N/A</v>
      </c>
      <c r="CG66" s="27" t="str">
        <f t="shared" si="97"/>
        <v>#N/A</v>
      </c>
      <c r="CH66" s="27" t="str">
        <f t="shared" si="97"/>
        <v>#N/A</v>
      </c>
      <c r="CI66" s="27" t="str">
        <f t="shared" si="97"/>
        <v>#N/A</v>
      </c>
      <c r="CJ66" s="27" t="str">
        <f t="shared" si="97"/>
        <v>#N/A</v>
      </c>
      <c r="CK66" s="27" t="str">
        <f t="shared" si="97"/>
        <v>#N/A</v>
      </c>
      <c r="CL66" s="27" t="str">
        <f t="shared" si="97"/>
        <v>#N/A</v>
      </c>
      <c r="CM66" s="27" t="str">
        <f t="shared" si="97"/>
        <v>#N/A</v>
      </c>
      <c r="CN66" s="27" t="str">
        <f t="shared" si="97"/>
        <v>#N/A</v>
      </c>
      <c r="CO66" s="27" t="str">
        <f t="shared" si="97"/>
        <v>#N/A</v>
      </c>
      <c r="CP66" s="27" t="str">
        <f t="shared" si="97"/>
        <v>#N/A</v>
      </c>
      <c r="CQ66" s="27" t="str">
        <f t="shared" si="97"/>
        <v>#N/A</v>
      </c>
      <c r="CR66" s="27" t="str">
        <f t="shared" si="97"/>
        <v>#N/A</v>
      </c>
      <c r="CS66" s="27" t="str">
        <f t="shared" si="97"/>
        <v>#N/A</v>
      </c>
      <c r="CT66" s="27" t="str">
        <f t="shared" si="97"/>
        <v>#N/A</v>
      </c>
      <c r="CU66" s="27" t="str">
        <f t="shared" si="97"/>
        <v>#N/A</v>
      </c>
      <c r="CV66" s="27" t="str">
        <f t="shared" si="97"/>
        <v>#N/A</v>
      </c>
      <c r="CW66" s="27" t="str">
        <f t="shared" si="97"/>
        <v>#N/A</v>
      </c>
      <c r="CX66" s="27" t="str">
        <f t="shared" si="97"/>
        <v>#N/A</v>
      </c>
      <c r="CY66" s="27" t="str">
        <f t="shared" si="97"/>
        <v>#N/A</v>
      </c>
      <c r="CZ66" s="27" t="str">
        <f t="shared" si="97"/>
        <v>#N/A</v>
      </c>
      <c r="DA66" s="27" t="str">
        <f t="shared" si="97"/>
        <v>#N/A</v>
      </c>
      <c r="DB66" s="27" t="str">
        <f t="shared" si="97"/>
        <v>#N/A</v>
      </c>
      <c r="DC66" s="27" t="str">
        <f t="shared" si="97"/>
        <v>#N/A</v>
      </c>
      <c r="DD66" s="27" t="str">
        <f t="shared" si="97"/>
        <v>#N/A</v>
      </c>
      <c r="DE66" s="27" t="str">
        <f t="shared" si="97"/>
        <v>#N/A</v>
      </c>
      <c r="DF66" s="27" t="str">
        <f t="shared" si="97"/>
        <v>#N/A</v>
      </c>
      <c r="DG66" s="27" t="str">
        <f t="shared" si="97"/>
        <v>#N/A</v>
      </c>
      <c r="DH66" s="27" t="str">
        <f t="shared" si="97"/>
        <v>#N/A</v>
      </c>
      <c r="DI66" s="27" t="str">
        <f t="shared" si="97"/>
        <v>#N/A</v>
      </c>
      <c r="DJ66" s="27" t="str">
        <f t="shared" si="97"/>
        <v>#N/A</v>
      </c>
      <c r="DK66" s="27" t="str">
        <f t="shared" si="97"/>
        <v>#N/A</v>
      </c>
      <c r="DL66" s="27" t="str">
        <f t="shared" si="97"/>
        <v>#N/A</v>
      </c>
      <c r="DM66" s="27" t="str">
        <f t="shared" si="97"/>
        <v>#N/A</v>
      </c>
      <c r="DN66" s="27" t="str">
        <f t="shared" si="97"/>
        <v>#N/A</v>
      </c>
      <c r="DO66" s="27" t="str">
        <f t="shared" si="97"/>
        <v>#N/A</v>
      </c>
      <c r="DP66" s="27" t="str">
        <f t="shared" si="97"/>
        <v>#N/A</v>
      </c>
      <c r="DQ66" s="27" t="str">
        <f t="shared" si="97"/>
        <v>#N/A</v>
      </c>
      <c r="DR66" s="27" t="str">
        <f t="shared" si="97"/>
        <v>#N/A</v>
      </c>
      <c r="DS66" s="27" t="str">
        <f t="shared" si="97"/>
        <v>#N/A</v>
      </c>
      <c r="DT66" s="27" t="str">
        <f t="shared" si="97"/>
        <v>#N/A</v>
      </c>
      <c r="DU66" s="27" t="str">
        <f t="shared" si="97"/>
        <v>#N/A</v>
      </c>
      <c r="DV66" s="27" t="str">
        <f t="shared" si="97"/>
        <v>#N/A</v>
      </c>
      <c r="DW66" s="27" t="str">
        <f t="shared" si="97"/>
        <v>#N/A</v>
      </c>
      <c r="DX66" s="27" t="str">
        <f t="shared" si="97"/>
        <v>#N/A</v>
      </c>
      <c r="DY66" s="27" t="str">
        <f t="shared" si="97"/>
        <v>#N/A</v>
      </c>
      <c r="DZ66" s="27" t="str">
        <f t="shared" si="97"/>
        <v>#N/A</v>
      </c>
      <c r="EA66" s="27" t="str">
        <f t="shared" si="97"/>
        <v>#N/A</v>
      </c>
      <c r="EB66" s="27" t="str">
        <f t="shared" si="97"/>
        <v>#N/A</v>
      </c>
      <c r="EC66" s="27" t="str">
        <f t="shared" si="97"/>
        <v>#N/A</v>
      </c>
      <c r="ED66" s="27" t="str">
        <f t="shared" si="97"/>
        <v>#N/A</v>
      </c>
      <c r="EE66" s="28">
        <f t="shared" si="2"/>
        <v>1658.527211</v>
      </c>
    </row>
    <row r="67">
      <c r="A67" s="1"/>
      <c r="B67" s="29" t="s">
        <v>46</v>
      </c>
      <c r="C67" s="30" t="s">
        <v>40</v>
      </c>
      <c r="D67" s="30">
        <v>5.0</v>
      </c>
      <c r="E67" s="30" t="s">
        <v>40</v>
      </c>
      <c r="F67" s="31">
        <v>46215.0</v>
      </c>
      <c r="G67" s="32"/>
      <c r="H67" s="32" t="b">
        <f t="shared" si="3"/>
        <v>1</v>
      </c>
      <c r="I67" s="32" t="b">
        <f>if(iferror(match(B67,'Osallistujat ja seuranta'!C:C,0),0)&gt;0,TRUE,FALSE)</f>
        <v>1</v>
      </c>
      <c r="J67" s="32" t="b">
        <f>if(iferror(match(C67,'Osallistujat ja seuranta'!C:C,0),0)&gt;0,TRUE,FALSE)</f>
        <v>1</v>
      </c>
      <c r="K67" s="32" t="b">
        <f t="shared" si="4"/>
        <v>1</v>
      </c>
      <c r="L67" s="32" t="b">
        <f t="shared" si="5"/>
        <v>1</v>
      </c>
      <c r="M67" s="32" t="b">
        <f t="shared" si="6"/>
        <v>1</v>
      </c>
      <c r="N67" s="33">
        <f t="shared" si="7"/>
        <v>1</v>
      </c>
      <c r="O67" s="34">
        <f t="shared" si="8"/>
        <v>1653.720151</v>
      </c>
      <c r="P67" s="34">
        <f t="shared" si="9"/>
        <v>1144.180881</v>
      </c>
      <c r="Q67" s="35">
        <f t="shared" si="10"/>
        <v>59.53926991</v>
      </c>
      <c r="R67" s="34">
        <f t="shared" si="11"/>
        <v>1594.180881</v>
      </c>
      <c r="S67" s="33">
        <f t="shared" si="12"/>
        <v>0</v>
      </c>
      <c r="T67" s="33">
        <f t="shared" si="13"/>
        <v>-51.84391369</v>
      </c>
      <c r="U67" s="33">
        <f t="shared" si="14"/>
        <v>-52.09260487</v>
      </c>
      <c r="V67" s="36">
        <f t="shared" si="15"/>
        <v>0.5618543298</v>
      </c>
      <c r="W67" s="37">
        <f t="shared" si="16"/>
        <v>29.15800907</v>
      </c>
      <c r="X67" s="37">
        <f t="shared" si="17"/>
        <v>1.61576164</v>
      </c>
      <c r="Y67" s="37">
        <f>if(N67=1,(W67*(S67-V67))*'Säännöt ja ohjeet'!$B$54+X67,"")</f>
        <v>-31.14934564</v>
      </c>
      <c r="Z67" s="37">
        <f t="shared" si="18"/>
        <v>1</v>
      </c>
      <c r="AA67" s="37">
        <f t="shared" si="19"/>
        <v>0.4381456702</v>
      </c>
      <c r="AB67" s="37">
        <f t="shared" si="20"/>
        <v>44.8881511</v>
      </c>
      <c r="AC67" s="37">
        <f t="shared" si="21"/>
        <v>2.889547904</v>
      </c>
      <c r="AD67" s="37">
        <f>if(N67=1,(AB67*(Z67-AA67))*'Säännöt ja ohjeet'!$B$54+AC67,"")</f>
        <v>53.33075201</v>
      </c>
      <c r="AE67" s="38">
        <f t="shared" si="22"/>
        <v>-9</v>
      </c>
      <c r="AF67" s="38">
        <f t="shared" si="23"/>
        <v>11</v>
      </c>
      <c r="AG67" s="1"/>
      <c r="AH67" s="10"/>
      <c r="AI67" s="27">
        <f t="shared" ref="AI67:ED67" si="98">if($B67=AI$3,AI66+$Y67,if($C67=AI$3,AI66+$AD67,AI66))</f>
        <v>1975.449579</v>
      </c>
      <c r="AJ67" s="27">
        <f t="shared" si="98"/>
        <v>1884.318373</v>
      </c>
      <c r="AK67" s="27">
        <f t="shared" si="98"/>
        <v>2415.515753</v>
      </c>
      <c r="AL67" s="27">
        <f t="shared" si="98"/>
        <v>1622.570805</v>
      </c>
      <c r="AM67" s="27">
        <f t="shared" si="98"/>
        <v>1789.564506</v>
      </c>
      <c r="AN67" s="27">
        <f t="shared" si="98"/>
        <v>2327.314325</v>
      </c>
      <c r="AO67" s="27">
        <f t="shared" si="98"/>
        <v>2286.32782</v>
      </c>
      <c r="AP67" s="27">
        <f t="shared" si="98"/>
        <v>1721.536599</v>
      </c>
      <c r="AQ67" s="27">
        <f t="shared" si="98"/>
        <v>880.3044819</v>
      </c>
      <c r="AR67" s="27">
        <f t="shared" si="98"/>
        <v>825.264208</v>
      </c>
      <c r="AS67" s="27">
        <f t="shared" si="98"/>
        <v>2178.77133</v>
      </c>
      <c r="AT67" s="27">
        <f t="shared" si="98"/>
        <v>811.649061</v>
      </c>
      <c r="AU67" s="27">
        <f t="shared" si="98"/>
        <v>1197.511633</v>
      </c>
      <c r="AV67" s="27">
        <f t="shared" si="98"/>
        <v>1314.655233</v>
      </c>
      <c r="AW67" s="27">
        <f t="shared" si="98"/>
        <v>1186.880996</v>
      </c>
      <c r="AX67" s="27">
        <f t="shared" si="98"/>
        <v>1130.419935</v>
      </c>
      <c r="AY67" s="27">
        <f t="shared" si="98"/>
        <v>1367.704948</v>
      </c>
      <c r="AZ67" s="27">
        <f t="shared" si="98"/>
        <v>1732.550996</v>
      </c>
      <c r="BA67" s="27">
        <f t="shared" si="98"/>
        <v>1843.969933</v>
      </c>
      <c r="BB67" s="27">
        <f t="shared" si="98"/>
        <v>2151.976698</v>
      </c>
      <c r="BC67" s="27">
        <f t="shared" si="98"/>
        <v>2206.995622</v>
      </c>
      <c r="BD67" s="27" t="str">
        <f t="shared" si="98"/>
        <v>#N/A</v>
      </c>
      <c r="BE67" s="27" t="str">
        <f t="shared" si="98"/>
        <v>#N/A</v>
      </c>
      <c r="BF67" s="27" t="str">
        <f t="shared" si="98"/>
        <v>#N/A</v>
      </c>
      <c r="BG67" s="27" t="str">
        <f t="shared" si="98"/>
        <v>#N/A</v>
      </c>
      <c r="BH67" s="27" t="str">
        <f t="shared" si="98"/>
        <v>#N/A</v>
      </c>
      <c r="BI67" s="27" t="str">
        <f t="shared" si="98"/>
        <v>#N/A</v>
      </c>
      <c r="BJ67" s="27" t="str">
        <f t="shared" si="98"/>
        <v>#N/A</v>
      </c>
      <c r="BK67" s="27" t="str">
        <f t="shared" si="98"/>
        <v>#N/A</v>
      </c>
      <c r="BL67" s="27" t="str">
        <f t="shared" si="98"/>
        <v>#N/A</v>
      </c>
      <c r="BM67" s="27" t="str">
        <f t="shared" si="98"/>
        <v>#N/A</v>
      </c>
      <c r="BN67" s="27" t="str">
        <f t="shared" si="98"/>
        <v>#N/A</v>
      </c>
      <c r="BO67" s="27" t="str">
        <f t="shared" si="98"/>
        <v>#N/A</v>
      </c>
      <c r="BP67" s="27" t="str">
        <f t="shared" si="98"/>
        <v>#N/A</v>
      </c>
      <c r="BQ67" s="27" t="str">
        <f t="shared" si="98"/>
        <v>#N/A</v>
      </c>
      <c r="BR67" s="27" t="str">
        <f t="shared" si="98"/>
        <v>#N/A</v>
      </c>
      <c r="BS67" s="27" t="str">
        <f t="shared" si="98"/>
        <v>#N/A</v>
      </c>
      <c r="BT67" s="27" t="str">
        <f t="shared" si="98"/>
        <v>#N/A</v>
      </c>
      <c r="BU67" s="27" t="str">
        <f t="shared" si="98"/>
        <v>#N/A</v>
      </c>
      <c r="BV67" s="27" t="str">
        <f t="shared" si="98"/>
        <v>#N/A</v>
      </c>
      <c r="BW67" s="27" t="str">
        <f t="shared" si="98"/>
        <v>#N/A</v>
      </c>
      <c r="BX67" s="27" t="str">
        <f t="shared" si="98"/>
        <v>#N/A</v>
      </c>
      <c r="BY67" s="27" t="str">
        <f t="shared" si="98"/>
        <v>#N/A</v>
      </c>
      <c r="BZ67" s="27" t="str">
        <f t="shared" si="98"/>
        <v>#N/A</v>
      </c>
      <c r="CA67" s="27" t="str">
        <f t="shared" si="98"/>
        <v>#N/A</v>
      </c>
      <c r="CB67" s="27" t="str">
        <f t="shared" si="98"/>
        <v>#N/A</v>
      </c>
      <c r="CC67" s="27" t="str">
        <f t="shared" si="98"/>
        <v>#N/A</v>
      </c>
      <c r="CD67" s="27" t="str">
        <f t="shared" si="98"/>
        <v>#N/A</v>
      </c>
      <c r="CE67" s="27" t="str">
        <f t="shared" si="98"/>
        <v>#N/A</v>
      </c>
      <c r="CF67" s="27" t="str">
        <f t="shared" si="98"/>
        <v>#N/A</v>
      </c>
      <c r="CG67" s="27" t="str">
        <f t="shared" si="98"/>
        <v>#N/A</v>
      </c>
      <c r="CH67" s="27" t="str">
        <f t="shared" si="98"/>
        <v>#N/A</v>
      </c>
      <c r="CI67" s="27" t="str">
        <f t="shared" si="98"/>
        <v>#N/A</v>
      </c>
      <c r="CJ67" s="27" t="str">
        <f t="shared" si="98"/>
        <v>#N/A</v>
      </c>
      <c r="CK67" s="27" t="str">
        <f t="shared" si="98"/>
        <v>#N/A</v>
      </c>
      <c r="CL67" s="27" t="str">
        <f t="shared" si="98"/>
        <v>#N/A</v>
      </c>
      <c r="CM67" s="27" t="str">
        <f t="shared" si="98"/>
        <v>#N/A</v>
      </c>
      <c r="CN67" s="27" t="str">
        <f t="shared" si="98"/>
        <v>#N/A</v>
      </c>
      <c r="CO67" s="27" t="str">
        <f t="shared" si="98"/>
        <v>#N/A</v>
      </c>
      <c r="CP67" s="27" t="str">
        <f t="shared" si="98"/>
        <v>#N/A</v>
      </c>
      <c r="CQ67" s="27" t="str">
        <f t="shared" si="98"/>
        <v>#N/A</v>
      </c>
      <c r="CR67" s="27" t="str">
        <f t="shared" si="98"/>
        <v>#N/A</v>
      </c>
      <c r="CS67" s="27" t="str">
        <f t="shared" si="98"/>
        <v>#N/A</v>
      </c>
      <c r="CT67" s="27" t="str">
        <f t="shared" si="98"/>
        <v>#N/A</v>
      </c>
      <c r="CU67" s="27" t="str">
        <f t="shared" si="98"/>
        <v>#N/A</v>
      </c>
      <c r="CV67" s="27" t="str">
        <f t="shared" si="98"/>
        <v>#N/A</v>
      </c>
      <c r="CW67" s="27" t="str">
        <f t="shared" si="98"/>
        <v>#N/A</v>
      </c>
      <c r="CX67" s="27" t="str">
        <f t="shared" si="98"/>
        <v>#N/A</v>
      </c>
      <c r="CY67" s="27" t="str">
        <f t="shared" si="98"/>
        <v>#N/A</v>
      </c>
      <c r="CZ67" s="27" t="str">
        <f t="shared" si="98"/>
        <v>#N/A</v>
      </c>
      <c r="DA67" s="27" t="str">
        <f t="shared" si="98"/>
        <v>#N/A</v>
      </c>
      <c r="DB67" s="27" t="str">
        <f t="shared" si="98"/>
        <v>#N/A</v>
      </c>
      <c r="DC67" s="27" t="str">
        <f t="shared" si="98"/>
        <v>#N/A</v>
      </c>
      <c r="DD67" s="27" t="str">
        <f t="shared" si="98"/>
        <v>#N/A</v>
      </c>
      <c r="DE67" s="27" t="str">
        <f t="shared" si="98"/>
        <v>#N/A</v>
      </c>
      <c r="DF67" s="27" t="str">
        <f t="shared" si="98"/>
        <v>#N/A</v>
      </c>
      <c r="DG67" s="27" t="str">
        <f t="shared" si="98"/>
        <v>#N/A</v>
      </c>
      <c r="DH67" s="27" t="str">
        <f t="shared" si="98"/>
        <v>#N/A</v>
      </c>
      <c r="DI67" s="27" t="str">
        <f t="shared" si="98"/>
        <v>#N/A</v>
      </c>
      <c r="DJ67" s="27" t="str">
        <f t="shared" si="98"/>
        <v>#N/A</v>
      </c>
      <c r="DK67" s="27" t="str">
        <f t="shared" si="98"/>
        <v>#N/A</v>
      </c>
      <c r="DL67" s="27" t="str">
        <f t="shared" si="98"/>
        <v>#N/A</v>
      </c>
      <c r="DM67" s="27" t="str">
        <f t="shared" si="98"/>
        <v>#N/A</v>
      </c>
      <c r="DN67" s="27" t="str">
        <f t="shared" si="98"/>
        <v>#N/A</v>
      </c>
      <c r="DO67" s="27" t="str">
        <f t="shared" si="98"/>
        <v>#N/A</v>
      </c>
      <c r="DP67" s="27" t="str">
        <f t="shared" si="98"/>
        <v>#N/A</v>
      </c>
      <c r="DQ67" s="27" t="str">
        <f t="shared" si="98"/>
        <v>#N/A</v>
      </c>
      <c r="DR67" s="27" t="str">
        <f t="shared" si="98"/>
        <v>#N/A</v>
      </c>
      <c r="DS67" s="27" t="str">
        <f t="shared" si="98"/>
        <v>#N/A</v>
      </c>
      <c r="DT67" s="27" t="str">
        <f t="shared" si="98"/>
        <v>#N/A</v>
      </c>
      <c r="DU67" s="27" t="str">
        <f t="shared" si="98"/>
        <v>#N/A</v>
      </c>
      <c r="DV67" s="27" t="str">
        <f t="shared" si="98"/>
        <v>#N/A</v>
      </c>
      <c r="DW67" s="27" t="str">
        <f t="shared" si="98"/>
        <v>#N/A</v>
      </c>
      <c r="DX67" s="27" t="str">
        <f t="shared" si="98"/>
        <v>#N/A</v>
      </c>
      <c r="DY67" s="27" t="str">
        <f t="shared" si="98"/>
        <v>#N/A</v>
      </c>
      <c r="DZ67" s="27" t="str">
        <f t="shared" si="98"/>
        <v>#N/A</v>
      </c>
      <c r="EA67" s="27" t="str">
        <f t="shared" si="98"/>
        <v>#N/A</v>
      </c>
      <c r="EB67" s="27" t="str">
        <f t="shared" si="98"/>
        <v>#N/A</v>
      </c>
      <c r="EC67" s="27" t="str">
        <f t="shared" si="98"/>
        <v>#N/A</v>
      </c>
      <c r="ED67" s="27" t="str">
        <f t="shared" si="98"/>
        <v>#N/A</v>
      </c>
      <c r="EE67" s="28">
        <f t="shared" si="2"/>
        <v>1659.583468</v>
      </c>
    </row>
    <row r="68">
      <c r="A68" s="1"/>
      <c r="B68" s="29" t="s">
        <v>42</v>
      </c>
      <c r="C68" s="30" t="s">
        <v>41</v>
      </c>
      <c r="D68" s="30">
        <v>7.0</v>
      </c>
      <c r="E68" s="30" t="s">
        <v>42</v>
      </c>
      <c r="F68" s="31">
        <v>46218.0</v>
      </c>
      <c r="G68" s="32"/>
      <c r="H68" s="32" t="b">
        <f t="shared" si="3"/>
        <v>1</v>
      </c>
      <c r="I68" s="32" t="b">
        <f>if(iferror(match(B68,'Osallistujat ja seuranta'!C:C,0),0)&gt;0,TRUE,FALSE)</f>
        <v>1</v>
      </c>
      <c r="J68" s="32" t="b">
        <f>if(iferror(match(C68,'Osallistujat ja seuranta'!C:C,0),0)&gt;0,TRUE,FALSE)</f>
        <v>1</v>
      </c>
      <c r="K68" s="32" t="b">
        <f t="shared" si="4"/>
        <v>1</v>
      </c>
      <c r="L68" s="32" t="b">
        <f t="shared" si="5"/>
        <v>1</v>
      </c>
      <c r="M68" s="32" t="b">
        <f t="shared" si="6"/>
        <v>1</v>
      </c>
      <c r="N68" s="33">
        <f t="shared" si="7"/>
        <v>1</v>
      </c>
      <c r="O68" s="34">
        <f t="shared" si="8"/>
        <v>1975.449579</v>
      </c>
      <c r="P68" s="34">
        <f t="shared" si="9"/>
        <v>825.264208</v>
      </c>
      <c r="Q68" s="35">
        <f t="shared" si="10"/>
        <v>500.1853714</v>
      </c>
      <c r="R68" s="34">
        <f t="shared" si="11"/>
        <v>1475.264208</v>
      </c>
      <c r="S68" s="33">
        <f t="shared" si="12"/>
        <v>1</v>
      </c>
      <c r="T68" s="33">
        <f t="shared" si="13"/>
        <v>-50.32179863</v>
      </c>
      <c r="U68" s="33">
        <f t="shared" si="14"/>
        <v>-52.56433339</v>
      </c>
      <c r="V68" s="36">
        <f t="shared" si="15"/>
        <v>0.9040046506</v>
      </c>
      <c r="W68" s="37">
        <f t="shared" si="16"/>
        <v>20.59024901</v>
      </c>
      <c r="X68" s="37">
        <f t="shared" si="17"/>
        <v>0.8148070364</v>
      </c>
      <c r="Y68" s="37">
        <f>if(N68=1,(W68*(S68-V68))*'Säännöt ja ohjeet'!$B$54+X68,"")</f>
        <v>4.76794333</v>
      </c>
      <c r="Z68" s="37">
        <f t="shared" si="18"/>
        <v>0</v>
      </c>
      <c r="AA68" s="37">
        <f t="shared" si="19"/>
        <v>0.09599534936</v>
      </c>
      <c r="AB68" s="37">
        <f t="shared" si="20"/>
        <v>55.97552173</v>
      </c>
      <c r="AC68" s="37">
        <f t="shared" si="21"/>
        <v>3.686839482</v>
      </c>
      <c r="AD68" s="37">
        <f>if(N68=1,(AB68*(Z68-AA68))*'Säännöt ja ohjeet'!$B$54+AC68,"")</f>
        <v>-7.059940046</v>
      </c>
      <c r="AE68" s="38">
        <f t="shared" si="22"/>
        <v>2</v>
      </c>
      <c r="AF68" s="38">
        <f t="shared" si="23"/>
        <v>0</v>
      </c>
      <c r="AG68" s="1"/>
      <c r="AH68" s="10"/>
      <c r="AI68" s="27">
        <f t="shared" ref="AI68:ED68" si="99">if($B68=AI$3,AI67+$Y68,if($C68=AI$3,AI67+$AD68,AI67))</f>
        <v>1980.217523</v>
      </c>
      <c r="AJ68" s="27">
        <f t="shared" si="99"/>
        <v>1884.318373</v>
      </c>
      <c r="AK68" s="27">
        <f t="shared" si="99"/>
        <v>2415.515753</v>
      </c>
      <c r="AL68" s="27">
        <f t="shared" si="99"/>
        <v>1622.570805</v>
      </c>
      <c r="AM68" s="27">
        <f t="shared" si="99"/>
        <v>1789.564506</v>
      </c>
      <c r="AN68" s="27">
        <f t="shared" si="99"/>
        <v>2327.314325</v>
      </c>
      <c r="AO68" s="27">
        <f t="shared" si="99"/>
        <v>2286.32782</v>
      </c>
      <c r="AP68" s="27">
        <f t="shared" si="99"/>
        <v>1721.536599</v>
      </c>
      <c r="AQ68" s="27">
        <f t="shared" si="99"/>
        <v>880.3044819</v>
      </c>
      <c r="AR68" s="27">
        <f t="shared" si="99"/>
        <v>818.204268</v>
      </c>
      <c r="AS68" s="27">
        <f t="shared" si="99"/>
        <v>2178.77133</v>
      </c>
      <c r="AT68" s="27">
        <f t="shared" si="99"/>
        <v>811.649061</v>
      </c>
      <c r="AU68" s="27">
        <f t="shared" si="99"/>
        <v>1197.511633</v>
      </c>
      <c r="AV68" s="27">
        <f t="shared" si="99"/>
        <v>1314.655233</v>
      </c>
      <c r="AW68" s="27">
        <f t="shared" si="99"/>
        <v>1186.880996</v>
      </c>
      <c r="AX68" s="27">
        <f t="shared" si="99"/>
        <v>1130.419935</v>
      </c>
      <c r="AY68" s="27">
        <f t="shared" si="99"/>
        <v>1367.704948</v>
      </c>
      <c r="AZ68" s="27">
        <f t="shared" si="99"/>
        <v>1732.550996</v>
      </c>
      <c r="BA68" s="27">
        <f t="shared" si="99"/>
        <v>1843.969933</v>
      </c>
      <c r="BB68" s="27">
        <f t="shared" si="99"/>
        <v>2151.976698</v>
      </c>
      <c r="BC68" s="27">
        <f t="shared" si="99"/>
        <v>2206.995622</v>
      </c>
      <c r="BD68" s="27" t="str">
        <f t="shared" si="99"/>
        <v>#N/A</v>
      </c>
      <c r="BE68" s="27" t="str">
        <f t="shared" si="99"/>
        <v>#N/A</v>
      </c>
      <c r="BF68" s="27" t="str">
        <f t="shared" si="99"/>
        <v>#N/A</v>
      </c>
      <c r="BG68" s="27" t="str">
        <f t="shared" si="99"/>
        <v>#N/A</v>
      </c>
      <c r="BH68" s="27" t="str">
        <f t="shared" si="99"/>
        <v>#N/A</v>
      </c>
      <c r="BI68" s="27" t="str">
        <f t="shared" si="99"/>
        <v>#N/A</v>
      </c>
      <c r="BJ68" s="27" t="str">
        <f t="shared" si="99"/>
        <v>#N/A</v>
      </c>
      <c r="BK68" s="27" t="str">
        <f t="shared" si="99"/>
        <v>#N/A</v>
      </c>
      <c r="BL68" s="27" t="str">
        <f t="shared" si="99"/>
        <v>#N/A</v>
      </c>
      <c r="BM68" s="27" t="str">
        <f t="shared" si="99"/>
        <v>#N/A</v>
      </c>
      <c r="BN68" s="27" t="str">
        <f t="shared" si="99"/>
        <v>#N/A</v>
      </c>
      <c r="BO68" s="27" t="str">
        <f t="shared" si="99"/>
        <v>#N/A</v>
      </c>
      <c r="BP68" s="27" t="str">
        <f t="shared" si="99"/>
        <v>#N/A</v>
      </c>
      <c r="BQ68" s="27" t="str">
        <f t="shared" si="99"/>
        <v>#N/A</v>
      </c>
      <c r="BR68" s="27" t="str">
        <f t="shared" si="99"/>
        <v>#N/A</v>
      </c>
      <c r="BS68" s="27" t="str">
        <f t="shared" si="99"/>
        <v>#N/A</v>
      </c>
      <c r="BT68" s="27" t="str">
        <f t="shared" si="99"/>
        <v>#N/A</v>
      </c>
      <c r="BU68" s="27" t="str">
        <f t="shared" si="99"/>
        <v>#N/A</v>
      </c>
      <c r="BV68" s="27" t="str">
        <f t="shared" si="99"/>
        <v>#N/A</v>
      </c>
      <c r="BW68" s="27" t="str">
        <f t="shared" si="99"/>
        <v>#N/A</v>
      </c>
      <c r="BX68" s="27" t="str">
        <f t="shared" si="99"/>
        <v>#N/A</v>
      </c>
      <c r="BY68" s="27" t="str">
        <f t="shared" si="99"/>
        <v>#N/A</v>
      </c>
      <c r="BZ68" s="27" t="str">
        <f t="shared" si="99"/>
        <v>#N/A</v>
      </c>
      <c r="CA68" s="27" t="str">
        <f t="shared" si="99"/>
        <v>#N/A</v>
      </c>
      <c r="CB68" s="27" t="str">
        <f t="shared" si="99"/>
        <v>#N/A</v>
      </c>
      <c r="CC68" s="27" t="str">
        <f t="shared" si="99"/>
        <v>#N/A</v>
      </c>
      <c r="CD68" s="27" t="str">
        <f t="shared" si="99"/>
        <v>#N/A</v>
      </c>
      <c r="CE68" s="27" t="str">
        <f t="shared" si="99"/>
        <v>#N/A</v>
      </c>
      <c r="CF68" s="27" t="str">
        <f t="shared" si="99"/>
        <v>#N/A</v>
      </c>
      <c r="CG68" s="27" t="str">
        <f t="shared" si="99"/>
        <v>#N/A</v>
      </c>
      <c r="CH68" s="27" t="str">
        <f t="shared" si="99"/>
        <v>#N/A</v>
      </c>
      <c r="CI68" s="27" t="str">
        <f t="shared" si="99"/>
        <v>#N/A</v>
      </c>
      <c r="CJ68" s="27" t="str">
        <f t="shared" si="99"/>
        <v>#N/A</v>
      </c>
      <c r="CK68" s="27" t="str">
        <f t="shared" si="99"/>
        <v>#N/A</v>
      </c>
      <c r="CL68" s="27" t="str">
        <f t="shared" si="99"/>
        <v>#N/A</v>
      </c>
      <c r="CM68" s="27" t="str">
        <f t="shared" si="99"/>
        <v>#N/A</v>
      </c>
      <c r="CN68" s="27" t="str">
        <f t="shared" si="99"/>
        <v>#N/A</v>
      </c>
      <c r="CO68" s="27" t="str">
        <f t="shared" si="99"/>
        <v>#N/A</v>
      </c>
      <c r="CP68" s="27" t="str">
        <f t="shared" si="99"/>
        <v>#N/A</v>
      </c>
      <c r="CQ68" s="27" t="str">
        <f t="shared" si="99"/>
        <v>#N/A</v>
      </c>
      <c r="CR68" s="27" t="str">
        <f t="shared" si="99"/>
        <v>#N/A</v>
      </c>
      <c r="CS68" s="27" t="str">
        <f t="shared" si="99"/>
        <v>#N/A</v>
      </c>
      <c r="CT68" s="27" t="str">
        <f t="shared" si="99"/>
        <v>#N/A</v>
      </c>
      <c r="CU68" s="27" t="str">
        <f t="shared" si="99"/>
        <v>#N/A</v>
      </c>
      <c r="CV68" s="27" t="str">
        <f t="shared" si="99"/>
        <v>#N/A</v>
      </c>
      <c r="CW68" s="27" t="str">
        <f t="shared" si="99"/>
        <v>#N/A</v>
      </c>
      <c r="CX68" s="27" t="str">
        <f t="shared" si="99"/>
        <v>#N/A</v>
      </c>
      <c r="CY68" s="27" t="str">
        <f t="shared" si="99"/>
        <v>#N/A</v>
      </c>
      <c r="CZ68" s="27" t="str">
        <f t="shared" si="99"/>
        <v>#N/A</v>
      </c>
      <c r="DA68" s="27" t="str">
        <f t="shared" si="99"/>
        <v>#N/A</v>
      </c>
      <c r="DB68" s="27" t="str">
        <f t="shared" si="99"/>
        <v>#N/A</v>
      </c>
      <c r="DC68" s="27" t="str">
        <f t="shared" si="99"/>
        <v>#N/A</v>
      </c>
      <c r="DD68" s="27" t="str">
        <f t="shared" si="99"/>
        <v>#N/A</v>
      </c>
      <c r="DE68" s="27" t="str">
        <f t="shared" si="99"/>
        <v>#N/A</v>
      </c>
      <c r="DF68" s="27" t="str">
        <f t="shared" si="99"/>
        <v>#N/A</v>
      </c>
      <c r="DG68" s="27" t="str">
        <f t="shared" si="99"/>
        <v>#N/A</v>
      </c>
      <c r="DH68" s="27" t="str">
        <f t="shared" si="99"/>
        <v>#N/A</v>
      </c>
      <c r="DI68" s="27" t="str">
        <f t="shared" si="99"/>
        <v>#N/A</v>
      </c>
      <c r="DJ68" s="27" t="str">
        <f t="shared" si="99"/>
        <v>#N/A</v>
      </c>
      <c r="DK68" s="27" t="str">
        <f t="shared" si="99"/>
        <v>#N/A</v>
      </c>
      <c r="DL68" s="27" t="str">
        <f t="shared" si="99"/>
        <v>#N/A</v>
      </c>
      <c r="DM68" s="27" t="str">
        <f t="shared" si="99"/>
        <v>#N/A</v>
      </c>
      <c r="DN68" s="27" t="str">
        <f t="shared" si="99"/>
        <v>#N/A</v>
      </c>
      <c r="DO68" s="27" t="str">
        <f t="shared" si="99"/>
        <v>#N/A</v>
      </c>
      <c r="DP68" s="27" t="str">
        <f t="shared" si="99"/>
        <v>#N/A</v>
      </c>
      <c r="DQ68" s="27" t="str">
        <f t="shared" si="99"/>
        <v>#N/A</v>
      </c>
      <c r="DR68" s="27" t="str">
        <f t="shared" si="99"/>
        <v>#N/A</v>
      </c>
      <c r="DS68" s="27" t="str">
        <f t="shared" si="99"/>
        <v>#N/A</v>
      </c>
      <c r="DT68" s="27" t="str">
        <f t="shared" si="99"/>
        <v>#N/A</v>
      </c>
      <c r="DU68" s="27" t="str">
        <f t="shared" si="99"/>
        <v>#N/A</v>
      </c>
      <c r="DV68" s="27" t="str">
        <f t="shared" si="99"/>
        <v>#N/A</v>
      </c>
      <c r="DW68" s="27" t="str">
        <f t="shared" si="99"/>
        <v>#N/A</v>
      </c>
      <c r="DX68" s="27" t="str">
        <f t="shared" si="99"/>
        <v>#N/A</v>
      </c>
      <c r="DY68" s="27" t="str">
        <f t="shared" si="99"/>
        <v>#N/A</v>
      </c>
      <c r="DZ68" s="27" t="str">
        <f t="shared" si="99"/>
        <v>#N/A</v>
      </c>
      <c r="EA68" s="27" t="str">
        <f t="shared" si="99"/>
        <v>#N/A</v>
      </c>
      <c r="EB68" s="27" t="str">
        <f t="shared" si="99"/>
        <v>#N/A</v>
      </c>
      <c r="EC68" s="27" t="str">
        <f t="shared" si="99"/>
        <v>#N/A</v>
      </c>
      <c r="ED68" s="27" t="str">
        <f t="shared" si="99"/>
        <v>#N/A</v>
      </c>
      <c r="EE68" s="28">
        <f t="shared" si="2"/>
        <v>1659.474326</v>
      </c>
    </row>
    <row r="69">
      <c r="A69" s="1"/>
      <c r="B69" s="29" t="s">
        <v>42</v>
      </c>
      <c r="C69" s="30" t="s">
        <v>38</v>
      </c>
      <c r="D69" s="30">
        <v>0.0</v>
      </c>
      <c r="E69" s="30" t="s">
        <v>42</v>
      </c>
      <c r="F69" s="31">
        <v>46222.0</v>
      </c>
      <c r="G69" s="32"/>
      <c r="H69" s="32" t="b">
        <f t="shared" si="3"/>
        <v>1</v>
      </c>
      <c r="I69" s="32" t="b">
        <f>if(iferror(match(B69,'Osallistujat ja seuranta'!C:C,0),0)&gt;0,TRUE,FALSE)</f>
        <v>1</v>
      </c>
      <c r="J69" s="32" t="b">
        <f>if(iferror(match(C69,'Osallistujat ja seuranta'!C:C,0),0)&gt;0,TRUE,FALSE)</f>
        <v>1</v>
      </c>
      <c r="K69" s="32" t="b">
        <f t="shared" si="4"/>
        <v>1</v>
      </c>
      <c r="L69" s="32" t="b">
        <f t="shared" si="5"/>
        <v>1</v>
      </c>
      <c r="M69" s="32" t="b">
        <f t="shared" si="6"/>
        <v>1</v>
      </c>
      <c r="N69" s="33">
        <f t="shared" si="7"/>
        <v>1</v>
      </c>
      <c r="O69" s="34">
        <f t="shared" si="8"/>
        <v>1980.217523</v>
      </c>
      <c r="P69" s="34">
        <f t="shared" si="9"/>
        <v>1884.318373</v>
      </c>
      <c r="Q69" s="35">
        <f t="shared" si="10"/>
        <v>95.89915015</v>
      </c>
      <c r="R69" s="34">
        <f t="shared" si="11"/>
        <v>1884.318373</v>
      </c>
      <c r="S69" s="33">
        <f t="shared" si="12"/>
        <v>1</v>
      </c>
      <c r="T69" s="33">
        <f t="shared" si="13"/>
        <v>-50.29655548</v>
      </c>
      <c r="U69" s="33">
        <f t="shared" si="14"/>
        <v>-50.78756487</v>
      </c>
      <c r="V69" s="36">
        <f t="shared" si="15"/>
        <v>0.6203441883</v>
      </c>
      <c r="W69" s="37">
        <f t="shared" si="16"/>
        <v>20.4717882</v>
      </c>
      <c r="X69" s="37">
        <f t="shared" si="17"/>
        <v>0.8030959728</v>
      </c>
      <c r="Y69" s="37">
        <f>if(N69=1,(W69*(S69-V69))*'Säännöt ja ohjeet'!$B$54+X69,"")</f>
        <v>16.3475627</v>
      </c>
      <c r="Z69" s="37">
        <f t="shared" si="18"/>
        <v>0</v>
      </c>
      <c r="AA69" s="37">
        <f t="shared" si="19"/>
        <v>0.3796558117</v>
      </c>
      <c r="AB69" s="37">
        <f t="shared" si="20"/>
        <v>22.90324191</v>
      </c>
      <c r="AC69" s="37">
        <f t="shared" si="21"/>
        <v>1.040308725</v>
      </c>
      <c r="AD69" s="37">
        <f>if(N69=1,(AB69*(Z69-AA69))*'Säännöt ja ohjeet'!$B$54+AC69,"")</f>
        <v>-16.35038908</v>
      </c>
      <c r="AE69" s="38">
        <f t="shared" si="22"/>
        <v>10</v>
      </c>
      <c r="AF69" s="38">
        <f t="shared" si="23"/>
        <v>-8</v>
      </c>
      <c r="AG69" s="1"/>
      <c r="AH69" s="10"/>
      <c r="AI69" s="27">
        <f t="shared" ref="AI69:ED69" si="100">if($B69=AI$3,AI68+$Y69,if($C69=AI$3,AI68+$AD69,AI68))</f>
        <v>1996.565085</v>
      </c>
      <c r="AJ69" s="27">
        <f t="shared" si="100"/>
        <v>1867.967984</v>
      </c>
      <c r="AK69" s="27">
        <f t="shared" si="100"/>
        <v>2415.515753</v>
      </c>
      <c r="AL69" s="27">
        <f t="shared" si="100"/>
        <v>1622.570805</v>
      </c>
      <c r="AM69" s="27">
        <f t="shared" si="100"/>
        <v>1789.564506</v>
      </c>
      <c r="AN69" s="27">
        <f t="shared" si="100"/>
        <v>2327.314325</v>
      </c>
      <c r="AO69" s="27">
        <f t="shared" si="100"/>
        <v>2286.32782</v>
      </c>
      <c r="AP69" s="27">
        <f t="shared" si="100"/>
        <v>1721.536599</v>
      </c>
      <c r="AQ69" s="27">
        <f t="shared" si="100"/>
        <v>880.3044819</v>
      </c>
      <c r="AR69" s="27">
        <f t="shared" si="100"/>
        <v>818.204268</v>
      </c>
      <c r="AS69" s="27">
        <f t="shared" si="100"/>
        <v>2178.77133</v>
      </c>
      <c r="AT69" s="27">
        <f t="shared" si="100"/>
        <v>811.649061</v>
      </c>
      <c r="AU69" s="27">
        <f t="shared" si="100"/>
        <v>1197.511633</v>
      </c>
      <c r="AV69" s="27">
        <f t="shared" si="100"/>
        <v>1314.655233</v>
      </c>
      <c r="AW69" s="27">
        <f t="shared" si="100"/>
        <v>1186.880996</v>
      </c>
      <c r="AX69" s="27">
        <f t="shared" si="100"/>
        <v>1130.419935</v>
      </c>
      <c r="AY69" s="27">
        <f t="shared" si="100"/>
        <v>1367.704948</v>
      </c>
      <c r="AZ69" s="27">
        <f t="shared" si="100"/>
        <v>1732.550996</v>
      </c>
      <c r="BA69" s="27">
        <f t="shared" si="100"/>
        <v>1843.969933</v>
      </c>
      <c r="BB69" s="27">
        <f t="shared" si="100"/>
        <v>2151.976698</v>
      </c>
      <c r="BC69" s="27">
        <f t="shared" si="100"/>
        <v>2206.995622</v>
      </c>
      <c r="BD69" s="27" t="str">
        <f t="shared" si="100"/>
        <v>#N/A</v>
      </c>
      <c r="BE69" s="27" t="str">
        <f t="shared" si="100"/>
        <v>#N/A</v>
      </c>
      <c r="BF69" s="27" t="str">
        <f t="shared" si="100"/>
        <v>#N/A</v>
      </c>
      <c r="BG69" s="27" t="str">
        <f t="shared" si="100"/>
        <v>#N/A</v>
      </c>
      <c r="BH69" s="27" t="str">
        <f t="shared" si="100"/>
        <v>#N/A</v>
      </c>
      <c r="BI69" s="27" t="str">
        <f t="shared" si="100"/>
        <v>#N/A</v>
      </c>
      <c r="BJ69" s="27" t="str">
        <f t="shared" si="100"/>
        <v>#N/A</v>
      </c>
      <c r="BK69" s="27" t="str">
        <f t="shared" si="100"/>
        <v>#N/A</v>
      </c>
      <c r="BL69" s="27" t="str">
        <f t="shared" si="100"/>
        <v>#N/A</v>
      </c>
      <c r="BM69" s="27" t="str">
        <f t="shared" si="100"/>
        <v>#N/A</v>
      </c>
      <c r="BN69" s="27" t="str">
        <f t="shared" si="100"/>
        <v>#N/A</v>
      </c>
      <c r="BO69" s="27" t="str">
        <f t="shared" si="100"/>
        <v>#N/A</v>
      </c>
      <c r="BP69" s="27" t="str">
        <f t="shared" si="100"/>
        <v>#N/A</v>
      </c>
      <c r="BQ69" s="27" t="str">
        <f t="shared" si="100"/>
        <v>#N/A</v>
      </c>
      <c r="BR69" s="27" t="str">
        <f t="shared" si="100"/>
        <v>#N/A</v>
      </c>
      <c r="BS69" s="27" t="str">
        <f t="shared" si="100"/>
        <v>#N/A</v>
      </c>
      <c r="BT69" s="27" t="str">
        <f t="shared" si="100"/>
        <v>#N/A</v>
      </c>
      <c r="BU69" s="27" t="str">
        <f t="shared" si="100"/>
        <v>#N/A</v>
      </c>
      <c r="BV69" s="27" t="str">
        <f t="shared" si="100"/>
        <v>#N/A</v>
      </c>
      <c r="BW69" s="27" t="str">
        <f t="shared" si="100"/>
        <v>#N/A</v>
      </c>
      <c r="BX69" s="27" t="str">
        <f t="shared" si="100"/>
        <v>#N/A</v>
      </c>
      <c r="BY69" s="27" t="str">
        <f t="shared" si="100"/>
        <v>#N/A</v>
      </c>
      <c r="BZ69" s="27" t="str">
        <f t="shared" si="100"/>
        <v>#N/A</v>
      </c>
      <c r="CA69" s="27" t="str">
        <f t="shared" si="100"/>
        <v>#N/A</v>
      </c>
      <c r="CB69" s="27" t="str">
        <f t="shared" si="100"/>
        <v>#N/A</v>
      </c>
      <c r="CC69" s="27" t="str">
        <f t="shared" si="100"/>
        <v>#N/A</v>
      </c>
      <c r="CD69" s="27" t="str">
        <f t="shared" si="100"/>
        <v>#N/A</v>
      </c>
      <c r="CE69" s="27" t="str">
        <f t="shared" si="100"/>
        <v>#N/A</v>
      </c>
      <c r="CF69" s="27" t="str">
        <f t="shared" si="100"/>
        <v>#N/A</v>
      </c>
      <c r="CG69" s="27" t="str">
        <f t="shared" si="100"/>
        <v>#N/A</v>
      </c>
      <c r="CH69" s="27" t="str">
        <f t="shared" si="100"/>
        <v>#N/A</v>
      </c>
      <c r="CI69" s="27" t="str">
        <f t="shared" si="100"/>
        <v>#N/A</v>
      </c>
      <c r="CJ69" s="27" t="str">
        <f t="shared" si="100"/>
        <v>#N/A</v>
      </c>
      <c r="CK69" s="27" t="str">
        <f t="shared" si="100"/>
        <v>#N/A</v>
      </c>
      <c r="CL69" s="27" t="str">
        <f t="shared" si="100"/>
        <v>#N/A</v>
      </c>
      <c r="CM69" s="27" t="str">
        <f t="shared" si="100"/>
        <v>#N/A</v>
      </c>
      <c r="CN69" s="27" t="str">
        <f t="shared" si="100"/>
        <v>#N/A</v>
      </c>
      <c r="CO69" s="27" t="str">
        <f t="shared" si="100"/>
        <v>#N/A</v>
      </c>
      <c r="CP69" s="27" t="str">
        <f t="shared" si="100"/>
        <v>#N/A</v>
      </c>
      <c r="CQ69" s="27" t="str">
        <f t="shared" si="100"/>
        <v>#N/A</v>
      </c>
      <c r="CR69" s="27" t="str">
        <f t="shared" si="100"/>
        <v>#N/A</v>
      </c>
      <c r="CS69" s="27" t="str">
        <f t="shared" si="100"/>
        <v>#N/A</v>
      </c>
      <c r="CT69" s="27" t="str">
        <f t="shared" si="100"/>
        <v>#N/A</v>
      </c>
      <c r="CU69" s="27" t="str">
        <f t="shared" si="100"/>
        <v>#N/A</v>
      </c>
      <c r="CV69" s="27" t="str">
        <f t="shared" si="100"/>
        <v>#N/A</v>
      </c>
      <c r="CW69" s="27" t="str">
        <f t="shared" si="100"/>
        <v>#N/A</v>
      </c>
      <c r="CX69" s="27" t="str">
        <f t="shared" si="100"/>
        <v>#N/A</v>
      </c>
      <c r="CY69" s="27" t="str">
        <f t="shared" si="100"/>
        <v>#N/A</v>
      </c>
      <c r="CZ69" s="27" t="str">
        <f t="shared" si="100"/>
        <v>#N/A</v>
      </c>
      <c r="DA69" s="27" t="str">
        <f t="shared" si="100"/>
        <v>#N/A</v>
      </c>
      <c r="DB69" s="27" t="str">
        <f t="shared" si="100"/>
        <v>#N/A</v>
      </c>
      <c r="DC69" s="27" t="str">
        <f t="shared" si="100"/>
        <v>#N/A</v>
      </c>
      <c r="DD69" s="27" t="str">
        <f t="shared" si="100"/>
        <v>#N/A</v>
      </c>
      <c r="DE69" s="27" t="str">
        <f t="shared" si="100"/>
        <v>#N/A</v>
      </c>
      <c r="DF69" s="27" t="str">
        <f t="shared" si="100"/>
        <v>#N/A</v>
      </c>
      <c r="DG69" s="27" t="str">
        <f t="shared" si="100"/>
        <v>#N/A</v>
      </c>
      <c r="DH69" s="27" t="str">
        <f t="shared" si="100"/>
        <v>#N/A</v>
      </c>
      <c r="DI69" s="27" t="str">
        <f t="shared" si="100"/>
        <v>#N/A</v>
      </c>
      <c r="DJ69" s="27" t="str">
        <f t="shared" si="100"/>
        <v>#N/A</v>
      </c>
      <c r="DK69" s="27" t="str">
        <f t="shared" si="100"/>
        <v>#N/A</v>
      </c>
      <c r="DL69" s="27" t="str">
        <f t="shared" si="100"/>
        <v>#N/A</v>
      </c>
      <c r="DM69" s="27" t="str">
        <f t="shared" si="100"/>
        <v>#N/A</v>
      </c>
      <c r="DN69" s="27" t="str">
        <f t="shared" si="100"/>
        <v>#N/A</v>
      </c>
      <c r="DO69" s="27" t="str">
        <f t="shared" si="100"/>
        <v>#N/A</v>
      </c>
      <c r="DP69" s="27" t="str">
        <f t="shared" si="100"/>
        <v>#N/A</v>
      </c>
      <c r="DQ69" s="27" t="str">
        <f t="shared" si="100"/>
        <v>#N/A</v>
      </c>
      <c r="DR69" s="27" t="str">
        <f t="shared" si="100"/>
        <v>#N/A</v>
      </c>
      <c r="DS69" s="27" t="str">
        <f t="shared" si="100"/>
        <v>#N/A</v>
      </c>
      <c r="DT69" s="27" t="str">
        <f t="shared" si="100"/>
        <v>#N/A</v>
      </c>
      <c r="DU69" s="27" t="str">
        <f t="shared" si="100"/>
        <v>#N/A</v>
      </c>
      <c r="DV69" s="27" t="str">
        <f t="shared" si="100"/>
        <v>#N/A</v>
      </c>
      <c r="DW69" s="27" t="str">
        <f t="shared" si="100"/>
        <v>#N/A</v>
      </c>
      <c r="DX69" s="27" t="str">
        <f t="shared" si="100"/>
        <v>#N/A</v>
      </c>
      <c r="DY69" s="27" t="str">
        <f t="shared" si="100"/>
        <v>#N/A</v>
      </c>
      <c r="DZ69" s="27" t="str">
        <f t="shared" si="100"/>
        <v>#N/A</v>
      </c>
      <c r="EA69" s="27" t="str">
        <f t="shared" si="100"/>
        <v>#N/A</v>
      </c>
      <c r="EB69" s="27" t="str">
        <f t="shared" si="100"/>
        <v>#N/A</v>
      </c>
      <c r="EC69" s="27" t="str">
        <f t="shared" si="100"/>
        <v>#N/A</v>
      </c>
      <c r="ED69" s="27" t="str">
        <f t="shared" si="100"/>
        <v>#N/A</v>
      </c>
      <c r="EE69" s="28">
        <f t="shared" si="2"/>
        <v>1659.474191</v>
      </c>
    </row>
    <row r="70">
      <c r="A70" s="1"/>
      <c r="B70" s="29" t="s">
        <v>47</v>
      </c>
      <c r="C70" s="30" t="s">
        <v>42</v>
      </c>
      <c r="D70" s="30">
        <v>4.0</v>
      </c>
      <c r="E70" s="30" t="s">
        <v>42</v>
      </c>
      <c r="F70" s="31">
        <v>46222.0</v>
      </c>
      <c r="G70" s="32"/>
      <c r="H70" s="32" t="b">
        <f t="shared" si="3"/>
        <v>1</v>
      </c>
      <c r="I70" s="32" t="b">
        <f>if(iferror(match(B70,'Osallistujat ja seuranta'!C:C,0),0)&gt;0,TRUE,FALSE)</f>
        <v>1</v>
      </c>
      <c r="J70" s="32" t="b">
        <f>if(iferror(match(C70,'Osallistujat ja seuranta'!C:C,0),0)&gt;0,TRUE,FALSE)</f>
        <v>1</v>
      </c>
      <c r="K70" s="32" t="b">
        <f t="shared" si="4"/>
        <v>1</v>
      </c>
      <c r="L70" s="32" t="b">
        <f t="shared" si="5"/>
        <v>1</v>
      </c>
      <c r="M70" s="32" t="b">
        <f t="shared" si="6"/>
        <v>1</v>
      </c>
      <c r="N70" s="33">
        <f t="shared" si="7"/>
        <v>1</v>
      </c>
      <c r="O70" s="34">
        <f t="shared" si="8"/>
        <v>2327.314325</v>
      </c>
      <c r="P70" s="34">
        <f t="shared" si="9"/>
        <v>1996.565085</v>
      </c>
      <c r="Q70" s="35">
        <f t="shared" si="10"/>
        <v>-19.25076013</v>
      </c>
      <c r="R70" s="34">
        <f t="shared" si="11"/>
        <v>2346.565085</v>
      </c>
      <c r="S70" s="33">
        <f t="shared" si="12"/>
        <v>0</v>
      </c>
      <c r="T70" s="33">
        <f t="shared" si="13"/>
        <v>-48.16042688</v>
      </c>
      <c r="U70" s="33">
        <f t="shared" si="14"/>
        <v>-48.02049814</v>
      </c>
      <c r="V70" s="36">
        <f t="shared" si="15"/>
        <v>0.4650747843</v>
      </c>
      <c r="W70" s="37">
        <f t="shared" si="16"/>
        <v>12.56342463</v>
      </c>
      <c r="X70" s="37">
        <f t="shared" si="17"/>
        <v>0.107386828</v>
      </c>
      <c r="Y70" s="37">
        <f>if(N70=1,(W70*(S70-V70))*'Säännöt ja ohjeet'!$B$54+X70,"")</f>
        <v>-11.57847717</v>
      </c>
      <c r="Z70" s="37">
        <f t="shared" si="18"/>
        <v>1</v>
      </c>
      <c r="AA70" s="37">
        <f t="shared" si="19"/>
        <v>0.5349252157</v>
      </c>
      <c r="AB70" s="37">
        <f t="shared" si="20"/>
        <v>20.06757834</v>
      </c>
      <c r="AC70" s="37">
        <f t="shared" si="21"/>
        <v>0.7630431487</v>
      </c>
      <c r="AD70" s="37">
        <f>if(N70=1,(AB70*(Z70-AA70))*'Säännöt ja ohjeet'!$B$54+AC70,"")</f>
        <v>19.42889248</v>
      </c>
      <c r="AE70" s="38">
        <f t="shared" si="22"/>
        <v>-7</v>
      </c>
      <c r="AF70" s="38">
        <f t="shared" si="23"/>
        <v>9</v>
      </c>
      <c r="AG70" s="1"/>
      <c r="AH70" s="10"/>
      <c r="AI70" s="27">
        <f t="shared" ref="AI70:ED70" si="101">if($B70=AI$3,AI69+$Y70,if($C70=AI$3,AI69+$AD70,AI69))</f>
        <v>2015.993978</v>
      </c>
      <c r="AJ70" s="27">
        <f t="shared" si="101"/>
        <v>1867.967984</v>
      </c>
      <c r="AK70" s="27">
        <f t="shared" si="101"/>
        <v>2415.515753</v>
      </c>
      <c r="AL70" s="27">
        <f t="shared" si="101"/>
        <v>1622.570805</v>
      </c>
      <c r="AM70" s="27">
        <f t="shared" si="101"/>
        <v>1789.564506</v>
      </c>
      <c r="AN70" s="27">
        <f t="shared" si="101"/>
        <v>2315.735848</v>
      </c>
      <c r="AO70" s="27">
        <f t="shared" si="101"/>
        <v>2286.32782</v>
      </c>
      <c r="AP70" s="27">
        <f t="shared" si="101"/>
        <v>1721.536599</v>
      </c>
      <c r="AQ70" s="27">
        <f t="shared" si="101"/>
        <v>880.3044819</v>
      </c>
      <c r="AR70" s="27">
        <f t="shared" si="101"/>
        <v>818.204268</v>
      </c>
      <c r="AS70" s="27">
        <f t="shared" si="101"/>
        <v>2178.77133</v>
      </c>
      <c r="AT70" s="27">
        <f t="shared" si="101"/>
        <v>811.649061</v>
      </c>
      <c r="AU70" s="27">
        <f t="shared" si="101"/>
        <v>1197.511633</v>
      </c>
      <c r="AV70" s="27">
        <f t="shared" si="101"/>
        <v>1314.655233</v>
      </c>
      <c r="AW70" s="27">
        <f t="shared" si="101"/>
        <v>1186.880996</v>
      </c>
      <c r="AX70" s="27">
        <f t="shared" si="101"/>
        <v>1130.419935</v>
      </c>
      <c r="AY70" s="27">
        <f t="shared" si="101"/>
        <v>1367.704948</v>
      </c>
      <c r="AZ70" s="27">
        <f t="shared" si="101"/>
        <v>1732.550996</v>
      </c>
      <c r="BA70" s="27">
        <f t="shared" si="101"/>
        <v>1843.969933</v>
      </c>
      <c r="BB70" s="27">
        <f t="shared" si="101"/>
        <v>2151.976698</v>
      </c>
      <c r="BC70" s="27">
        <f t="shared" si="101"/>
        <v>2206.995622</v>
      </c>
      <c r="BD70" s="27" t="str">
        <f t="shared" si="101"/>
        <v>#N/A</v>
      </c>
      <c r="BE70" s="27" t="str">
        <f t="shared" si="101"/>
        <v>#N/A</v>
      </c>
      <c r="BF70" s="27" t="str">
        <f t="shared" si="101"/>
        <v>#N/A</v>
      </c>
      <c r="BG70" s="27" t="str">
        <f t="shared" si="101"/>
        <v>#N/A</v>
      </c>
      <c r="BH70" s="27" t="str">
        <f t="shared" si="101"/>
        <v>#N/A</v>
      </c>
      <c r="BI70" s="27" t="str">
        <f t="shared" si="101"/>
        <v>#N/A</v>
      </c>
      <c r="BJ70" s="27" t="str">
        <f t="shared" si="101"/>
        <v>#N/A</v>
      </c>
      <c r="BK70" s="27" t="str">
        <f t="shared" si="101"/>
        <v>#N/A</v>
      </c>
      <c r="BL70" s="27" t="str">
        <f t="shared" si="101"/>
        <v>#N/A</v>
      </c>
      <c r="BM70" s="27" t="str">
        <f t="shared" si="101"/>
        <v>#N/A</v>
      </c>
      <c r="BN70" s="27" t="str">
        <f t="shared" si="101"/>
        <v>#N/A</v>
      </c>
      <c r="BO70" s="27" t="str">
        <f t="shared" si="101"/>
        <v>#N/A</v>
      </c>
      <c r="BP70" s="27" t="str">
        <f t="shared" si="101"/>
        <v>#N/A</v>
      </c>
      <c r="BQ70" s="27" t="str">
        <f t="shared" si="101"/>
        <v>#N/A</v>
      </c>
      <c r="BR70" s="27" t="str">
        <f t="shared" si="101"/>
        <v>#N/A</v>
      </c>
      <c r="BS70" s="27" t="str">
        <f t="shared" si="101"/>
        <v>#N/A</v>
      </c>
      <c r="BT70" s="27" t="str">
        <f t="shared" si="101"/>
        <v>#N/A</v>
      </c>
      <c r="BU70" s="27" t="str">
        <f t="shared" si="101"/>
        <v>#N/A</v>
      </c>
      <c r="BV70" s="27" t="str">
        <f t="shared" si="101"/>
        <v>#N/A</v>
      </c>
      <c r="BW70" s="27" t="str">
        <f t="shared" si="101"/>
        <v>#N/A</v>
      </c>
      <c r="BX70" s="27" t="str">
        <f t="shared" si="101"/>
        <v>#N/A</v>
      </c>
      <c r="BY70" s="27" t="str">
        <f t="shared" si="101"/>
        <v>#N/A</v>
      </c>
      <c r="BZ70" s="27" t="str">
        <f t="shared" si="101"/>
        <v>#N/A</v>
      </c>
      <c r="CA70" s="27" t="str">
        <f t="shared" si="101"/>
        <v>#N/A</v>
      </c>
      <c r="CB70" s="27" t="str">
        <f t="shared" si="101"/>
        <v>#N/A</v>
      </c>
      <c r="CC70" s="27" t="str">
        <f t="shared" si="101"/>
        <v>#N/A</v>
      </c>
      <c r="CD70" s="27" t="str">
        <f t="shared" si="101"/>
        <v>#N/A</v>
      </c>
      <c r="CE70" s="27" t="str">
        <f t="shared" si="101"/>
        <v>#N/A</v>
      </c>
      <c r="CF70" s="27" t="str">
        <f t="shared" si="101"/>
        <v>#N/A</v>
      </c>
      <c r="CG70" s="27" t="str">
        <f t="shared" si="101"/>
        <v>#N/A</v>
      </c>
      <c r="CH70" s="27" t="str">
        <f t="shared" si="101"/>
        <v>#N/A</v>
      </c>
      <c r="CI70" s="27" t="str">
        <f t="shared" si="101"/>
        <v>#N/A</v>
      </c>
      <c r="CJ70" s="27" t="str">
        <f t="shared" si="101"/>
        <v>#N/A</v>
      </c>
      <c r="CK70" s="27" t="str">
        <f t="shared" si="101"/>
        <v>#N/A</v>
      </c>
      <c r="CL70" s="27" t="str">
        <f t="shared" si="101"/>
        <v>#N/A</v>
      </c>
      <c r="CM70" s="27" t="str">
        <f t="shared" si="101"/>
        <v>#N/A</v>
      </c>
      <c r="CN70" s="27" t="str">
        <f t="shared" si="101"/>
        <v>#N/A</v>
      </c>
      <c r="CO70" s="27" t="str">
        <f t="shared" si="101"/>
        <v>#N/A</v>
      </c>
      <c r="CP70" s="27" t="str">
        <f t="shared" si="101"/>
        <v>#N/A</v>
      </c>
      <c r="CQ70" s="27" t="str">
        <f t="shared" si="101"/>
        <v>#N/A</v>
      </c>
      <c r="CR70" s="27" t="str">
        <f t="shared" si="101"/>
        <v>#N/A</v>
      </c>
      <c r="CS70" s="27" t="str">
        <f t="shared" si="101"/>
        <v>#N/A</v>
      </c>
      <c r="CT70" s="27" t="str">
        <f t="shared" si="101"/>
        <v>#N/A</v>
      </c>
      <c r="CU70" s="27" t="str">
        <f t="shared" si="101"/>
        <v>#N/A</v>
      </c>
      <c r="CV70" s="27" t="str">
        <f t="shared" si="101"/>
        <v>#N/A</v>
      </c>
      <c r="CW70" s="27" t="str">
        <f t="shared" si="101"/>
        <v>#N/A</v>
      </c>
      <c r="CX70" s="27" t="str">
        <f t="shared" si="101"/>
        <v>#N/A</v>
      </c>
      <c r="CY70" s="27" t="str">
        <f t="shared" si="101"/>
        <v>#N/A</v>
      </c>
      <c r="CZ70" s="27" t="str">
        <f t="shared" si="101"/>
        <v>#N/A</v>
      </c>
      <c r="DA70" s="27" t="str">
        <f t="shared" si="101"/>
        <v>#N/A</v>
      </c>
      <c r="DB70" s="27" t="str">
        <f t="shared" si="101"/>
        <v>#N/A</v>
      </c>
      <c r="DC70" s="27" t="str">
        <f t="shared" si="101"/>
        <v>#N/A</v>
      </c>
      <c r="DD70" s="27" t="str">
        <f t="shared" si="101"/>
        <v>#N/A</v>
      </c>
      <c r="DE70" s="27" t="str">
        <f t="shared" si="101"/>
        <v>#N/A</v>
      </c>
      <c r="DF70" s="27" t="str">
        <f t="shared" si="101"/>
        <v>#N/A</v>
      </c>
      <c r="DG70" s="27" t="str">
        <f t="shared" si="101"/>
        <v>#N/A</v>
      </c>
      <c r="DH70" s="27" t="str">
        <f t="shared" si="101"/>
        <v>#N/A</v>
      </c>
      <c r="DI70" s="27" t="str">
        <f t="shared" si="101"/>
        <v>#N/A</v>
      </c>
      <c r="DJ70" s="27" t="str">
        <f t="shared" si="101"/>
        <v>#N/A</v>
      </c>
      <c r="DK70" s="27" t="str">
        <f t="shared" si="101"/>
        <v>#N/A</v>
      </c>
      <c r="DL70" s="27" t="str">
        <f t="shared" si="101"/>
        <v>#N/A</v>
      </c>
      <c r="DM70" s="27" t="str">
        <f t="shared" si="101"/>
        <v>#N/A</v>
      </c>
      <c r="DN70" s="27" t="str">
        <f t="shared" si="101"/>
        <v>#N/A</v>
      </c>
      <c r="DO70" s="27" t="str">
        <f t="shared" si="101"/>
        <v>#N/A</v>
      </c>
      <c r="DP70" s="27" t="str">
        <f t="shared" si="101"/>
        <v>#N/A</v>
      </c>
      <c r="DQ70" s="27" t="str">
        <f t="shared" si="101"/>
        <v>#N/A</v>
      </c>
      <c r="DR70" s="27" t="str">
        <f t="shared" si="101"/>
        <v>#N/A</v>
      </c>
      <c r="DS70" s="27" t="str">
        <f t="shared" si="101"/>
        <v>#N/A</v>
      </c>
      <c r="DT70" s="27" t="str">
        <f t="shared" si="101"/>
        <v>#N/A</v>
      </c>
      <c r="DU70" s="27" t="str">
        <f t="shared" si="101"/>
        <v>#N/A</v>
      </c>
      <c r="DV70" s="27" t="str">
        <f t="shared" si="101"/>
        <v>#N/A</v>
      </c>
      <c r="DW70" s="27" t="str">
        <f t="shared" si="101"/>
        <v>#N/A</v>
      </c>
      <c r="DX70" s="27" t="str">
        <f t="shared" si="101"/>
        <v>#N/A</v>
      </c>
      <c r="DY70" s="27" t="str">
        <f t="shared" si="101"/>
        <v>#N/A</v>
      </c>
      <c r="DZ70" s="27" t="str">
        <f t="shared" si="101"/>
        <v>#N/A</v>
      </c>
      <c r="EA70" s="27" t="str">
        <f t="shared" si="101"/>
        <v>#N/A</v>
      </c>
      <c r="EB70" s="27" t="str">
        <f t="shared" si="101"/>
        <v>#N/A</v>
      </c>
      <c r="EC70" s="27" t="str">
        <f t="shared" si="101"/>
        <v>#N/A</v>
      </c>
      <c r="ED70" s="27" t="str">
        <f t="shared" si="101"/>
        <v>#N/A</v>
      </c>
      <c r="EE70" s="28">
        <f t="shared" si="2"/>
        <v>1659.84802</v>
      </c>
    </row>
    <row r="71">
      <c r="A71" s="1"/>
      <c r="B71" s="29" t="s">
        <v>42</v>
      </c>
      <c r="C71" s="30" t="s">
        <v>53</v>
      </c>
      <c r="D71" s="30">
        <v>0.0</v>
      </c>
      <c r="E71" s="30" t="s">
        <v>42</v>
      </c>
      <c r="F71" s="31">
        <v>46225.0</v>
      </c>
      <c r="G71" s="32"/>
      <c r="H71" s="32" t="b">
        <f t="shared" si="3"/>
        <v>1</v>
      </c>
      <c r="I71" s="32" t="b">
        <f>if(iferror(match(B71,'Osallistujat ja seuranta'!C:C,0),0)&gt;0,TRUE,FALSE)</f>
        <v>1</v>
      </c>
      <c r="J71" s="32" t="b">
        <f>if(iferror(match(C71,'Osallistujat ja seuranta'!C:C,0),0)&gt;0,TRUE,FALSE)</f>
        <v>1</v>
      </c>
      <c r="K71" s="32" t="b">
        <f t="shared" si="4"/>
        <v>1</v>
      </c>
      <c r="L71" s="32" t="b">
        <f t="shared" si="5"/>
        <v>1</v>
      </c>
      <c r="M71" s="32" t="b">
        <f t="shared" si="6"/>
        <v>1</v>
      </c>
      <c r="N71" s="33">
        <f t="shared" si="7"/>
        <v>1</v>
      </c>
      <c r="O71" s="34">
        <f t="shared" si="8"/>
        <v>2015.993978</v>
      </c>
      <c r="P71" s="34">
        <f t="shared" si="9"/>
        <v>1732.550996</v>
      </c>
      <c r="Q71" s="35">
        <f t="shared" si="10"/>
        <v>283.4429816</v>
      </c>
      <c r="R71" s="34">
        <f t="shared" si="11"/>
        <v>1732.550996</v>
      </c>
      <c r="S71" s="33">
        <f t="shared" si="12"/>
        <v>1</v>
      </c>
      <c r="T71" s="33">
        <f t="shared" si="13"/>
        <v>-50.10418122</v>
      </c>
      <c r="U71" s="33">
        <f t="shared" si="14"/>
        <v>-51.50043317</v>
      </c>
      <c r="V71" s="36">
        <f t="shared" si="15"/>
        <v>0.8015884558</v>
      </c>
      <c r="W71" s="37">
        <f t="shared" si="16"/>
        <v>19.59112177</v>
      </c>
      <c r="X71" s="37">
        <f t="shared" si="17"/>
        <v>0.715678599</v>
      </c>
      <c r="Y71" s="37">
        <f>if(N71=1,(W71*(S71-V71))*'Säännöt ja ohjeet'!$B$54+X71,"")</f>
        <v>8.489888044</v>
      </c>
      <c r="Z71" s="37">
        <f t="shared" si="18"/>
        <v>0</v>
      </c>
      <c r="AA71" s="37">
        <f t="shared" si="19"/>
        <v>0.1984115442</v>
      </c>
      <c r="AB71" s="37">
        <f t="shared" si="20"/>
        <v>26.95637437</v>
      </c>
      <c r="AC71" s="37">
        <f t="shared" si="21"/>
        <v>1.418788602</v>
      </c>
      <c r="AD71" s="37">
        <f>if(N71=1,(AB71*(Z71-AA71))*'Säännöt ja ohjeet'!$B$54+AC71,"")</f>
        <v>-9.278123128</v>
      </c>
      <c r="AE71" s="38">
        <f t="shared" si="22"/>
        <v>6</v>
      </c>
      <c r="AF71" s="38">
        <f t="shared" si="23"/>
        <v>-4</v>
      </c>
      <c r="AG71" s="1"/>
      <c r="AH71" s="10"/>
      <c r="AI71" s="27">
        <f t="shared" ref="AI71:ED71" si="102">if($B71=AI$3,AI70+$Y71,if($C71=AI$3,AI70+$AD71,AI70))</f>
        <v>2024.483866</v>
      </c>
      <c r="AJ71" s="27">
        <f t="shared" si="102"/>
        <v>1867.967984</v>
      </c>
      <c r="AK71" s="27">
        <f t="shared" si="102"/>
        <v>2415.515753</v>
      </c>
      <c r="AL71" s="27">
        <f t="shared" si="102"/>
        <v>1622.570805</v>
      </c>
      <c r="AM71" s="27">
        <f t="shared" si="102"/>
        <v>1789.564506</v>
      </c>
      <c r="AN71" s="27">
        <f t="shared" si="102"/>
        <v>2315.735848</v>
      </c>
      <c r="AO71" s="27">
        <f t="shared" si="102"/>
        <v>2286.32782</v>
      </c>
      <c r="AP71" s="27">
        <f t="shared" si="102"/>
        <v>1721.536599</v>
      </c>
      <c r="AQ71" s="27">
        <f t="shared" si="102"/>
        <v>880.3044819</v>
      </c>
      <c r="AR71" s="27">
        <f t="shared" si="102"/>
        <v>818.204268</v>
      </c>
      <c r="AS71" s="27">
        <f t="shared" si="102"/>
        <v>2178.77133</v>
      </c>
      <c r="AT71" s="27">
        <f t="shared" si="102"/>
        <v>811.649061</v>
      </c>
      <c r="AU71" s="27">
        <f t="shared" si="102"/>
        <v>1197.511633</v>
      </c>
      <c r="AV71" s="27">
        <f t="shared" si="102"/>
        <v>1314.655233</v>
      </c>
      <c r="AW71" s="27">
        <f t="shared" si="102"/>
        <v>1186.880996</v>
      </c>
      <c r="AX71" s="27">
        <f t="shared" si="102"/>
        <v>1130.419935</v>
      </c>
      <c r="AY71" s="27">
        <f t="shared" si="102"/>
        <v>1367.704948</v>
      </c>
      <c r="AZ71" s="27">
        <f t="shared" si="102"/>
        <v>1723.272873</v>
      </c>
      <c r="BA71" s="27">
        <f t="shared" si="102"/>
        <v>1843.969933</v>
      </c>
      <c r="BB71" s="27">
        <f t="shared" si="102"/>
        <v>2151.976698</v>
      </c>
      <c r="BC71" s="27">
        <f t="shared" si="102"/>
        <v>2206.995622</v>
      </c>
      <c r="BD71" s="27" t="str">
        <f t="shared" si="102"/>
        <v>#N/A</v>
      </c>
      <c r="BE71" s="27" t="str">
        <f t="shared" si="102"/>
        <v>#N/A</v>
      </c>
      <c r="BF71" s="27" t="str">
        <f t="shared" si="102"/>
        <v>#N/A</v>
      </c>
      <c r="BG71" s="27" t="str">
        <f t="shared" si="102"/>
        <v>#N/A</v>
      </c>
      <c r="BH71" s="27" t="str">
        <f t="shared" si="102"/>
        <v>#N/A</v>
      </c>
      <c r="BI71" s="27" t="str">
        <f t="shared" si="102"/>
        <v>#N/A</v>
      </c>
      <c r="BJ71" s="27" t="str">
        <f t="shared" si="102"/>
        <v>#N/A</v>
      </c>
      <c r="BK71" s="27" t="str">
        <f t="shared" si="102"/>
        <v>#N/A</v>
      </c>
      <c r="BL71" s="27" t="str">
        <f t="shared" si="102"/>
        <v>#N/A</v>
      </c>
      <c r="BM71" s="27" t="str">
        <f t="shared" si="102"/>
        <v>#N/A</v>
      </c>
      <c r="BN71" s="27" t="str">
        <f t="shared" si="102"/>
        <v>#N/A</v>
      </c>
      <c r="BO71" s="27" t="str">
        <f t="shared" si="102"/>
        <v>#N/A</v>
      </c>
      <c r="BP71" s="27" t="str">
        <f t="shared" si="102"/>
        <v>#N/A</v>
      </c>
      <c r="BQ71" s="27" t="str">
        <f t="shared" si="102"/>
        <v>#N/A</v>
      </c>
      <c r="BR71" s="27" t="str">
        <f t="shared" si="102"/>
        <v>#N/A</v>
      </c>
      <c r="BS71" s="27" t="str">
        <f t="shared" si="102"/>
        <v>#N/A</v>
      </c>
      <c r="BT71" s="27" t="str">
        <f t="shared" si="102"/>
        <v>#N/A</v>
      </c>
      <c r="BU71" s="27" t="str">
        <f t="shared" si="102"/>
        <v>#N/A</v>
      </c>
      <c r="BV71" s="27" t="str">
        <f t="shared" si="102"/>
        <v>#N/A</v>
      </c>
      <c r="BW71" s="27" t="str">
        <f t="shared" si="102"/>
        <v>#N/A</v>
      </c>
      <c r="BX71" s="27" t="str">
        <f t="shared" si="102"/>
        <v>#N/A</v>
      </c>
      <c r="BY71" s="27" t="str">
        <f t="shared" si="102"/>
        <v>#N/A</v>
      </c>
      <c r="BZ71" s="27" t="str">
        <f t="shared" si="102"/>
        <v>#N/A</v>
      </c>
      <c r="CA71" s="27" t="str">
        <f t="shared" si="102"/>
        <v>#N/A</v>
      </c>
      <c r="CB71" s="27" t="str">
        <f t="shared" si="102"/>
        <v>#N/A</v>
      </c>
      <c r="CC71" s="27" t="str">
        <f t="shared" si="102"/>
        <v>#N/A</v>
      </c>
      <c r="CD71" s="27" t="str">
        <f t="shared" si="102"/>
        <v>#N/A</v>
      </c>
      <c r="CE71" s="27" t="str">
        <f t="shared" si="102"/>
        <v>#N/A</v>
      </c>
      <c r="CF71" s="27" t="str">
        <f t="shared" si="102"/>
        <v>#N/A</v>
      </c>
      <c r="CG71" s="27" t="str">
        <f t="shared" si="102"/>
        <v>#N/A</v>
      </c>
      <c r="CH71" s="27" t="str">
        <f t="shared" si="102"/>
        <v>#N/A</v>
      </c>
      <c r="CI71" s="27" t="str">
        <f t="shared" si="102"/>
        <v>#N/A</v>
      </c>
      <c r="CJ71" s="27" t="str">
        <f t="shared" si="102"/>
        <v>#N/A</v>
      </c>
      <c r="CK71" s="27" t="str">
        <f t="shared" si="102"/>
        <v>#N/A</v>
      </c>
      <c r="CL71" s="27" t="str">
        <f t="shared" si="102"/>
        <v>#N/A</v>
      </c>
      <c r="CM71" s="27" t="str">
        <f t="shared" si="102"/>
        <v>#N/A</v>
      </c>
      <c r="CN71" s="27" t="str">
        <f t="shared" si="102"/>
        <v>#N/A</v>
      </c>
      <c r="CO71" s="27" t="str">
        <f t="shared" si="102"/>
        <v>#N/A</v>
      </c>
      <c r="CP71" s="27" t="str">
        <f t="shared" si="102"/>
        <v>#N/A</v>
      </c>
      <c r="CQ71" s="27" t="str">
        <f t="shared" si="102"/>
        <v>#N/A</v>
      </c>
      <c r="CR71" s="27" t="str">
        <f t="shared" si="102"/>
        <v>#N/A</v>
      </c>
      <c r="CS71" s="27" t="str">
        <f t="shared" si="102"/>
        <v>#N/A</v>
      </c>
      <c r="CT71" s="27" t="str">
        <f t="shared" si="102"/>
        <v>#N/A</v>
      </c>
      <c r="CU71" s="27" t="str">
        <f t="shared" si="102"/>
        <v>#N/A</v>
      </c>
      <c r="CV71" s="27" t="str">
        <f t="shared" si="102"/>
        <v>#N/A</v>
      </c>
      <c r="CW71" s="27" t="str">
        <f t="shared" si="102"/>
        <v>#N/A</v>
      </c>
      <c r="CX71" s="27" t="str">
        <f t="shared" si="102"/>
        <v>#N/A</v>
      </c>
      <c r="CY71" s="27" t="str">
        <f t="shared" si="102"/>
        <v>#N/A</v>
      </c>
      <c r="CZ71" s="27" t="str">
        <f t="shared" si="102"/>
        <v>#N/A</v>
      </c>
      <c r="DA71" s="27" t="str">
        <f t="shared" si="102"/>
        <v>#N/A</v>
      </c>
      <c r="DB71" s="27" t="str">
        <f t="shared" si="102"/>
        <v>#N/A</v>
      </c>
      <c r="DC71" s="27" t="str">
        <f t="shared" si="102"/>
        <v>#N/A</v>
      </c>
      <c r="DD71" s="27" t="str">
        <f t="shared" si="102"/>
        <v>#N/A</v>
      </c>
      <c r="DE71" s="27" t="str">
        <f t="shared" si="102"/>
        <v>#N/A</v>
      </c>
      <c r="DF71" s="27" t="str">
        <f t="shared" si="102"/>
        <v>#N/A</v>
      </c>
      <c r="DG71" s="27" t="str">
        <f t="shared" si="102"/>
        <v>#N/A</v>
      </c>
      <c r="DH71" s="27" t="str">
        <f t="shared" si="102"/>
        <v>#N/A</v>
      </c>
      <c r="DI71" s="27" t="str">
        <f t="shared" si="102"/>
        <v>#N/A</v>
      </c>
      <c r="DJ71" s="27" t="str">
        <f t="shared" si="102"/>
        <v>#N/A</v>
      </c>
      <c r="DK71" s="27" t="str">
        <f t="shared" si="102"/>
        <v>#N/A</v>
      </c>
      <c r="DL71" s="27" t="str">
        <f t="shared" si="102"/>
        <v>#N/A</v>
      </c>
      <c r="DM71" s="27" t="str">
        <f t="shared" si="102"/>
        <v>#N/A</v>
      </c>
      <c r="DN71" s="27" t="str">
        <f t="shared" si="102"/>
        <v>#N/A</v>
      </c>
      <c r="DO71" s="27" t="str">
        <f t="shared" si="102"/>
        <v>#N/A</v>
      </c>
      <c r="DP71" s="27" t="str">
        <f t="shared" si="102"/>
        <v>#N/A</v>
      </c>
      <c r="DQ71" s="27" t="str">
        <f t="shared" si="102"/>
        <v>#N/A</v>
      </c>
      <c r="DR71" s="27" t="str">
        <f t="shared" si="102"/>
        <v>#N/A</v>
      </c>
      <c r="DS71" s="27" t="str">
        <f t="shared" si="102"/>
        <v>#N/A</v>
      </c>
      <c r="DT71" s="27" t="str">
        <f t="shared" si="102"/>
        <v>#N/A</v>
      </c>
      <c r="DU71" s="27" t="str">
        <f t="shared" si="102"/>
        <v>#N/A</v>
      </c>
      <c r="DV71" s="27" t="str">
        <f t="shared" si="102"/>
        <v>#N/A</v>
      </c>
      <c r="DW71" s="27" t="str">
        <f t="shared" si="102"/>
        <v>#N/A</v>
      </c>
      <c r="DX71" s="27" t="str">
        <f t="shared" si="102"/>
        <v>#N/A</v>
      </c>
      <c r="DY71" s="27" t="str">
        <f t="shared" si="102"/>
        <v>#N/A</v>
      </c>
      <c r="DZ71" s="27" t="str">
        <f t="shared" si="102"/>
        <v>#N/A</v>
      </c>
      <c r="EA71" s="27" t="str">
        <f t="shared" si="102"/>
        <v>#N/A</v>
      </c>
      <c r="EB71" s="27" t="str">
        <f t="shared" si="102"/>
        <v>#N/A</v>
      </c>
      <c r="EC71" s="27" t="str">
        <f t="shared" si="102"/>
        <v>#N/A</v>
      </c>
      <c r="ED71" s="27" t="str">
        <f t="shared" si="102"/>
        <v>#N/A</v>
      </c>
      <c r="EE71" s="28">
        <f t="shared" si="2"/>
        <v>1659.810485</v>
      </c>
    </row>
    <row r="72">
      <c r="A72" s="1"/>
      <c r="B72" s="29" t="s">
        <v>42</v>
      </c>
      <c r="C72" s="30" t="s">
        <v>53</v>
      </c>
      <c r="D72" s="30">
        <v>0.0</v>
      </c>
      <c r="E72" s="30" t="s">
        <v>53</v>
      </c>
      <c r="F72" s="31">
        <v>46225.0</v>
      </c>
      <c r="G72" s="32"/>
      <c r="H72" s="32" t="b">
        <f t="shared" si="3"/>
        <v>1</v>
      </c>
      <c r="I72" s="32" t="b">
        <f>if(iferror(match(B72,'Osallistujat ja seuranta'!C:C,0),0)&gt;0,TRUE,FALSE)</f>
        <v>1</v>
      </c>
      <c r="J72" s="32" t="b">
        <f>if(iferror(match(C72,'Osallistujat ja seuranta'!C:C,0),0)&gt;0,TRUE,FALSE)</f>
        <v>1</v>
      </c>
      <c r="K72" s="32" t="b">
        <f t="shared" si="4"/>
        <v>1</v>
      </c>
      <c r="L72" s="32" t="b">
        <f t="shared" si="5"/>
        <v>1</v>
      </c>
      <c r="M72" s="32" t="b">
        <f t="shared" si="6"/>
        <v>1</v>
      </c>
      <c r="N72" s="33">
        <f t="shared" si="7"/>
        <v>1</v>
      </c>
      <c r="O72" s="34">
        <f t="shared" si="8"/>
        <v>2024.483866</v>
      </c>
      <c r="P72" s="34">
        <f t="shared" si="9"/>
        <v>1723.272873</v>
      </c>
      <c r="Q72" s="35">
        <f t="shared" si="10"/>
        <v>301.2109928</v>
      </c>
      <c r="R72" s="34">
        <f t="shared" si="11"/>
        <v>1723.272873</v>
      </c>
      <c r="S72" s="33">
        <f t="shared" si="12"/>
        <v>0</v>
      </c>
      <c r="T72" s="33">
        <f t="shared" si="13"/>
        <v>-50.05774331</v>
      </c>
      <c r="U72" s="33">
        <f t="shared" si="14"/>
        <v>-51.54174577</v>
      </c>
      <c r="V72" s="36">
        <f t="shared" si="15"/>
        <v>0.8151763685</v>
      </c>
      <c r="W72" s="37">
        <f t="shared" si="16"/>
        <v>19.38427387</v>
      </c>
      <c r="X72" s="37">
        <f t="shared" si="17"/>
        <v>0.6950780964</v>
      </c>
      <c r="Y72" s="37">
        <f>if(N72=1,(W72*(S72-V72))*'Säännöt ja ohjeet'!$B$54+X72,"")</f>
        <v>-30.90812587</v>
      </c>
      <c r="Z72" s="37">
        <f t="shared" si="18"/>
        <v>1</v>
      </c>
      <c r="AA72" s="37">
        <f t="shared" si="19"/>
        <v>0.1848236315</v>
      </c>
      <c r="AB72" s="37">
        <f t="shared" si="20"/>
        <v>27.21212581</v>
      </c>
      <c r="AC72" s="37">
        <f t="shared" si="21"/>
        <v>1.441965729</v>
      </c>
      <c r="AD72" s="37">
        <f>if(N72=1,(AB72*(Z72-AA72))*'Säännöt ja ohjeet'!$B$54+AC72,"")</f>
        <v>45.80732952</v>
      </c>
      <c r="AE72" s="38">
        <f t="shared" si="22"/>
        <v>-15</v>
      </c>
      <c r="AF72" s="38">
        <f t="shared" si="23"/>
        <v>17</v>
      </c>
      <c r="AG72" s="1"/>
      <c r="AH72" s="10"/>
      <c r="AI72" s="27">
        <f t="shared" ref="AI72:ED72" si="103">if($B72=AI$3,AI71+$Y72,if($C72=AI$3,AI71+$AD72,AI71))</f>
        <v>1993.57574</v>
      </c>
      <c r="AJ72" s="27">
        <f t="shared" si="103"/>
        <v>1867.967984</v>
      </c>
      <c r="AK72" s="27">
        <f t="shared" si="103"/>
        <v>2415.515753</v>
      </c>
      <c r="AL72" s="27">
        <f t="shared" si="103"/>
        <v>1622.570805</v>
      </c>
      <c r="AM72" s="27">
        <f t="shared" si="103"/>
        <v>1789.564506</v>
      </c>
      <c r="AN72" s="27">
        <f t="shared" si="103"/>
        <v>2315.735848</v>
      </c>
      <c r="AO72" s="27">
        <f t="shared" si="103"/>
        <v>2286.32782</v>
      </c>
      <c r="AP72" s="27">
        <f t="shared" si="103"/>
        <v>1721.536599</v>
      </c>
      <c r="AQ72" s="27">
        <f t="shared" si="103"/>
        <v>880.3044819</v>
      </c>
      <c r="AR72" s="27">
        <f t="shared" si="103"/>
        <v>818.204268</v>
      </c>
      <c r="AS72" s="27">
        <f t="shared" si="103"/>
        <v>2178.77133</v>
      </c>
      <c r="AT72" s="27">
        <f t="shared" si="103"/>
        <v>811.649061</v>
      </c>
      <c r="AU72" s="27">
        <f t="shared" si="103"/>
        <v>1197.511633</v>
      </c>
      <c r="AV72" s="27">
        <f t="shared" si="103"/>
        <v>1314.655233</v>
      </c>
      <c r="AW72" s="27">
        <f t="shared" si="103"/>
        <v>1186.880996</v>
      </c>
      <c r="AX72" s="27">
        <f t="shared" si="103"/>
        <v>1130.419935</v>
      </c>
      <c r="AY72" s="27">
        <f t="shared" si="103"/>
        <v>1367.704948</v>
      </c>
      <c r="AZ72" s="27">
        <f t="shared" si="103"/>
        <v>1769.080203</v>
      </c>
      <c r="BA72" s="27">
        <f t="shared" si="103"/>
        <v>1843.969933</v>
      </c>
      <c r="BB72" s="27">
        <f t="shared" si="103"/>
        <v>2151.976698</v>
      </c>
      <c r="BC72" s="27">
        <f t="shared" si="103"/>
        <v>2206.995622</v>
      </c>
      <c r="BD72" s="27" t="str">
        <f t="shared" si="103"/>
        <v>#N/A</v>
      </c>
      <c r="BE72" s="27" t="str">
        <f t="shared" si="103"/>
        <v>#N/A</v>
      </c>
      <c r="BF72" s="27" t="str">
        <f t="shared" si="103"/>
        <v>#N/A</v>
      </c>
      <c r="BG72" s="27" t="str">
        <f t="shared" si="103"/>
        <v>#N/A</v>
      </c>
      <c r="BH72" s="27" t="str">
        <f t="shared" si="103"/>
        <v>#N/A</v>
      </c>
      <c r="BI72" s="27" t="str">
        <f t="shared" si="103"/>
        <v>#N/A</v>
      </c>
      <c r="BJ72" s="27" t="str">
        <f t="shared" si="103"/>
        <v>#N/A</v>
      </c>
      <c r="BK72" s="27" t="str">
        <f t="shared" si="103"/>
        <v>#N/A</v>
      </c>
      <c r="BL72" s="27" t="str">
        <f t="shared" si="103"/>
        <v>#N/A</v>
      </c>
      <c r="BM72" s="27" t="str">
        <f t="shared" si="103"/>
        <v>#N/A</v>
      </c>
      <c r="BN72" s="27" t="str">
        <f t="shared" si="103"/>
        <v>#N/A</v>
      </c>
      <c r="BO72" s="27" t="str">
        <f t="shared" si="103"/>
        <v>#N/A</v>
      </c>
      <c r="BP72" s="27" t="str">
        <f t="shared" si="103"/>
        <v>#N/A</v>
      </c>
      <c r="BQ72" s="27" t="str">
        <f t="shared" si="103"/>
        <v>#N/A</v>
      </c>
      <c r="BR72" s="27" t="str">
        <f t="shared" si="103"/>
        <v>#N/A</v>
      </c>
      <c r="BS72" s="27" t="str">
        <f t="shared" si="103"/>
        <v>#N/A</v>
      </c>
      <c r="BT72" s="27" t="str">
        <f t="shared" si="103"/>
        <v>#N/A</v>
      </c>
      <c r="BU72" s="27" t="str">
        <f t="shared" si="103"/>
        <v>#N/A</v>
      </c>
      <c r="BV72" s="27" t="str">
        <f t="shared" si="103"/>
        <v>#N/A</v>
      </c>
      <c r="BW72" s="27" t="str">
        <f t="shared" si="103"/>
        <v>#N/A</v>
      </c>
      <c r="BX72" s="27" t="str">
        <f t="shared" si="103"/>
        <v>#N/A</v>
      </c>
      <c r="BY72" s="27" t="str">
        <f t="shared" si="103"/>
        <v>#N/A</v>
      </c>
      <c r="BZ72" s="27" t="str">
        <f t="shared" si="103"/>
        <v>#N/A</v>
      </c>
      <c r="CA72" s="27" t="str">
        <f t="shared" si="103"/>
        <v>#N/A</v>
      </c>
      <c r="CB72" s="27" t="str">
        <f t="shared" si="103"/>
        <v>#N/A</v>
      </c>
      <c r="CC72" s="27" t="str">
        <f t="shared" si="103"/>
        <v>#N/A</v>
      </c>
      <c r="CD72" s="27" t="str">
        <f t="shared" si="103"/>
        <v>#N/A</v>
      </c>
      <c r="CE72" s="27" t="str">
        <f t="shared" si="103"/>
        <v>#N/A</v>
      </c>
      <c r="CF72" s="27" t="str">
        <f t="shared" si="103"/>
        <v>#N/A</v>
      </c>
      <c r="CG72" s="27" t="str">
        <f t="shared" si="103"/>
        <v>#N/A</v>
      </c>
      <c r="CH72" s="27" t="str">
        <f t="shared" si="103"/>
        <v>#N/A</v>
      </c>
      <c r="CI72" s="27" t="str">
        <f t="shared" si="103"/>
        <v>#N/A</v>
      </c>
      <c r="CJ72" s="27" t="str">
        <f t="shared" si="103"/>
        <v>#N/A</v>
      </c>
      <c r="CK72" s="27" t="str">
        <f t="shared" si="103"/>
        <v>#N/A</v>
      </c>
      <c r="CL72" s="27" t="str">
        <f t="shared" si="103"/>
        <v>#N/A</v>
      </c>
      <c r="CM72" s="27" t="str">
        <f t="shared" si="103"/>
        <v>#N/A</v>
      </c>
      <c r="CN72" s="27" t="str">
        <f t="shared" si="103"/>
        <v>#N/A</v>
      </c>
      <c r="CO72" s="27" t="str">
        <f t="shared" si="103"/>
        <v>#N/A</v>
      </c>
      <c r="CP72" s="27" t="str">
        <f t="shared" si="103"/>
        <v>#N/A</v>
      </c>
      <c r="CQ72" s="27" t="str">
        <f t="shared" si="103"/>
        <v>#N/A</v>
      </c>
      <c r="CR72" s="27" t="str">
        <f t="shared" si="103"/>
        <v>#N/A</v>
      </c>
      <c r="CS72" s="27" t="str">
        <f t="shared" si="103"/>
        <v>#N/A</v>
      </c>
      <c r="CT72" s="27" t="str">
        <f t="shared" si="103"/>
        <v>#N/A</v>
      </c>
      <c r="CU72" s="27" t="str">
        <f t="shared" si="103"/>
        <v>#N/A</v>
      </c>
      <c r="CV72" s="27" t="str">
        <f t="shared" si="103"/>
        <v>#N/A</v>
      </c>
      <c r="CW72" s="27" t="str">
        <f t="shared" si="103"/>
        <v>#N/A</v>
      </c>
      <c r="CX72" s="27" t="str">
        <f t="shared" si="103"/>
        <v>#N/A</v>
      </c>
      <c r="CY72" s="27" t="str">
        <f t="shared" si="103"/>
        <v>#N/A</v>
      </c>
      <c r="CZ72" s="27" t="str">
        <f t="shared" si="103"/>
        <v>#N/A</v>
      </c>
      <c r="DA72" s="27" t="str">
        <f t="shared" si="103"/>
        <v>#N/A</v>
      </c>
      <c r="DB72" s="27" t="str">
        <f t="shared" si="103"/>
        <v>#N/A</v>
      </c>
      <c r="DC72" s="27" t="str">
        <f t="shared" si="103"/>
        <v>#N/A</v>
      </c>
      <c r="DD72" s="27" t="str">
        <f t="shared" si="103"/>
        <v>#N/A</v>
      </c>
      <c r="DE72" s="27" t="str">
        <f t="shared" si="103"/>
        <v>#N/A</v>
      </c>
      <c r="DF72" s="27" t="str">
        <f t="shared" si="103"/>
        <v>#N/A</v>
      </c>
      <c r="DG72" s="27" t="str">
        <f t="shared" si="103"/>
        <v>#N/A</v>
      </c>
      <c r="DH72" s="27" t="str">
        <f t="shared" si="103"/>
        <v>#N/A</v>
      </c>
      <c r="DI72" s="27" t="str">
        <f t="shared" si="103"/>
        <v>#N/A</v>
      </c>
      <c r="DJ72" s="27" t="str">
        <f t="shared" si="103"/>
        <v>#N/A</v>
      </c>
      <c r="DK72" s="27" t="str">
        <f t="shared" si="103"/>
        <v>#N/A</v>
      </c>
      <c r="DL72" s="27" t="str">
        <f t="shared" si="103"/>
        <v>#N/A</v>
      </c>
      <c r="DM72" s="27" t="str">
        <f t="shared" si="103"/>
        <v>#N/A</v>
      </c>
      <c r="DN72" s="27" t="str">
        <f t="shared" si="103"/>
        <v>#N/A</v>
      </c>
      <c r="DO72" s="27" t="str">
        <f t="shared" si="103"/>
        <v>#N/A</v>
      </c>
      <c r="DP72" s="27" t="str">
        <f t="shared" si="103"/>
        <v>#N/A</v>
      </c>
      <c r="DQ72" s="27" t="str">
        <f t="shared" si="103"/>
        <v>#N/A</v>
      </c>
      <c r="DR72" s="27" t="str">
        <f t="shared" si="103"/>
        <v>#N/A</v>
      </c>
      <c r="DS72" s="27" t="str">
        <f t="shared" si="103"/>
        <v>#N/A</v>
      </c>
      <c r="DT72" s="27" t="str">
        <f t="shared" si="103"/>
        <v>#N/A</v>
      </c>
      <c r="DU72" s="27" t="str">
        <f t="shared" si="103"/>
        <v>#N/A</v>
      </c>
      <c r="DV72" s="27" t="str">
        <f t="shared" si="103"/>
        <v>#N/A</v>
      </c>
      <c r="DW72" s="27" t="str">
        <f t="shared" si="103"/>
        <v>#N/A</v>
      </c>
      <c r="DX72" s="27" t="str">
        <f t="shared" si="103"/>
        <v>#N/A</v>
      </c>
      <c r="DY72" s="27" t="str">
        <f t="shared" si="103"/>
        <v>#N/A</v>
      </c>
      <c r="DZ72" s="27" t="str">
        <f t="shared" si="103"/>
        <v>#N/A</v>
      </c>
      <c r="EA72" s="27" t="str">
        <f t="shared" si="103"/>
        <v>#N/A</v>
      </c>
      <c r="EB72" s="27" t="str">
        <f t="shared" si="103"/>
        <v>#N/A</v>
      </c>
      <c r="EC72" s="27" t="str">
        <f t="shared" si="103"/>
        <v>#N/A</v>
      </c>
      <c r="ED72" s="27" t="str">
        <f t="shared" si="103"/>
        <v>#N/A</v>
      </c>
      <c r="EE72" s="28">
        <f t="shared" si="2"/>
        <v>1660.519971</v>
      </c>
    </row>
    <row r="73">
      <c r="A73" s="1"/>
      <c r="B73" s="29" t="s">
        <v>42</v>
      </c>
      <c r="C73" s="30" t="s">
        <v>40</v>
      </c>
      <c r="D73" s="30">
        <v>8.0</v>
      </c>
      <c r="E73" s="30" t="s">
        <v>42</v>
      </c>
      <c r="F73" s="31">
        <v>46225.0</v>
      </c>
      <c r="G73" s="32"/>
      <c r="H73" s="32" t="b">
        <f t="shared" si="3"/>
        <v>1</v>
      </c>
      <c r="I73" s="32" t="b">
        <f>if(iferror(match(B73,'Osallistujat ja seuranta'!C:C,0),0)&gt;0,TRUE,FALSE)</f>
        <v>1</v>
      </c>
      <c r="J73" s="32" t="b">
        <f>if(iferror(match(C73,'Osallistujat ja seuranta'!C:C,0),0)&gt;0,TRUE,FALSE)</f>
        <v>1</v>
      </c>
      <c r="K73" s="32" t="b">
        <f t="shared" si="4"/>
        <v>1</v>
      </c>
      <c r="L73" s="32" t="b">
        <f t="shared" si="5"/>
        <v>1</v>
      </c>
      <c r="M73" s="32" t="b">
        <f t="shared" si="6"/>
        <v>1</v>
      </c>
      <c r="N73" s="33">
        <f t="shared" si="7"/>
        <v>1</v>
      </c>
      <c r="O73" s="34">
        <f t="shared" si="8"/>
        <v>1993.57574</v>
      </c>
      <c r="P73" s="34">
        <f t="shared" si="9"/>
        <v>1197.511633</v>
      </c>
      <c r="Q73" s="35">
        <f t="shared" si="10"/>
        <v>46.06410707</v>
      </c>
      <c r="R73" s="34">
        <f t="shared" si="11"/>
        <v>1947.511633</v>
      </c>
      <c r="S73" s="33">
        <f t="shared" si="12"/>
        <v>1</v>
      </c>
      <c r="T73" s="33">
        <f t="shared" si="13"/>
        <v>-50.22534378</v>
      </c>
      <c r="U73" s="33">
        <f t="shared" si="14"/>
        <v>-50.46790987</v>
      </c>
      <c r="V73" s="36">
        <f t="shared" si="15"/>
        <v>0.5603459236</v>
      </c>
      <c r="W73" s="37">
        <f t="shared" si="16"/>
        <v>20.14126694</v>
      </c>
      <c r="X73" s="37">
        <f t="shared" si="17"/>
        <v>0.7703548248</v>
      </c>
      <c r="Y73" s="37">
        <f>if(N73=1,(W73*(S73-V73))*'Säännöt ja ohjeet'!$B$54+X73,"")</f>
        <v>18.48073505</v>
      </c>
      <c r="Z73" s="37">
        <f t="shared" si="18"/>
        <v>0</v>
      </c>
      <c r="AA73" s="37">
        <f t="shared" si="19"/>
        <v>0.4396540764</v>
      </c>
      <c r="AB73" s="37">
        <f t="shared" si="20"/>
        <v>43.12466847</v>
      </c>
      <c r="AC73" s="37">
        <f t="shared" si="21"/>
        <v>2.756221124</v>
      </c>
      <c r="AD73" s="37">
        <f>if(N73=1,(AB73*(Z73-AA73))*'Säännöt ja ohjeet'!$B$54+AC73,"")</f>
        <v>-35.16365145</v>
      </c>
      <c r="AE73" s="38">
        <f t="shared" si="22"/>
        <v>12</v>
      </c>
      <c r="AF73" s="38">
        <f t="shared" si="23"/>
        <v>-10</v>
      </c>
      <c r="AG73" s="1"/>
      <c r="AH73" s="10"/>
      <c r="AI73" s="27">
        <f t="shared" ref="AI73:ED73" si="104">if($B73=AI$3,AI72+$Y73,if($C73=AI$3,AI72+$AD73,AI72))</f>
        <v>2012.056475</v>
      </c>
      <c r="AJ73" s="27">
        <f t="shared" si="104"/>
        <v>1867.967984</v>
      </c>
      <c r="AK73" s="27">
        <f t="shared" si="104"/>
        <v>2415.515753</v>
      </c>
      <c r="AL73" s="27">
        <f t="shared" si="104"/>
        <v>1622.570805</v>
      </c>
      <c r="AM73" s="27">
        <f t="shared" si="104"/>
        <v>1789.564506</v>
      </c>
      <c r="AN73" s="27">
        <f t="shared" si="104"/>
        <v>2315.735848</v>
      </c>
      <c r="AO73" s="27">
        <f t="shared" si="104"/>
        <v>2286.32782</v>
      </c>
      <c r="AP73" s="27">
        <f t="shared" si="104"/>
        <v>1721.536599</v>
      </c>
      <c r="AQ73" s="27">
        <f t="shared" si="104"/>
        <v>880.3044819</v>
      </c>
      <c r="AR73" s="27">
        <f t="shared" si="104"/>
        <v>818.204268</v>
      </c>
      <c r="AS73" s="27">
        <f t="shared" si="104"/>
        <v>2178.77133</v>
      </c>
      <c r="AT73" s="27">
        <f t="shared" si="104"/>
        <v>811.649061</v>
      </c>
      <c r="AU73" s="27">
        <f t="shared" si="104"/>
        <v>1162.347982</v>
      </c>
      <c r="AV73" s="27">
        <f t="shared" si="104"/>
        <v>1314.655233</v>
      </c>
      <c r="AW73" s="27">
        <f t="shared" si="104"/>
        <v>1186.880996</v>
      </c>
      <c r="AX73" s="27">
        <f t="shared" si="104"/>
        <v>1130.419935</v>
      </c>
      <c r="AY73" s="27">
        <f t="shared" si="104"/>
        <v>1367.704948</v>
      </c>
      <c r="AZ73" s="27">
        <f t="shared" si="104"/>
        <v>1769.080203</v>
      </c>
      <c r="BA73" s="27">
        <f t="shared" si="104"/>
        <v>1843.969933</v>
      </c>
      <c r="BB73" s="27">
        <f t="shared" si="104"/>
        <v>2151.976698</v>
      </c>
      <c r="BC73" s="27">
        <f t="shared" si="104"/>
        <v>2206.995622</v>
      </c>
      <c r="BD73" s="27" t="str">
        <f t="shared" si="104"/>
        <v>#N/A</v>
      </c>
      <c r="BE73" s="27" t="str">
        <f t="shared" si="104"/>
        <v>#N/A</v>
      </c>
      <c r="BF73" s="27" t="str">
        <f t="shared" si="104"/>
        <v>#N/A</v>
      </c>
      <c r="BG73" s="27" t="str">
        <f t="shared" si="104"/>
        <v>#N/A</v>
      </c>
      <c r="BH73" s="27" t="str">
        <f t="shared" si="104"/>
        <v>#N/A</v>
      </c>
      <c r="BI73" s="27" t="str">
        <f t="shared" si="104"/>
        <v>#N/A</v>
      </c>
      <c r="BJ73" s="27" t="str">
        <f t="shared" si="104"/>
        <v>#N/A</v>
      </c>
      <c r="BK73" s="27" t="str">
        <f t="shared" si="104"/>
        <v>#N/A</v>
      </c>
      <c r="BL73" s="27" t="str">
        <f t="shared" si="104"/>
        <v>#N/A</v>
      </c>
      <c r="BM73" s="27" t="str">
        <f t="shared" si="104"/>
        <v>#N/A</v>
      </c>
      <c r="BN73" s="27" t="str">
        <f t="shared" si="104"/>
        <v>#N/A</v>
      </c>
      <c r="BO73" s="27" t="str">
        <f t="shared" si="104"/>
        <v>#N/A</v>
      </c>
      <c r="BP73" s="27" t="str">
        <f t="shared" si="104"/>
        <v>#N/A</v>
      </c>
      <c r="BQ73" s="27" t="str">
        <f t="shared" si="104"/>
        <v>#N/A</v>
      </c>
      <c r="BR73" s="27" t="str">
        <f t="shared" si="104"/>
        <v>#N/A</v>
      </c>
      <c r="BS73" s="27" t="str">
        <f t="shared" si="104"/>
        <v>#N/A</v>
      </c>
      <c r="BT73" s="27" t="str">
        <f t="shared" si="104"/>
        <v>#N/A</v>
      </c>
      <c r="BU73" s="27" t="str">
        <f t="shared" si="104"/>
        <v>#N/A</v>
      </c>
      <c r="BV73" s="27" t="str">
        <f t="shared" si="104"/>
        <v>#N/A</v>
      </c>
      <c r="BW73" s="27" t="str">
        <f t="shared" si="104"/>
        <v>#N/A</v>
      </c>
      <c r="BX73" s="27" t="str">
        <f t="shared" si="104"/>
        <v>#N/A</v>
      </c>
      <c r="BY73" s="27" t="str">
        <f t="shared" si="104"/>
        <v>#N/A</v>
      </c>
      <c r="BZ73" s="27" t="str">
        <f t="shared" si="104"/>
        <v>#N/A</v>
      </c>
      <c r="CA73" s="27" t="str">
        <f t="shared" si="104"/>
        <v>#N/A</v>
      </c>
      <c r="CB73" s="27" t="str">
        <f t="shared" si="104"/>
        <v>#N/A</v>
      </c>
      <c r="CC73" s="27" t="str">
        <f t="shared" si="104"/>
        <v>#N/A</v>
      </c>
      <c r="CD73" s="27" t="str">
        <f t="shared" si="104"/>
        <v>#N/A</v>
      </c>
      <c r="CE73" s="27" t="str">
        <f t="shared" si="104"/>
        <v>#N/A</v>
      </c>
      <c r="CF73" s="27" t="str">
        <f t="shared" si="104"/>
        <v>#N/A</v>
      </c>
      <c r="CG73" s="27" t="str">
        <f t="shared" si="104"/>
        <v>#N/A</v>
      </c>
      <c r="CH73" s="27" t="str">
        <f t="shared" si="104"/>
        <v>#N/A</v>
      </c>
      <c r="CI73" s="27" t="str">
        <f t="shared" si="104"/>
        <v>#N/A</v>
      </c>
      <c r="CJ73" s="27" t="str">
        <f t="shared" si="104"/>
        <v>#N/A</v>
      </c>
      <c r="CK73" s="27" t="str">
        <f t="shared" si="104"/>
        <v>#N/A</v>
      </c>
      <c r="CL73" s="27" t="str">
        <f t="shared" si="104"/>
        <v>#N/A</v>
      </c>
      <c r="CM73" s="27" t="str">
        <f t="shared" si="104"/>
        <v>#N/A</v>
      </c>
      <c r="CN73" s="27" t="str">
        <f t="shared" si="104"/>
        <v>#N/A</v>
      </c>
      <c r="CO73" s="27" t="str">
        <f t="shared" si="104"/>
        <v>#N/A</v>
      </c>
      <c r="CP73" s="27" t="str">
        <f t="shared" si="104"/>
        <v>#N/A</v>
      </c>
      <c r="CQ73" s="27" t="str">
        <f t="shared" si="104"/>
        <v>#N/A</v>
      </c>
      <c r="CR73" s="27" t="str">
        <f t="shared" si="104"/>
        <v>#N/A</v>
      </c>
      <c r="CS73" s="27" t="str">
        <f t="shared" si="104"/>
        <v>#N/A</v>
      </c>
      <c r="CT73" s="27" t="str">
        <f t="shared" si="104"/>
        <v>#N/A</v>
      </c>
      <c r="CU73" s="27" t="str">
        <f t="shared" si="104"/>
        <v>#N/A</v>
      </c>
      <c r="CV73" s="27" t="str">
        <f t="shared" si="104"/>
        <v>#N/A</v>
      </c>
      <c r="CW73" s="27" t="str">
        <f t="shared" si="104"/>
        <v>#N/A</v>
      </c>
      <c r="CX73" s="27" t="str">
        <f t="shared" si="104"/>
        <v>#N/A</v>
      </c>
      <c r="CY73" s="27" t="str">
        <f t="shared" si="104"/>
        <v>#N/A</v>
      </c>
      <c r="CZ73" s="27" t="str">
        <f t="shared" si="104"/>
        <v>#N/A</v>
      </c>
      <c r="DA73" s="27" t="str">
        <f t="shared" si="104"/>
        <v>#N/A</v>
      </c>
      <c r="DB73" s="27" t="str">
        <f t="shared" si="104"/>
        <v>#N/A</v>
      </c>
      <c r="DC73" s="27" t="str">
        <f t="shared" si="104"/>
        <v>#N/A</v>
      </c>
      <c r="DD73" s="27" t="str">
        <f t="shared" si="104"/>
        <v>#N/A</v>
      </c>
      <c r="DE73" s="27" t="str">
        <f t="shared" si="104"/>
        <v>#N/A</v>
      </c>
      <c r="DF73" s="27" t="str">
        <f t="shared" si="104"/>
        <v>#N/A</v>
      </c>
      <c r="DG73" s="27" t="str">
        <f t="shared" si="104"/>
        <v>#N/A</v>
      </c>
      <c r="DH73" s="27" t="str">
        <f t="shared" si="104"/>
        <v>#N/A</v>
      </c>
      <c r="DI73" s="27" t="str">
        <f t="shared" si="104"/>
        <v>#N/A</v>
      </c>
      <c r="DJ73" s="27" t="str">
        <f t="shared" si="104"/>
        <v>#N/A</v>
      </c>
      <c r="DK73" s="27" t="str">
        <f t="shared" si="104"/>
        <v>#N/A</v>
      </c>
      <c r="DL73" s="27" t="str">
        <f t="shared" si="104"/>
        <v>#N/A</v>
      </c>
      <c r="DM73" s="27" t="str">
        <f t="shared" si="104"/>
        <v>#N/A</v>
      </c>
      <c r="DN73" s="27" t="str">
        <f t="shared" si="104"/>
        <v>#N/A</v>
      </c>
      <c r="DO73" s="27" t="str">
        <f t="shared" si="104"/>
        <v>#N/A</v>
      </c>
      <c r="DP73" s="27" t="str">
        <f t="shared" si="104"/>
        <v>#N/A</v>
      </c>
      <c r="DQ73" s="27" t="str">
        <f t="shared" si="104"/>
        <v>#N/A</v>
      </c>
      <c r="DR73" s="27" t="str">
        <f t="shared" si="104"/>
        <v>#N/A</v>
      </c>
      <c r="DS73" s="27" t="str">
        <f t="shared" si="104"/>
        <v>#N/A</v>
      </c>
      <c r="DT73" s="27" t="str">
        <f t="shared" si="104"/>
        <v>#N/A</v>
      </c>
      <c r="DU73" s="27" t="str">
        <f t="shared" si="104"/>
        <v>#N/A</v>
      </c>
      <c r="DV73" s="27" t="str">
        <f t="shared" si="104"/>
        <v>#N/A</v>
      </c>
      <c r="DW73" s="27" t="str">
        <f t="shared" si="104"/>
        <v>#N/A</v>
      </c>
      <c r="DX73" s="27" t="str">
        <f t="shared" si="104"/>
        <v>#N/A</v>
      </c>
      <c r="DY73" s="27" t="str">
        <f t="shared" si="104"/>
        <v>#N/A</v>
      </c>
      <c r="DZ73" s="27" t="str">
        <f t="shared" si="104"/>
        <v>#N/A</v>
      </c>
      <c r="EA73" s="27" t="str">
        <f t="shared" si="104"/>
        <v>#N/A</v>
      </c>
      <c r="EB73" s="27" t="str">
        <f t="shared" si="104"/>
        <v>#N/A</v>
      </c>
      <c r="EC73" s="27" t="str">
        <f t="shared" si="104"/>
        <v>#N/A</v>
      </c>
      <c r="ED73" s="27" t="str">
        <f t="shared" si="104"/>
        <v>#N/A</v>
      </c>
      <c r="EE73" s="28">
        <f t="shared" si="2"/>
        <v>1659.725547</v>
      </c>
    </row>
    <row r="74">
      <c r="A74" s="1"/>
      <c r="B74" s="29" t="s">
        <v>37</v>
      </c>
      <c r="C74" s="30" t="s">
        <v>54</v>
      </c>
      <c r="D74" s="30">
        <v>0.0</v>
      </c>
      <c r="E74" s="30" t="s">
        <v>37</v>
      </c>
      <c r="F74" s="31">
        <v>46229.0</v>
      </c>
      <c r="G74" s="32"/>
      <c r="H74" s="32" t="b">
        <f t="shared" si="3"/>
        <v>1</v>
      </c>
      <c r="I74" s="32" t="b">
        <f>if(iferror(match(B74,'Osallistujat ja seuranta'!C:C,0),0)&gt;0,TRUE,FALSE)</f>
        <v>1</v>
      </c>
      <c r="J74" s="32" t="b">
        <f>if(iferror(match(C74,'Osallistujat ja seuranta'!C:C,0),0)&gt;0,TRUE,FALSE)</f>
        <v>1</v>
      </c>
      <c r="K74" s="32" t="b">
        <f t="shared" si="4"/>
        <v>1</v>
      </c>
      <c r="L74" s="32" t="b">
        <f t="shared" si="5"/>
        <v>1</v>
      </c>
      <c r="M74" s="32" t="b">
        <f t="shared" si="6"/>
        <v>1</v>
      </c>
      <c r="N74" s="33">
        <f t="shared" si="7"/>
        <v>1</v>
      </c>
      <c r="O74" s="34">
        <f t="shared" si="8"/>
        <v>2415.515753</v>
      </c>
      <c r="P74" s="34">
        <f t="shared" si="9"/>
        <v>2286.32782</v>
      </c>
      <c r="Q74" s="35">
        <f t="shared" si="10"/>
        <v>129.1879329</v>
      </c>
      <c r="R74" s="34">
        <f t="shared" si="11"/>
        <v>2286.32782</v>
      </c>
      <c r="S74" s="33">
        <f t="shared" si="12"/>
        <v>1</v>
      </c>
      <c r="T74" s="33">
        <f t="shared" si="13"/>
        <v>-47.49503292</v>
      </c>
      <c r="U74" s="33">
        <f t="shared" si="14"/>
        <v>-48.44934386</v>
      </c>
      <c r="V74" s="36">
        <f t="shared" si="15"/>
        <v>0.7219813162</v>
      </c>
      <c r="W74" s="37">
        <f t="shared" si="16"/>
        <v>10.7908628</v>
      </c>
      <c r="X74" s="37">
        <f t="shared" si="17"/>
        <v>0.04237517667</v>
      </c>
      <c r="Y74" s="37">
        <f>if(N74=1,(W74*(S74-V74))*'Säännöt ja ohjeet'!$B$54+X74,"")</f>
        <v>6.04249812</v>
      </c>
      <c r="Z74" s="37">
        <f t="shared" si="18"/>
        <v>0</v>
      </c>
      <c r="AA74" s="37">
        <f t="shared" si="19"/>
        <v>0.2780186838</v>
      </c>
      <c r="AB74" s="37">
        <f t="shared" si="20"/>
        <v>13.4210981</v>
      </c>
      <c r="AC74" s="37">
        <f t="shared" si="21"/>
        <v>0.1564489633</v>
      </c>
      <c r="AD74" s="37">
        <f>if(N74=1,(AB74*(Z74-AA74))*'Säännöt ja ohjeet'!$B$54+AC74,"")</f>
        <v>-7.306183094</v>
      </c>
      <c r="AE74" s="38">
        <f t="shared" si="22"/>
        <v>9</v>
      </c>
      <c r="AF74" s="38">
        <f t="shared" si="23"/>
        <v>-7</v>
      </c>
      <c r="AG74" s="1"/>
      <c r="AH74" s="10"/>
      <c r="AI74" s="27">
        <f t="shared" ref="AI74:ED74" si="105">if($B74=AI$3,AI73+$Y74,if($C74=AI$3,AI73+$AD74,AI73))</f>
        <v>2012.056475</v>
      </c>
      <c r="AJ74" s="27">
        <f t="shared" si="105"/>
        <v>1867.967984</v>
      </c>
      <c r="AK74" s="27">
        <f t="shared" si="105"/>
        <v>2421.558251</v>
      </c>
      <c r="AL74" s="27">
        <f t="shared" si="105"/>
        <v>1622.570805</v>
      </c>
      <c r="AM74" s="27">
        <f t="shared" si="105"/>
        <v>1789.564506</v>
      </c>
      <c r="AN74" s="27">
        <f t="shared" si="105"/>
        <v>2315.735848</v>
      </c>
      <c r="AO74" s="27">
        <f t="shared" si="105"/>
        <v>2279.021637</v>
      </c>
      <c r="AP74" s="27">
        <f t="shared" si="105"/>
        <v>1721.536599</v>
      </c>
      <c r="AQ74" s="27">
        <f t="shared" si="105"/>
        <v>880.3044819</v>
      </c>
      <c r="AR74" s="27">
        <f t="shared" si="105"/>
        <v>818.204268</v>
      </c>
      <c r="AS74" s="27">
        <f t="shared" si="105"/>
        <v>2178.77133</v>
      </c>
      <c r="AT74" s="27">
        <f t="shared" si="105"/>
        <v>811.649061</v>
      </c>
      <c r="AU74" s="27">
        <f t="shared" si="105"/>
        <v>1162.347982</v>
      </c>
      <c r="AV74" s="27">
        <f t="shared" si="105"/>
        <v>1314.655233</v>
      </c>
      <c r="AW74" s="27">
        <f t="shared" si="105"/>
        <v>1186.880996</v>
      </c>
      <c r="AX74" s="27">
        <f t="shared" si="105"/>
        <v>1130.419935</v>
      </c>
      <c r="AY74" s="27">
        <f t="shared" si="105"/>
        <v>1367.704948</v>
      </c>
      <c r="AZ74" s="27">
        <f t="shared" si="105"/>
        <v>1769.080203</v>
      </c>
      <c r="BA74" s="27">
        <f t="shared" si="105"/>
        <v>1843.969933</v>
      </c>
      <c r="BB74" s="27">
        <f t="shared" si="105"/>
        <v>2151.976698</v>
      </c>
      <c r="BC74" s="27">
        <f t="shared" si="105"/>
        <v>2206.995622</v>
      </c>
      <c r="BD74" s="27" t="str">
        <f t="shared" si="105"/>
        <v>#N/A</v>
      </c>
      <c r="BE74" s="27" t="str">
        <f t="shared" si="105"/>
        <v>#N/A</v>
      </c>
      <c r="BF74" s="27" t="str">
        <f t="shared" si="105"/>
        <v>#N/A</v>
      </c>
      <c r="BG74" s="27" t="str">
        <f t="shared" si="105"/>
        <v>#N/A</v>
      </c>
      <c r="BH74" s="27" t="str">
        <f t="shared" si="105"/>
        <v>#N/A</v>
      </c>
      <c r="BI74" s="27" t="str">
        <f t="shared" si="105"/>
        <v>#N/A</v>
      </c>
      <c r="BJ74" s="27" t="str">
        <f t="shared" si="105"/>
        <v>#N/A</v>
      </c>
      <c r="BK74" s="27" t="str">
        <f t="shared" si="105"/>
        <v>#N/A</v>
      </c>
      <c r="BL74" s="27" t="str">
        <f t="shared" si="105"/>
        <v>#N/A</v>
      </c>
      <c r="BM74" s="27" t="str">
        <f t="shared" si="105"/>
        <v>#N/A</v>
      </c>
      <c r="BN74" s="27" t="str">
        <f t="shared" si="105"/>
        <v>#N/A</v>
      </c>
      <c r="BO74" s="27" t="str">
        <f t="shared" si="105"/>
        <v>#N/A</v>
      </c>
      <c r="BP74" s="27" t="str">
        <f t="shared" si="105"/>
        <v>#N/A</v>
      </c>
      <c r="BQ74" s="27" t="str">
        <f t="shared" si="105"/>
        <v>#N/A</v>
      </c>
      <c r="BR74" s="27" t="str">
        <f t="shared" si="105"/>
        <v>#N/A</v>
      </c>
      <c r="BS74" s="27" t="str">
        <f t="shared" si="105"/>
        <v>#N/A</v>
      </c>
      <c r="BT74" s="27" t="str">
        <f t="shared" si="105"/>
        <v>#N/A</v>
      </c>
      <c r="BU74" s="27" t="str">
        <f t="shared" si="105"/>
        <v>#N/A</v>
      </c>
      <c r="BV74" s="27" t="str">
        <f t="shared" si="105"/>
        <v>#N/A</v>
      </c>
      <c r="BW74" s="27" t="str">
        <f t="shared" si="105"/>
        <v>#N/A</v>
      </c>
      <c r="BX74" s="27" t="str">
        <f t="shared" si="105"/>
        <v>#N/A</v>
      </c>
      <c r="BY74" s="27" t="str">
        <f t="shared" si="105"/>
        <v>#N/A</v>
      </c>
      <c r="BZ74" s="27" t="str">
        <f t="shared" si="105"/>
        <v>#N/A</v>
      </c>
      <c r="CA74" s="27" t="str">
        <f t="shared" si="105"/>
        <v>#N/A</v>
      </c>
      <c r="CB74" s="27" t="str">
        <f t="shared" si="105"/>
        <v>#N/A</v>
      </c>
      <c r="CC74" s="27" t="str">
        <f t="shared" si="105"/>
        <v>#N/A</v>
      </c>
      <c r="CD74" s="27" t="str">
        <f t="shared" si="105"/>
        <v>#N/A</v>
      </c>
      <c r="CE74" s="27" t="str">
        <f t="shared" si="105"/>
        <v>#N/A</v>
      </c>
      <c r="CF74" s="27" t="str">
        <f t="shared" si="105"/>
        <v>#N/A</v>
      </c>
      <c r="CG74" s="27" t="str">
        <f t="shared" si="105"/>
        <v>#N/A</v>
      </c>
      <c r="CH74" s="27" t="str">
        <f t="shared" si="105"/>
        <v>#N/A</v>
      </c>
      <c r="CI74" s="27" t="str">
        <f t="shared" si="105"/>
        <v>#N/A</v>
      </c>
      <c r="CJ74" s="27" t="str">
        <f t="shared" si="105"/>
        <v>#N/A</v>
      </c>
      <c r="CK74" s="27" t="str">
        <f t="shared" si="105"/>
        <v>#N/A</v>
      </c>
      <c r="CL74" s="27" t="str">
        <f t="shared" si="105"/>
        <v>#N/A</v>
      </c>
      <c r="CM74" s="27" t="str">
        <f t="shared" si="105"/>
        <v>#N/A</v>
      </c>
      <c r="CN74" s="27" t="str">
        <f t="shared" si="105"/>
        <v>#N/A</v>
      </c>
      <c r="CO74" s="27" t="str">
        <f t="shared" si="105"/>
        <v>#N/A</v>
      </c>
      <c r="CP74" s="27" t="str">
        <f t="shared" si="105"/>
        <v>#N/A</v>
      </c>
      <c r="CQ74" s="27" t="str">
        <f t="shared" si="105"/>
        <v>#N/A</v>
      </c>
      <c r="CR74" s="27" t="str">
        <f t="shared" si="105"/>
        <v>#N/A</v>
      </c>
      <c r="CS74" s="27" t="str">
        <f t="shared" si="105"/>
        <v>#N/A</v>
      </c>
      <c r="CT74" s="27" t="str">
        <f t="shared" si="105"/>
        <v>#N/A</v>
      </c>
      <c r="CU74" s="27" t="str">
        <f t="shared" si="105"/>
        <v>#N/A</v>
      </c>
      <c r="CV74" s="27" t="str">
        <f t="shared" si="105"/>
        <v>#N/A</v>
      </c>
      <c r="CW74" s="27" t="str">
        <f t="shared" si="105"/>
        <v>#N/A</v>
      </c>
      <c r="CX74" s="27" t="str">
        <f t="shared" si="105"/>
        <v>#N/A</v>
      </c>
      <c r="CY74" s="27" t="str">
        <f t="shared" si="105"/>
        <v>#N/A</v>
      </c>
      <c r="CZ74" s="27" t="str">
        <f t="shared" si="105"/>
        <v>#N/A</v>
      </c>
      <c r="DA74" s="27" t="str">
        <f t="shared" si="105"/>
        <v>#N/A</v>
      </c>
      <c r="DB74" s="27" t="str">
        <f t="shared" si="105"/>
        <v>#N/A</v>
      </c>
      <c r="DC74" s="27" t="str">
        <f t="shared" si="105"/>
        <v>#N/A</v>
      </c>
      <c r="DD74" s="27" t="str">
        <f t="shared" si="105"/>
        <v>#N/A</v>
      </c>
      <c r="DE74" s="27" t="str">
        <f t="shared" si="105"/>
        <v>#N/A</v>
      </c>
      <c r="DF74" s="27" t="str">
        <f t="shared" si="105"/>
        <v>#N/A</v>
      </c>
      <c r="DG74" s="27" t="str">
        <f t="shared" si="105"/>
        <v>#N/A</v>
      </c>
      <c r="DH74" s="27" t="str">
        <f t="shared" si="105"/>
        <v>#N/A</v>
      </c>
      <c r="DI74" s="27" t="str">
        <f t="shared" si="105"/>
        <v>#N/A</v>
      </c>
      <c r="DJ74" s="27" t="str">
        <f t="shared" si="105"/>
        <v>#N/A</v>
      </c>
      <c r="DK74" s="27" t="str">
        <f t="shared" si="105"/>
        <v>#N/A</v>
      </c>
      <c r="DL74" s="27" t="str">
        <f t="shared" si="105"/>
        <v>#N/A</v>
      </c>
      <c r="DM74" s="27" t="str">
        <f t="shared" si="105"/>
        <v>#N/A</v>
      </c>
      <c r="DN74" s="27" t="str">
        <f t="shared" si="105"/>
        <v>#N/A</v>
      </c>
      <c r="DO74" s="27" t="str">
        <f t="shared" si="105"/>
        <v>#N/A</v>
      </c>
      <c r="DP74" s="27" t="str">
        <f t="shared" si="105"/>
        <v>#N/A</v>
      </c>
      <c r="DQ74" s="27" t="str">
        <f t="shared" si="105"/>
        <v>#N/A</v>
      </c>
      <c r="DR74" s="27" t="str">
        <f t="shared" si="105"/>
        <v>#N/A</v>
      </c>
      <c r="DS74" s="27" t="str">
        <f t="shared" si="105"/>
        <v>#N/A</v>
      </c>
      <c r="DT74" s="27" t="str">
        <f t="shared" si="105"/>
        <v>#N/A</v>
      </c>
      <c r="DU74" s="27" t="str">
        <f t="shared" si="105"/>
        <v>#N/A</v>
      </c>
      <c r="DV74" s="27" t="str">
        <f t="shared" si="105"/>
        <v>#N/A</v>
      </c>
      <c r="DW74" s="27" t="str">
        <f t="shared" si="105"/>
        <v>#N/A</v>
      </c>
      <c r="DX74" s="27" t="str">
        <f t="shared" si="105"/>
        <v>#N/A</v>
      </c>
      <c r="DY74" s="27" t="str">
        <f t="shared" si="105"/>
        <v>#N/A</v>
      </c>
      <c r="DZ74" s="27" t="str">
        <f t="shared" si="105"/>
        <v>#N/A</v>
      </c>
      <c r="EA74" s="27" t="str">
        <f t="shared" si="105"/>
        <v>#N/A</v>
      </c>
      <c r="EB74" s="27" t="str">
        <f t="shared" si="105"/>
        <v>#N/A</v>
      </c>
      <c r="EC74" s="27" t="str">
        <f t="shared" si="105"/>
        <v>#N/A</v>
      </c>
      <c r="ED74" s="27" t="str">
        <f t="shared" si="105"/>
        <v>#N/A</v>
      </c>
      <c r="EE74" s="28">
        <f t="shared" si="2"/>
        <v>1659.665371</v>
      </c>
    </row>
    <row r="75">
      <c r="A75" s="1"/>
      <c r="B75" s="29" t="s">
        <v>37</v>
      </c>
      <c r="C75" s="30" t="s">
        <v>47</v>
      </c>
      <c r="D75" s="30">
        <v>0.0</v>
      </c>
      <c r="E75" s="30" t="s">
        <v>47</v>
      </c>
      <c r="F75" s="31">
        <v>46232.0</v>
      </c>
      <c r="G75" s="32"/>
      <c r="H75" s="32" t="b">
        <f t="shared" si="3"/>
        <v>1</v>
      </c>
      <c r="I75" s="32" t="b">
        <f>if(iferror(match(B75,'Osallistujat ja seuranta'!C:C,0),0)&gt;0,TRUE,FALSE)</f>
        <v>1</v>
      </c>
      <c r="J75" s="32" t="b">
        <f>if(iferror(match(C75,'Osallistujat ja seuranta'!C:C,0),0)&gt;0,TRUE,FALSE)</f>
        <v>1</v>
      </c>
      <c r="K75" s="32" t="b">
        <f t="shared" si="4"/>
        <v>1</v>
      </c>
      <c r="L75" s="32" t="b">
        <f t="shared" si="5"/>
        <v>1</v>
      </c>
      <c r="M75" s="32" t="b">
        <f t="shared" si="6"/>
        <v>1</v>
      </c>
      <c r="N75" s="33">
        <f t="shared" si="7"/>
        <v>1</v>
      </c>
      <c r="O75" s="34">
        <f t="shared" si="8"/>
        <v>2421.558251</v>
      </c>
      <c r="P75" s="34">
        <f t="shared" si="9"/>
        <v>2315.735848</v>
      </c>
      <c r="Q75" s="35">
        <f t="shared" si="10"/>
        <v>105.8224031</v>
      </c>
      <c r="R75" s="34">
        <f t="shared" si="11"/>
        <v>2315.735848</v>
      </c>
      <c r="S75" s="33">
        <f t="shared" si="12"/>
        <v>0</v>
      </c>
      <c r="T75" s="33">
        <f t="shared" si="13"/>
        <v>-47.44704718</v>
      </c>
      <c r="U75" s="33">
        <f t="shared" si="14"/>
        <v>-48.24326016</v>
      </c>
      <c r="V75" s="36">
        <f t="shared" si="15"/>
        <v>0.6891638168</v>
      </c>
      <c r="W75" s="37">
        <f t="shared" si="16"/>
        <v>10.6731535</v>
      </c>
      <c r="X75" s="37">
        <f t="shared" si="17"/>
        <v>0.03957762885</v>
      </c>
      <c r="Y75" s="37">
        <f>if(N75=1,(W75*(S75-V75))*'Säännöt ja ohjeet'!$B$54+X75,"")</f>
        <v>-14.67152478</v>
      </c>
      <c r="Z75" s="37">
        <f t="shared" si="18"/>
        <v>1</v>
      </c>
      <c r="AA75" s="37">
        <f t="shared" si="19"/>
        <v>0.3108361832</v>
      </c>
      <c r="AB75" s="37">
        <f t="shared" si="20"/>
        <v>12.80355807</v>
      </c>
      <c r="AC75" s="37">
        <f t="shared" si="21"/>
        <v>0.1199253242</v>
      </c>
      <c r="AD75" s="37">
        <f>if(N75=1,(AB75*(Z75-AA75))*'Säännöt ja ohjeet'!$B$54+AC75,"")</f>
        <v>17.76742322</v>
      </c>
      <c r="AE75" s="38">
        <f t="shared" si="22"/>
        <v>-11</v>
      </c>
      <c r="AF75" s="38">
        <f t="shared" si="23"/>
        <v>13</v>
      </c>
      <c r="AG75" s="1"/>
      <c r="AH75" s="10"/>
      <c r="AI75" s="27">
        <f t="shared" ref="AI75:ED75" si="106">if($B75=AI$3,AI74+$Y75,if($C75=AI$3,AI74+$AD75,AI74))</f>
        <v>2012.056475</v>
      </c>
      <c r="AJ75" s="27">
        <f t="shared" si="106"/>
        <v>1867.967984</v>
      </c>
      <c r="AK75" s="27">
        <f t="shared" si="106"/>
        <v>2406.886727</v>
      </c>
      <c r="AL75" s="27">
        <f t="shared" si="106"/>
        <v>1622.570805</v>
      </c>
      <c r="AM75" s="27">
        <f t="shared" si="106"/>
        <v>1789.564506</v>
      </c>
      <c r="AN75" s="27">
        <f t="shared" si="106"/>
        <v>2333.503271</v>
      </c>
      <c r="AO75" s="27">
        <f t="shared" si="106"/>
        <v>2279.021637</v>
      </c>
      <c r="AP75" s="27">
        <f t="shared" si="106"/>
        <v>1721.536599</v>
      </c>
      <c r="AQ75" s="27">
        <f t="shared" si="106"/>
        <v>880.3044819</v>
      </c>
      <c r="AR75" s="27">
        <f t="shared" si="106"/>
        <v>818.204268</v>
      </c>
      <c r="AS75" s="27">
        <f t="shared" si="106"/>
        <v>2178.77133</v>
      </c>
      <c r="AT75" s="27">
        <f t="shared" si="106"/>
        <v>811.649061</v>
      </c>
      <c r="AU75" s="27">
        <f t="shared" si="106"/>
        <v>1162.347982</v>
      </c>
      <c r="AV75" s="27">
        <f t="shared" si="106"/>
        <v>1314.655233</v>
      </c>
      <c r="AW75" s="27">
        <f t="shared" si="106"/>
        <v>1186.880996</v>
      </c>
      <c r="AX75" s="27">
        <f t="shared" si="106"/>
        <v>1130.419935</v>
      </c>
      <c r="AY75" s="27">
        <f t="shared" si="106"/>
        <v>1367.704948</v>
      </c>
      <c r="AZ75" s="27">
        <f t="shared" si="106"/>
        <v>1769.080203</v>
      </c>
      <c r="BA75" s="27">
        <f t="shared" si="106"/>
        <v>1843.969933</v>
      </c>
      <c r="BB75" s="27">
        <f t="shared" si="106"/>
        <v>2151.976698</v>
      </c>
      <c r="BC75" s="27">
        <f t="shared" si="106"/>
        <v>2206.995622</v>
      </c>
      <c r="BD75" s="27" t="str">
        <f t="shared" si="106"/>
        <v>#N/A</v>
      </c>
      <c r="BE75" s="27" t="str">
        <f t="shared" si="106"/>
        <v>#N/A</v>
      </c>
      <c r="BF75" s="27" t="str">
        <f t="shared" si="106"/>
        <v>#N/A</v>
      </c>
      <c r="BG75" s="27" t="str">
        <f t="shared" si="106"/>
        <v>#N/A</v>
      </c>
      <c r="BH75" s="27" t="str">
        <f t="shared" si="106"/>
        <v>#N/A</v>
      </c>
      <c r="BI75" s="27" t="str">
        <f t="shared" si="106"/>
        <v>#N/A</v>
      </c>
      <c r="BJ75" s="27" t="str">
        <f t="shared" si="106"/>
        <v>#N/A</v>
      </c>
      <c r="BK75" s="27" t="str">
        <f t="shared" si="106"/>
        <v>#N/A</v>
      </c>
      <c r="BL75" s="27" t="str">
        <f t="shared" si="106"/>
        <v>#N/A</v>
      </c>
      <c r="BM75" s="27" t="str">
        <f t="shared" si="106"/>
        <v>#N/A</v>
      </c>
      <c r="BN75" s="27" t="str">
        <f t="shared" si="106"/>
        <v>#N/A</v>
      </c>
      <c r="BO75" s="27" t="str">
        <f t="shared" si="106"/>
        <v>#N/A</v>
      </c>
      <c r="BP75" s="27" t="str">
        <f t="shared" si="106"/>
        <v>#N/A</v>
      </c>
      <c r="BQ75" s="27" t="str">
        <f t="shared" si="106"/>
        <v>#N/A</v>
      </c>
      <c r="BR75" s="27" t="str">
        <f t="shared" si="106"/>
        <v>#N/A</v>
      </c>
      <c r="BS75" s="27" t="str">
        <f t="shared" si="106"/>
        <v>#N/A</v>
      </c>
      <c r="BT75" s="27" t="str">
        <f t="shared" si="106"/>
        <v>#N/A</v>
      </c>
      <c r="BU75" s="27" t="str">
        <f t="shared" si="106"/>
        <v>#N/A</v>
      </c>
      <c r="BV75" s="27" t="str">
        <f t="shared" si="106"/>
        <v>#N/A</v>
      </c>
      <c r="BW75" s="27" t="str">
        <f t="shared" si="106"/>
        <v>#N/A</v>
      </c>
      <c r="BX75" s="27" t="str">
        <f t="shared" si="106"/>
        <v>#N/A</v>
      </c>
      <c r="BY75" s="27" t="str">
        <f t="shared" si="106"/>
        <v>#N/A</v>
      </c>
      <c r="BZ75" s="27" t="str">
        <f t="shared" si="106"/>
        <v>#N/A</v>
      </c>
      <c r="CA75" s="27" t="str">
        <f t="shared" si="106"/>
        <v>#N/A</v>
      </c>
      <c r="CB75" s="27" t="str">
        <f t="shared" si="106"/>
        <v>#N/A</v>
      </c>
      <c r="CC75" s="27" t="str">
        <f t="shared" si="106"/>
        <v>#N/A</v>
      </c>
      <c r="CD75" s="27" t="str">
        <f t="shared" si="106"/>
        <v>#N/A</v>
      </c>
      <c r="CE75" s="27" t="str">
        <f t="shared" si="106"/>
        <v>#N/A</v>
      </c>
      <c r="CF75" s="27" t="str">
        <f t="shared" si="106"/>
        <v>#N/A</v>
      </c>
      <c r="CG75" s="27" t="str">
        <f t="shared" si="106"/>
        <v>#N/A</v>
      </c>
      <c r="CH75" s="27" t="str">
        <f t="shared" si="106"/>
        <v>#N/A</v>
      </c>
      <c r="CI75" s="27" t="str">
        <f t="shared" si="106"/>
        <v>#N/A</v>
      </c>
      <c r="CJ75" s="27" t="str">
        <f t="shared" si="106"/>
        <v>#N/A</v>
      </c>
      <c r="CK75" s="27" t="str">
        <f t="shared" si="106"/>
        <v>#N/A</v>
      </c>
      <c r="CL75" s="27" t="str">
        <f t="shared" si="106"/>
        <v>#N/A</v>
      </c>
      <c r="CM75" s="27" t="str">
        <f t="shared" si="106"/>
        <v>#N/A</v>
      </c>
      <c r="CN75" s="27" t="str">
        <f t="shared" si="106"/>
        <v>#N/A</v>
      </c>
      <c r="CO75" s="27" t="str">
        <f t="shared" si="106"/>
        <v>#N/A</v>
      </c>
      <c r="CP75" s="27" t="str">
        <f t="shared" si="106"/>
        <v>#N/A</v>
      </c>
      <c r="CQ75" s="27" t="str">
        <f t="shared" si="106"/>
        <v>#N/A</v>
      </c>
      <c r="CR75" s="27" t="str">
        <f t="shared" si="106"/>
        <v>#N/A</v>
      </c>
      <c r="CS75" s="27" t="str">
        <f t="shared" si="106"/>
        <v>#N/A</v>
      </c>
      <c r="CT75" s="27" t="str">
        <f t="shared" si="106"/>
        <v>#N/A</v>
      </c>
      <c r="CU75" s="27" t="str">
        <f t="shared" si="106"/>
        <v>#N/A</v>
      </c>
      <c r="CV75" s="27" t="str">
        <f t="shared" si="106"/>
        <v>#N/A</v>
      </c>
      <c r="CW75" s="27" t="str">
        <f t="shared" si="106"/>
        <v>#N/A</v>
      </c>
      <c r="CX75" s="27" t="str">
        <f t="shared" si="106"/>
        <v>#N/A</v>
      </c>
      <c r="CY75" s="27" t="str">
        <f t="shared" si="106"/>
        <v>#N/A</v>
      </c>
      <c r="CZ75" s="27" t="str">
        <f t="shared" si="106"/>
        <v>#N/A</v>
      </c>
      <c r="DA75" s="27" t="str">
        <f t="shared" si="106"/>
        <v>#N/A</v>
      </c>
      <c r="DB75" s="27" t="str">
        <f t="shared" si="106"/>
        <v>#N/A</v>
      </c>
      <c r="DC75" s="27" t="str">
        <f t="shared" si="106"/>
        <v>#N/A</v>
      </c>
      <c r="DD75" s="27" t="str">
        <f t="shared" si="106"/>
        <v>#N/A</v>
      </c>
      <c r="DE75" s="27" t="str">
        <f t="shared" si="106"/>
        <v>#N/A</v>
      </c>
      <c r="DF75" s="27" t="str">
        <f t="shared" si="106"/>
        <v>#N/A</v>
      </c>
      <c r="DG75" s="27" t="str">
        <f t="shared" si="106"/>
        <v>#N/A</v>
      </c>
      <c r="DH75" s="27" t="str">
        <f t="shared" si="106"/>
        <v>#N/A</v>
      </c>
      <c r="DI75" s="27" t="str">
        <f t="shared" si="106"/>
        <v>#N/A</v>
      </c>
      <c r="DJ75" s="27" t="str">
        <f t="shared" si="106"/>
        <v>#N/A</v>
      </c>
      <c r="DK75" s="27" t="str">
        <f t="shared" si="106"/>
        <v>#N/A</v>
      </c>
      <c r="DL75" s="27" t="str">
        <f t="shared" si="106"/>
        <v>#N/A</v>
      </c>
      <c r="DM75" s="27" t="str">
        <f t="shared" si="106"/>
        <v>#N/A</v>
      </c>
      <c r="DN75" s="27" t="str">
        <f t="shared" si="106"/>
        <v>#N/A</v>
      </c>
      <c r="DO75" s="27" t="str">
        <f t="shared" si="106"/>
        <v>#N/A</v>
      </c>
      <c r="DP75" s="27" t="str">
        <f t="shared" si="106"/>
        <v>#N/A</v>
      </c>
      <c r="DQ75" s="27" t="str">
        <f t="shared" si="106"/>
        <v>#N/A</v>
      </c>
      <c r="DR75" s="27" t="str">
        <f t="shared" si="106"/>
        <v>#N/A</v>
      </c>
      <c r="DS75" s="27" t="str">
        <f t="shared" si="106"/>
        <v>#N/A</v>
      </c>
      <c r="DT75" s="27" t="str">
        <f t="shared" si="106"/>
        <v>#N/A</v>
      </c>
      <c r="DU75" s="27" t="str">
        <f t="shared" si="106"/>
        <v>#N/A</v>
      </c>
      <c r="DV75" s="27" t="str">
        <f t="shared" si="106"/>
        <v>#N/A</v>
      </c>
      <c r="DW75" s="27" t="str">
        <f t="shared" si="106"/>
        <v>#N/A</v>
      </c>
      <c r="DX75" s="27" t="str">
        <f t="shared" si="106"/>
        <v>#N/A</v>
      </c>
      <c r="DY75" s="27" t="str">
        <f t="shared" si="106"/>
        <v>#N/A</v>
      </c>
      <c r="DZ75" s="27" t="str">
        <f t="shared" si="106"/>
        <v>#N/A</v>
      </c>
      <c r="EA75" s="27" t="str">
        <f t="shared" si="106"/>
        <v>#N/A</v>
      </c>
      <c r="EB75" s="27" t="str">
        <f t="shared" si="106"/>
        <v>#N/A</v>
      </c>
      <c r="EC75" s="27" t="str">
        <f t="shared" si="106"/>
        <v>#N/A</v>
      </c>
      <c r="ED75" s="27" t="str">
        <f t="shared" si="106"/>
        <v>#N/A</v>
      </c>
      <c r="EE75" s="28">
        <f t="shared" si="2"/>
        <v>1659.812795</v>
      </c>
    </row>
    <row r="76">
      <c r="A76" s="1"/>
      <c r="B76" s="29" t="s">
        <v>37</v>
      </c>
      <c r="C76" s="30" t="s">
        <v>38</v>
      </c>
      <c r="D76" s="30">
        <v>4.0</v>
      </c>
      <c r="E76" s="30" t="s">
        <v>37</v>
      </c>
      <c r="F76" s="31">
        <v>46236.0</v>
      </c>
      <c r="G76" s="32"/>
      <c r="H76" s="32" t="b">
        <f t="shared" si="3"/>
        <v>1</v>
      </c>
      <c r="I76" s="32" t="b">
        <f>if(iferror(match(B76,'Osallistujat ja seuranta'!C:C,0),0)&gt;0,TRUE,FALSE)</f>
        <v>1</v>
      </c>
      <c r="J76" s="32" t="b">
        <f>if(iferror(match(C76,'Osallistujat ja seuranta'!C:C,0),0)&gt;0,TRUE,FALSE)</f>
        <v>1</v>
      </c>
      <c r="K76" s="32" t="b">
        <f t="shared" si="4"/>
        <v>1</v>
      </c>
      <c r="L76" s="32" t="b">
        <f t="shared" si="5"/>
        <v>1</v>
      </c>
      <c r="M76" s="32" t="b">
        <f t="shared" si="6"/>
        <v>1</v>
      </c>
      <c r="N76" s="33">
        <f t="shared" si="7"/>
        <v>1</v>
      </c>
      <c r="O76" s="34">
        <f t="shared" si="8"/>
        <v>2406.886727</v>
      </c>
      <c r="P76" s="34">
        <f t="shared" si="9"/>
        <v>1867.967984</v>
      </c>
      <c r="Q76" s="35">
        <f t="shared" si="10"/>
        <v>188.918743</v>
      </c>
      <c r="R76" s="34">
        <f t="shared" si="11"/>
        <v>2217.967984</v>
      </c>
      <c r="S76" s="33">
        <f t="shared" si="12"/>
        <v>1</v>
      </c>
      <c r="T76" s="33">
        <f t="shared" si="13"/>
        <v>-47.56299393</v>
      </c>
      <c r="U76" s="33">
        <f t="shared" si="14"/>
        <v>-48.90617234</v>
      </c>
      <c r="V76" s="36">
        <f t="shared" si="15"/>
        <v>0.7930121441</v>
      </c>
      <c r="W76" s="37">
        <f t="shared" si="16"/>
        <v>10.95979617</v>
      </c>
      <c r="X76" s="37">
        <f t="shared" si="17"/>
        <v>0.04667786397</v>
      </c>
      <c r="Y76" s="37">
        <f>if(N76=1,(W76*(S76-V76))*'Säännöt ja ohjeet'!$B$54+X76,"")</f>
        <v>4.583767284</v>
      </c>
      <c r="Z76" s="37">
        <f t="shared" si="18"/>
        <v>0</v>
      </c>
      <c r="AA76" s="37">
        <f t="shared" si="19"/>
        <v>0.2069878559</v>
      </c>
      <c r="AB76" s="37">
        <f t="shared" si="20"/>
        <v>23.32793902</v>
      </c>
      <c r="AC76" s="37">
        <f t="shared" si="21"/>
        <v>1.080980964</v>
      </c>
      <c r="AD76" s="37">
        <f>if(N76=1,(AB76*(Z76-AA76))*'Säännöt ja ohjeet'!$B$54+AC76,"")</f>
        <v>-8.576219195</v>
      </c>
      <c r="AE76" s="38">
        <f t="shared" si="22"/>
        <v>9</v>
      </c>
      <c r="AF76" s="38">
        <f t="shared" si="23"/>
        <v>-7</v>
      </c>
      <c r="AG76" s="1"/>
      <c r="AH76" s="10"/>
      <c r="AI76" s="27">
        <f t="shared" ref="AI76:ED76" si="107">if($B76=AI$3,AI75+$Y76,if($C76=AI$3,AI75+$AD76,AI75))</f>
        <v>2012.056475</v>
      </c>
      <c r="AJ76" s="27">
        <f t="shared" si="107"/>
        <v>1859.391764</v>
      </c>
      <c r="AK76" s="27">
        <f t="shared" si="107"/>
        <v>2411.470494</v>
      </c>
      <c r="AL76" s="27">
        <f t="shared" si="107"/>
        <v>1622.570805</v>
      </c>
      <c r="AM76" s="27">
        <f t="shared" si="107"/>
        <v>1789.564506</v>
      </c>
      <c r="AN76" s="27">
        <f t="shared" si="107"/>
        <v>2333.503271</v>
      </c>
      <c r="AO76" s="27">
        <f t="shared" si="107"/>
        <v>2279.021637</v>
      </c>
      <c r="AP76" s="27">
        <f t="shared" si="107"/>
        <v>1721.536599</v>
      </c>
      <c r="AQ76" s="27">
        <f t="shared" si="107"/>
        <v>880.3044819</v>
      </c>
      <c r="AR76" s="27">
        <f t="shared" si="107"/>
        <v>818.204268</v>
      </c>
      <c r="AS76" s="27">
        <f t="shared" si="107"/>
        <v>2178.77133</v>
      </c>
      <c r="AT76" s="27">
        <f t="shared" si="107"/>
        <v>811.649061</v>
      </c>
      <c r="AU76" s="27">
        <f t="shared" si="107"/>
        <v>1162.347982</v>
      </c>
      <c r="AV76" s="27">
        <f t="shared" si="107"/>
        <v>1314.655233</v>
      </c>
      <c r="AW76" s="27">
        <f t="shared" si="107"/>
        <v>1186.880996</v>
      </c>
      <c r="AX76" s="27">
        <f t="shared" si="107"/>
        <v>1130.419935</v>
      </c>
      <c r="AY76" s="27">
        <f t="shared" si="107"/>
        <v>1367.704948</v>
      </c>
      <c r="AZ76" s="27">
        <f t="shared" si="107"/>
        <v>1769.080203</v>
      </c>
      <c r="BA76" s="27">
        <f t="shared" si="107"/>
        <v>1843.969933</v>
      </c>
      <c r="BB76" s="27">
        <f t="shared" si="107"/>
        <v>2151.976698</v>
      </c>
      <c r="BC76" s="27">
        <f t="shared" si="107"/>
        <v>2206.995622</v>
      </c>
      <c r="BD76" s="27" t="str">
        <f t="shared" si="107"/>
        <v>#N/A</v>
      </c>
      <c r="BE76" s="27" t="str">
        <f t="shared" si="107"/>
        <v>#N/A</v>
      </c>
      <c r="BF76" s="27" t="str">
        <f t="shared" si="107"/>
        <v>#N/A</v>
      </c>
      <c r="BG76" s="27" t="str">
        <f t="shared" si="107"/>
        <v>#N/A</v>
      </c>
      <c r="BH76" s="27" t="str">
        <f t="shared" si="107"/>
        <v>#N/A</v>
      </c>
      <c r="BI76" s="27" t="str">
        <f t="shared" si="107"/>
        <v>#N/A</v>
      </c>
      <c r="BJ76" s="27" t="str">
        <f t="shared" si="107"/>
        <v>#N/A</v>
      </c>
      <c r="BK76" s="27" t="str">
        <f t="shared" si="107"/>
        <v>#N/A</v>
      </c>
      <c r="BL76" s="27" t="str">
        <f t="shared" si="107"/>
        <v>#N/A</v>
      </c>
      <c r="BM76" s="27" t="str">
        <f t="shared" si="107"/>
        <v>#N/A</v>
      </c>
      <c r="BN76" s="27" t="str">
        <f t="shared" si="107"/>
        <v>#N/A</v>
      </c>
      <c r="BO76" s="27" t="str">
        <f t="shared" si="107"/>
        <v>#N/A</v>
      </c>
      <c r="BP76" s="27" t="str">
        <f t="shared" si="107"/>
        <v>#N/A</v>
      </c>
      <c r="BQ76" s="27" t="str">
        <f t="shared" si="107"/>
        <v>#N/A</v>
      </c>
      <c r="BR76" s="27" t="str">
        <f t="shared" si="107"/>
        <v>#N/A</v>
      </c>
      <c r="BS76" s="27" t="str">
        <f t="shared" si="107"/>
        <v>#N/A</v>
      </c>
      <c r="BT76" s="27" t="str">
        <f t="shared" si="107"/>
        <v>#N/A</v>
      </c>
      <c r="BU76" s="27" t="str">
        <f t="shared" si="107"/>
        <v>#N/A</v>
      </c>
      <c r="BV76" s="27" t="str">
        <f t="shared" si="107"/>
        <v>#N/A</v>
      </c>
      <c r="BW76" s="27" t="str">
        <f t="shared" si="107"/>
        <v>#N/A</v>
      </c>
      <c r="BX76" s="27" t="str">
        <f t="shared" si="107"/>
        <v>#N/A</v>
      </c>
      <c r="BY76" s="27" t="str">
        <f t="shared" si="107"/>
        <v>#N/A</v>
      </c>
      <c r="BZ76" s="27" t="str">
        <f t="shared" si="107"/>
        <v>#N/A</v>
      </c>
      <c r="CA76" s="27" t="str">
        <f t="shared" si="107"/>
        <v>#N/A</v>
      </c>
      <c r="CB76" s="27" t="str">
        <f t="shared" si="107"/>
        <v>#N/A</v>
      </c>
      <c r="CC76" s="27" t="str">
        <f t="shared" si="107"/>
        <v>#N/A</v>
      </c>
      <c r="CD76" s="27" t="str">
        <f t="shared" si="107"/>
        <v>#N/A</v>
      </c>
      <c r="CE76" s="27" t="str">
        <f t="shared" si="107"/>
        <v>#N/A</v>
      </c>
      <c r="CF76" s="27" t="str">
        <f t="shared" si="107"/>
        <v>#N/A</v>
      </c>
      <c r="CG76" s="27" t="str">
        <f t="shared" si="107"/>
        <v>#N/A</v>
      </c>
      <c r="CH76" s="27" t="str">
        <f t="shared" si="107"/>
        <v>#N/A</v>
      </c>
      <c r="CI76" s="27" t="str">
        <f t="shared" si="107"/>
        <v>#N/A</v>
      </c>
      <c r="CJ76" s="27" t="str">
        <f t="shared" si="107"/>
        <v>#N/A</v>
      </c>
      <c r="CK76" s="27" t="str">
        <f t="shared" si="107"/>
        <v>#N/A</v>
      </c>
      <c r="CL76" s="27" t="str">
        <f t="shared" si="107"/>
        <v>#N/A</v>
      </c>
      <c r="CM76" s="27" t="str">
        <f t="shared" si="107"/>
        <v>#N/A</v>
      </c>
      <c r="CN76" s="27" t="str">
        <f t="shared" si="107"/>
        <v>#N/A</v>
      </c>
      <c r="CO76" s="27" t="str">
        <f t="shared" si="107"/>
        <v>#N/A</v>
      </c>
      <c r="CP76" s="27" t="str">
        <f t="shared" si="107"/>
        <v>#N/A</v>
      </c>
      <c r="CQ76" s="27" t="str">
        <f t="shared" si="107"/>
        <v>#N/A</v>
      </c>
      <c r="CR76" s="27" t="str">
        <f t="shared" si="107"/>
        <v>#N/A</v>
      </c>
      <c r="CS76" s="27" t="str">
        <f t="shared" si="107"/>
        <v>#N/A</v>
      </c>
      <c r="CT76" s="27" t="str">
        <f t="shared" si="107"/>
        <v>#N/A</v>
      </c>
      <c r="CU76" s="27" t="str">
        <f t="shared" si="107"/>
        <v>#N/A</v>
      </c>
      <c r="CV76" s="27" t="str">
        <f t="shared" si="107"/>
        <v>#N/A</v>
      </c>
      <c r="CW76" s="27" t="str">
        <f t="shared" si="107"/>
        <v>#N/A</v>
      </c>
      <c r="CX76" s="27" t="str">
        <f t="shared" si="107"/>
        <v>#N/A</v>
      </c>
      <c r="CY76" s="27" t="str">
        <f t="shared" si="107"/>
        <v>#N/A</v>
      </c>
      <c r="CZ76" s="27" t="str">
        <f t="shared" si="107"/>
        <v>#N/A</v>
      </c>
      <c r="DA76" s="27" t="str">
        <f t="shared" si="107"/>
        <v>#N/A</v>
      </c>
      <c r="DB76" s="27" t="str">
        <f t="shared" si="107"/>
        <v>#N/A</v>
      </c>
      <c r="DC76" s="27" t="str">
        <f t="shared" si="107"/>
        <v>#N/A</v>
      </c>
      <c r="DD76" s="27" t="str">
        <f t="shared" si="107"/>
        <v>#N/A</v>
      </c>
      <c r="DE76" s="27" t="str">
        <f t="shared" si="107"/>
        <v>#N/A</v>
      </c>
      <c r="DF76" s="27" t="str">
        <f t="shared" si="107"/>
        <v>#N/A</v>
      </c>
      <c r="DG76" s="27" t="str">
        <f t="shared" si="107"/>
        <v>#N/A</v>
      </c>
      <c r="DH76" s="27" t="str">
        <f t="shared" si="107"/>
        <v>#N/A</v>
      </c>
      <c r="DI76" s="27" t="str">
        <f t="shared" si="107"/>
        <v>#N/A</v>
      </c>
      <c r="DJ76" s="27" t="str">
        <f t="shared" si="107"/>
        <v>#N/A</v>
      </c>
      <c r="DK76" s="27" t="str">
        <f t="shared" si="107"/>
        <v>#N/A</v>
      </c>
      <c r="DL76" s="27" t="str">
        <f t="shared" si="107"/>
        <v>#N/A</v>
      </c>
      <c r="DM76" s="27" t="str">
        <f t="shared" si="107"/>
        <v>#N/A</v>
      </c>
      <c r="DN76" s="27" t="str">
        <f t="shared" si="107"/>
        <v>#N/A</v>
      </c>
      <c r="DO76" s="27" t="str">
        <f t="shared" si="107"/>
        <v>#N/A</v>
      </c>
      <c r="DP76" s="27" t="str">
        <f t="shared" si="107"/>
        <v>#N/A</v>
      </c>
      <c r="DQ76" s="27" t="str">
        <f t="shared" si="107"/>
        <v>#N/A</v>
      </c>
      <c r="DR76" s="27" t="str">
        <f t="shared" si="107"/>
        <v>#N/A</v>
      </c>
      <c r="DS76" s="27" t="str">
        <f t="shared" si="107"/>
        <v>#N/A</v>
      </c>
      <c r="DT76" s="27" t="str">
        <f t="shared" si="107"/>
        <v>#N/A</v>
      </c>
      <c r="DU76" s="27" t="str">
        <f t="shared" si="107"/>
        <v>#N/A</v>
      </c>
      <c r="DV76" s="27" t="str">
        <f t="shared" si="107"/>
        <v>#N/A</v>
      </c>
      <c r="DW76" s="27" t="str">
        <f t="shared" si="107"/>
        <v>#N/A</v>
      </c>
      <c r="DX76" s="27" t="str">
        <f t="shared" si="107"/>
        <v>#N/A</v>
      </c>
      <c r="DY76" s="27" t="str">
        <f t="shared" si="107"/>
        <v>#N/A</v>
      </c>
      <c r="DZ76" s="27" t="str">
        <f t="shared" si="107"/>
        <v>#N/A</v>
      </c>
      <c r="EA76" s="27" t="str">
        <f t="shared" si="107"/>
        <v>#N/A</v>
      </c>
      <c r="EB76" s="27" t="str">
        <f t="shared" si="107"/>
        <v>#N/A</v>
      </c>
      <c r="EC76" s="27" t="str">
        <f t="shared" si="107"/>
        <v>#N/A</v>
      </c>
      <c r="ED76" s="27" t="str">
        <f t="shared" si="107"/>
        <v>#N/A</v>
      </c>
      <c r="EE76" s="28">
        <f t="shared" si="2"/>
        <v>1659.622678</v>
      </c>
    </row>
    <row r="77">
      <c r="A77" s="1"/>
      <c r="B77" s="29" t="s">
        <v>42</v>
      </c>
      <c r="C77" s="30" t="s">
        <v>38</v>
      </c>
      <c r="D77" s="30">
        <v>0.0</v>
      </c>
      <c r="E77" s="30" t="s">
        <v>42</v>
      </c>
      <c r="F77" s="31">
        <v>46250.0</v>
      </c>
      <c r="G77" s="32"/>
      <c r="H77" s="32" t="b">
        <f t="shared" si="3"/>
        <v>1</v>
      </c>
      <c r="I77" s="32" t="b">
        <f>if(iferror(match(B77,'Osallistujat ja seuranta'!C:C,0),0)&gt;0,TRUE,FALSE)</f>
        <v>1</v>
      </c>
      <c r="J77" s="32" t="b">
        <f>if(iferror(match(C77,'Osallistujat ja seuranta'!C:C,0),0)&gt;0,TRUE,FALSE)</f>
        <v>1</v>
      </c>
      <c r="K77" s="32" t="b">
        <f t="shared" si="4"/>
        <v>1</v>
      </c>
      <c r="L77" s="32" t="b">
        <f t="shared" si="5"/>
        <v>1</v>
      </c>
      <c r="M77" s="32" t="b">
        <f t="shared" si="6"/>
        <v>1</v>
      </c>
      <c r="N77" s="33">
        <f t="shared" si="7"/>
        <v>1</v>
      </c>
      <c r="O77" s="34">
        <f t="shared" si="8"/>
        <v>2012.056475</v>
      </c>
      <c r="P77" s="34">
        <f t="shared" si="9"/>
        <v>1859.391764</v>
      </c>
      <c r="Q77" s="35">
        <f t="shared" si="10"/>
        <v>152.6647108</v>
      </c>
      <c r="R77" s="34">
        <f t="shared" si="11"/>
        <v>1859.391764</v>
      </c>
      <c r="S77" s="33">
        <f t="shared" si="12"/>
        <v>1</v>
      </c>
      <c r="T77" s="33">
        <f t="shared" si="13"/>
        <v>-50.12561441</v>
      </c>
      <c r="U77" s="33">
        <f t="shared" si="14"/>
        <v>-50.90974482</v>
      </c>
      <c r="V77" s="36">
        <f t="shared" si="15"/>
        <v>0.6865696295</v>
      </c>
      <c r="W77" s="37">
        <f t="shared" si="16"/>
        <v>19.68733444</v>
      </c>
      <c r="X77" s="37">
        <f t="shared" si="17"/>
        <v>0.7252539872</v>
      </c>
      <c r="Y77" s="37">
        <f>if(N77=1,(W77*(S77-V77))*'Säännöt ja ohjeet'!$B$54+X77,"")</f>
        <v>13.06647104</v>
      </c>
      <c r="Z77" s="37">
        <f t="shared" si="18"/>
        <v>0</v>
      </c>
      <c r="AA77" s="37">
        <f t="shared" si="19"/>
        <v>0.3134303705</v>
      </c>
      <c r="AB77" s="37">
        <f t="shared" si="20"/>
        <v>23.5518722</v>
      </c>
      <c r="AC77" s="37">
        <f t="shared" si="21"/>
        <v>1.102330112</v>
      </c>
      <c r="AD77" s="37">
        <f>if(N77=1,(AB77*(Z77-AA77))*'Säännöt ja ohjeet'!$B$54+AC77,"")</f>
        <v>-13.66141395</v>
      </c>
      <c r="AE77" s="38">
        <f t="shared" si="22"/>
        <v>8</v>
      </c>
      <c r="AF77" s="38">
        <f t="shared" si="23"/>
        <v>-6</v>
      </c>
      <c r="AG77" s="1"/>
      <c r="AH77" s="10"/>
      <c r="AI77" s="27">
        <f t="shared" ref="AI77:ED77" si="108">if($B77=AI$3,AI76+$Y77,if($C77=AI$3,AI76+$AD77,AI76))</f>
        <v>2025.122946</v>
      </c>
      <c r="AJ77" s="27">
        <f t="shared" si="108"/>
        <v>1845.73035</v>
      </c>
      <c r="AK77" s="27">
        <f t="shared" si="108"/>
        <v>2411.470494</v>
      </c>
      <c r="AL77" s="27">
        <f t="shared" si="108"/>
        <v>1622.570805</v>
      </c>
      <c r="AM77" s="27">
        <f t="shared" si="108"/>
        <v>1789.564506</v>
      </c>
      <c r="AN77" s="27">
        <f t="shared" si="108"/>
        <v>2333.503271</v>
      </c>
      <c r="AO77" s="27">
        <f t="shared" si="108"/>
        <v>2279.021637</v>
      </c>
      <c r="AP77" s="27">
        <f t="shared" si="108"/>
        <v>1721.536599</v>
      </c>
      <c r="AQ77" s="27">
        <f t="shared" si="108"/>
        <v>880.3044819</v>
      </c>
      <c r="AR77" s="27">
        <f t="shared" si="108"/>
        <v>818.204268</v>
      </c>
      <c r="AS77" s="27">
        <f t="shared" si="108"/>
        <v>2178.77133</v>
      </c>
      <c r="AT77" s="27">
        <f t="shared" si="108"/>
        <v>811.649061</v>
      </c>
      <c r="AU77" s="27">
        <f t="shared" si="108"/>
        <v>1162.347982</v>
      </c>
      <c r="AV77" s="27">
        <f t="shared" si="108"/>
        <v>1314.655233</v>
      </c>
      <c r="AW77" s="27">
        <f t="shared" si="108"/>
        <v>1186.880996</v>
      </c>
      <c r="AX77" s="27">
        <f t="shared" si="108"/>
        <v>1130.419935</v>
      </c>
      <c r="AY77" s="27">
        <f t="shared" si="108"/>
        <v>1367.704948</v>
      </c>
      <c r="AZ77" s="27">
        <f t="shared" si="108"/>
        <v>1769.080203</v>
      </c>
      <c r="BA77" s="27">
        <f t="shared" si="108"/>
        <v>1843.969933</v>
      </c>
      <c r="BB77" s="27">
        <f t="shared" si="108"/>
        <v>2151.976698</v>
      </c>
      <c r="BC77" s="27">
        <f t="shared" si="108"/>
        <v>2206.995622</v>
      </c>
      <c r="BD77" s="27" t="str">
        <f t="shared" si="108"/>
        <v>#N/A</v>
      </c>
      <c r="BE77" s="27" t="str">
        <f t="shared" si="108"/>
        <v>#N/A</v>
      </c>
      <c r="BF77" s="27" t="str">
        <f t="shared" si="108"/>
        <v>#N/A</v>
      </c>
      <c r="BG77" s="27" t="str">
        <f t="shared" si="108"/>
        <v>#N/A</v>
      </c>
      <c r="BH77" s="27" t="str">
        <f t="shared" si="108"/>
        <v>#N/A</v>
      </c>
      <c r="BI77" s="27" t="str">
        <f t="shared" si="108"/>
        <v>#N/A</v>
      </c>
      <c r="BJ77" s="27" t="str">
        <f t="shared" si="108"/>
        <v>#N/A</v>
      </c>
      <c r="BK77" s="27" t="str">
        <f t="shared" si="108"/>
        <v>#N/A</v>
      </c>
      <c r="BL77" s="27" t="str">
        <f t="shared" si="108"/>
        <v>#N/A</v>
      </c>
      <c r="BM77" s="27" t="str">
        <f t="shared" si="108"/>
        <v>#N/A</v>
      </c>
      <c r="BN77" s="27" t="str">
        <f t="shared" si="108"/>
        <v>#N/A</v>
      </c>
      <c r="BO77" s="27" t="str">
        <f t="shared" si="108"/>
        <v>#N/A</v>
      </c>
      <c r="BP77" s="27" t="str">
        <f t="shared" si="108"/>
        <v>#N/A</v>
      </c>
      <c r="BQ77" s="27" t="str">
        <f t="shared" si="108"/>
        <v>#N/A</v>
      </c>
      <c r="BR77" s="27" t="str">
        <f t="shared" si="108"/>
        <v>#N/A</v>
      </c>
      <c r="BS77" s="27" t="str">
        <f t="shared" si="108"/>
        <v>#N/A</v>
      </c>
      <c r="BT77" s="27" t="str">
        <f t="shared" si="108"/>
        <v>#N/A</v>
      </c>
      <c r="BU77" s="27" t="str">
        <f t="shared" si="108"/>
        <v>#N/A</v>
      </c>
      <c r="BV77" s="27" t="str">
        <f t="shared" si="108"/>
        <v>#N/A</v>
      </c>
      <c r="BW77" s="27" t="str">
        <f t="shared" si="108"/>
        <v>#N/A</v>
      </c>
      <c r="BX77" s="27" t="str">
        <f t="shared" si="108"/>
        <v>#N/A</v>
      </c>
      <c r="BY77" s="27" t="str">
        <f t="shared" si="108"/>
        <v>#N/A</v>
      </c>
      <c r="BZ77" s="27" t="str">
        <f t="shared" si="108"/>
        <v>#N/A</v>
      </c>
      <c r="CA77" s="27" t="str">
        <f t="shared" si="108"/>
        <v>#N/A</v>
      </c>
      <c r="CB77" s="27" t="str">
        <f t="shared" si="108"/>
        <v>#N/A</v>
      </c>
      <c r="CC77" s="27" t="str">
        <f t="shared" si="108"/>
        <v>#N/A</v>
      </c>
      <c r="CD77" s="27" t="str">
        <f t="shared" si="108"/>
        <v>#N/A</v>
      </c>
      <c r="CE77" s="27" t="str">
        <f t="shared" si="108"/>
        <v>#N/A</v>
      </c>
      <c r="CF77" s="27" t="str">
        <f t="shared" si="108"/>
        <v>#N/A</v>
      </c>
      <c r="CG77" s="27" t="str">
        <f t="shared" si="108"/>
        <v>#N/A</v>
      </c>
      <c r="CH77" s="27" t="str">
        <f t="shared" si="108"/>
        <v>#N/A</v>
      </c>
      <c r="CI77" s="27" t="str">
        <f t="shared" si="108"/>
        <v>#N/A</v>
      </c>
      <c r="CJ77" s="27" t="str">
        <f t="shared" si="108"/>
        <v>#N/A</v>
      </c>
      <c r="CK77" s="27" t="str">
        <f t="shared" si="108"/>
        <v>#N/A</v>
      </c>
      <c r="CL77" s="27" t="str">
        <f t="shared" si="108"/>
        <v>#N/A</v>
      </c>
      <c r="CM77" s="27" t="str">
        <f t="shared" si="108"/>
        <v>#N/A</v>
      </c>
      <c r="CN77" s="27" t="str">
        <f t="shared" si="108"/>
        <v>#N/A</v>
      </c>
      <c r="CO77" s="27" t="str">
        <f t="shared" si="108"/>
        <v>#N/A</v>
      </c>
      <c r="CP77" s="27" t="str">
        <f t="shared" si="108"/>
        <v>#N/A</v>
      </c>
      <c r="CQ77" s="27" t="str">
        <f t="shared" si="108"/>
        <v>#N/A</v>
      </c>
      <c r="CR77" s="27" t="str">
        <f t="shared" si="108"/>
        <v>#N/A</v>
      </c>
      <c r="CS77" s="27" t="str">
        <f t="shared" si="108"/>
        <v>#N/A</v>
      </c>
      <c r="CT77" s="27" t="str">
        <f t="shared" si="108"/>
        <v>#N/A</v>
      </c>
      <c r="CU77" s="27" t="str">
        <f t="shared" si="108"/>
        <v>#N/A</v>
      </c>
      <c r="CV77" s="27" t="str">
        <f t="shared" si="108"/>
        <v>#N/A</v>
      </c>
      <c r="CW77" s="27" t="str">
        <f t="shared" si="108"/>
        <v>#N/A</v>
      </c>
      <c r="CX77" s="27" t="str">
        <f t="shared" si="108"/>
        <v>#N/A</v>
      </c>
      <c r="CY77" s="27" t="str">
        <f t="shared" si="108"/>
        <v>#N/A</v>
      </c>
      <c r="CZ77" s="27" t="str">
        <f t="shared" si="108"/>
        <v>#N/A</v>
      </c>
      <c r="DA77" s="27" t="str">
        <f t="shared" si="108"/>
        <v>#N/A</v>
      </c>
      <c r="DB77" s="27" t="str">
        <f t="shared" si="108"/>
        <v>#N/A</v>
      </c>
      <c r="DC77" s="27" t="str">
        <f t="shared" si="108"/>
        <v>#N/A</v>
      </c>
      <c r="DD77" s="27" t="str">
        <f t="shared" si="108"/>
        <v>#N/A</v>
      </c>
      <c r="DE77" s="27" t="str">
        <f t="shared" si="108"/>
        <v>#N/A</v>
      </c>
      <c r="DF77" s="27" t="str">
        <f t="shared" si="108"/>
        <v>#N/A</v>
      </c>
      <c r="DG77" s="27" t="str">
        <f t="shared" si="108"/>
        <v>#N/A</v>
      </c>
      <c r="DH77" s="27" t="str">
        <f t="shared" si="108"/>
        <v>#N/A</v>
      </c>
      <c r="DI77" s="27" t="str">
        <f t="shared" si="108"/>
        <v>#N/A</v>
      </c>
      <c r="DJ77" s="27" t="str">
        <f t="shared" si="108"/>
        <v>#N/A</v>
      </c>
      <c r="DK77" s="27" t="str">
        <f t="shared" si="108"/>
        <v>#N/A</v>
      </c>
      <c r="DL77" s="27" t="str">
        <f t="shared" si="108"/>
        <v>#N/A</v>
      </c>
      <c r="DM77" s="27" t="str">
        <f t="shared" si="108"/>
        <v>#N/A</v>
      </c>
      <c r="DN77" s="27" t="str">
        <f t="shared" si="108"/>
        <v>#N/A</v>
      </c>
      <c r="DO77" s="27" t="str">
        <f t="shared" si="108"/>
        <v>#N/A</v>
      </c>
      <c r="DP77" s="27" t="str">
        <f t="shared" si="108"/>
        <v>#N/A</v>
      </c>
      <c r="DQ77" s="27" t="str">
        <f t="shared" si="108"/>
        <v>#N/A</v>
      </c>
      <c r="DR77" s="27" t="str">
        <f t="shared" si="108"/>
        <v>#N/A</v>
      </c>
      <c r="DS77" s="27" t="str">
        <f t="shared" si="108"/>
        <v>#N/A</v>
      </c>
      <c r="DT77" s="27" t="str">
        <f t="shared" si="108"/>
        <v>#N/A</v>
      </c>
      <c r="DU77" s="27" t="str">
        <f t="shared" si="108"/>
        <v>#N/A</v>
      </c>
      <c r="DV77" s="27" t="str">
        <f t="shared" si="108"/>
        <v>#N/A</v>
      </c>
      <c r="DW77" s="27" t="str">
        <f t="shared" si="108"/>
        <v>#N/A</v>
      </c>
      <c r="DX77" s="27" t="str">
        <f t="shared" si="108"/>
        <v>#N/A</v>
      </c>
      <c r="DY77" s="27" t="str">
        <f t="shared" si="108"/>
        <v>#N/A</v>
      </c>
      <c r="DZ77" s="27" t="str">
        <f t="shared" si="108"/>
        <v>#N/A</v>
      </c>
      <c r="EA77" s="27" t="str">
        <f t="shared" si="108"/>
        <v>#N/A</v>
      </c>
      <c r="EB77" s="27" t="str">
        <f t="shared" si="108"/>
        <v>#N/A</v>
      </c>
      <c r="EC77" s="27" t="str">
        <f t="shared" si="108"/>
        <v>#N/A</v>
      </c>
      <c r="ED77" s="27" t="str">
        <f t="shared" si="108"/>
        <v>#N/A</v>
      </c>
      <c r="EE77" s="28">
        <f t="shared" si="2"/>
        <v>1659.594348</v>
      </c>
    </row>
    <row r="78">
      <c r="A78" s="1"/>
      <c r="B78" s="29" t="s">
        <v>42</v>
      </c>
      <c r="C78" s="30" t="s">
        <v>40</v>
      </c>
      <c r="D78" s="30">
        <v>0.0</v>
      </c>
      <c r="E78" s="30" t="s">
        <v>42</v>
      </c>
      <c r="F78" s="31">
        <v>46250.0</v>
      </c>
      <c r="G78" s="32"/>
      <c r="H78" s="32" t="b">
        <f t="shared" si="3"/>
        <v>1</v>
      </c>
      <c r="I78" s="32" t="b">
        <f>if(iferror(match(B78,'Osallistujat ja seuranta'!C:C,0),0)&gt;0,TRUE,FALSE)</f>
        <v>1</v>
      </c>
      <c r="J78" s="32" t="b">
        <f>if(iferror(match(C78,'Osallistujat ja seuranta'!C:C,0),0)&gt;0,TRUE,FALSE)</f>
        <v>1</v>
      </c>
      <c r="K78" s="32" t="b">
        <f t="shared" si="4"/>
        <v>1</v>
      </c>
      <c r="L78" s="32" t="b">
        <f t="shared" si="5"/>
        <v>1</v>
      </c>
      <c r="M78" s="32" t="b">
        <f t="shared" si="6"/>
        <v>1</v>
      </c>
      <c r="N78" s="33">
        <f t="shared" si="7"/>
        <v>1</v>
      </c>
      <c r="O78" s="34">
        <f t="shared" si="8"/>
        <v>2025.122946</v>
      </c>
      <c r="P78" s="34">
        <f t="shared" si="9"/>
        <v>1162.347982</v>
      </c>
      <c r="Q78" s="35">
        <f t="shared" si="10"/>
        <v>862.7749646</v>
      </c>
      <c r="R78" s="34">
        <f t="shared" si="11"/>
        <v>1162.347982</v>
      </c>
      <c r="S78" s="33">
        <f t="shared" si="12"/>
        <v>1</v>
      </c>
      <c r="T78" s="33">
        <f t="shared" si="13"/>
        <v>-50.05423517</v>
      </c>
      <c r="U78" s="33">
        <f t="shared" si="14"/>
        <v>-53.67224323</v>
      </c>
      <c r="V78" s="36">
        <f t="shared" si="15"/>
        <v>0.9738652743</v>
      </c>
      <c r="W78" s="37">
        <f t="shared" si="16"/>
        <v>19.36873664</v>
      </c>
      <c r="X78" s="37">
        <f t="shared" si="17"/>
        <v>0.6935300362</v>
      </c>
      <c r="Y78" s="37">
        <f>if(N78=1,(W78*(S78-V78))*'Säännöt ja ohjeet'!$B$54+X78,"")</f>
        <v>1.705923276</v>
      </c>
      <c r="Z78" s="37">
        <f t="shared" si="18"/>
        <v>0</v>
      </c>
      <c r="AA78" s="37">
        <f t="shared" si="19"/>
        <v>0.02613472573</v>
      </c>
      <c r="AB78" s="37">
        <f t="shared" si="20"/>
        <v>44.28444658</v>
      </c>
      <c r="AC78" s="37">
        <f t="shared" si="21"/>
        <v>2.844130179</v>
      </c>
      <c r="AD78" s="37">
        <f>if(N78=1,(AB78*(Z78-AA78))*'Säännöt ja ohjeet'!$B$54+AC78,"")</f>
        <v>0.5294064485</v>
      </c>
      <c r="AE78" s="38">
        <f t="shared" si="22"/>
        <v>-6</v>
      </c>
      <c r="AF78" s="38">
        <f t="shared" si="23"/>
        <v>1</v>
      </c>
      <c r="AG78" s="1"/>
      <c r="AH78" s="10"/>
      <c r="AI78" s="27">
        <f t="shared" ref="AI78:ED78" si="109">if($B78=AI$3,AI77+$Y78,if($C78=AI$3,AI77+$AD78,AI77))</f>
        <v>2026.828869</v>
      </c>
      <c r="AJ78" s="27">
        <f t="shared" si="109"/>
        <v>1845.73035</v>
      </c>
      <c r="AK78" s="27">
        <f t="shared" si="109"/>
        <v>2411.470494</v>
      </c>
      <c r="AL78" s="27">
        <f t="shared" si="109"/>
        <v>1622.570805</v>
      </c>
      <c r="AM78" s="27">
        <f t="shared" si="109"/>
        <v>1789.564506</v>
      </c>
      <c r="AN78" s="27">
        <f t="shared" si="109"/>
        <v>2333.503271</v>
      </c>
      <c r="AO78" s="27">
        <f t="shared" si="109"/>
        <v>2279.021637</v>
      </c>
      <c r="AP78" s="27">
        <f t="shared" si="109"/>
        <v>1721.536599</v>
      </c>
      <c r="AQ78" s="27">
        <f t="shared" si="109"/>
        <v>880.3044819</v>
      </c>
      <c r="AR78" s="27">
        <f t="shared" si="109"/>
        <v>818.204268</v>
      </c>
      <c r="AS78" s="27">
        <f t="shared" si="109"/>
        <v>2178.77133</v>
      </c>
      <c r="AT78" s="27">
        <f t="shared" si="109"/>
        <v>811.649061</v>
      </c>
      <c r="AU78" s="27">
        <f t="shared" si="109"/>
        <v>1162.877388</v>
      </c>
      <c r="AV78" s="27">
        <f t="shared" si="109"/>
        <v>1314.655233</v>
      </c>
      <c r="AW78" s="27">
        <f t="shared" si="109"/>
        <v>1186.880996</v>
      </c>
      <c r="AX78" s="27">
        <f t="shared" si="109"/>
        <v>1130.419935</v>
      </c>
      <c r="AY78" s="27">
        <f t="shared" si="109"/>
        <v>1367.704948</v>
      </c>
      <c r="AZ78" s="27">
        <f t="shared" si="109"/>
        <v>1769.080203</v>
      </c>
      <c r="BA78" s="27">
        <f t="shared" si="109"/>
        <v>1843.969933</v>
      </c>
      <c r="BB78" s="27">
        <f t="shared" si="109"/>
        <v>2151.976698</v>
      </c>
      <c r="BC78" s="27">
        <f t="shared" si="109"/>
        <v>2206.995622</v>
      </c>
      <c r="BD78" s="27" t="str">
        <f t="shared" si="109"/>
        <v>#N/A</v>
      </c>
      <c r="BE78" s="27" t="str">
        <f t="shared" si="109"/>
        <v>#N/A</v>
      </c>
      <c r="BF78" s="27" t="str">
        <f t="shared" si="109"/>
        <v>#N/A</v>
      </c>
      <c r="BG78" s="27" t="str">
        <f t="shared" si="109"/>
        <v>#N/A</v>
      </c>
      <c r="BH78" s="27" t="str">
        <f t="shared" si="109"/>
        <v>#N/A</v>
      </c>
      <c r="BI78" s="27" t="str">
        <f t="shared" si="109"/>
        <v>#N/A</v>
      </c>
      <c r="BJ78" s="27" t="str">
        <f t="shared" si="109"/>
        <v>#N/A</v>
      </c>
      <c r="BK78" s="27" t="str">
        <f t="shared" si="109"/>
        <v>#N/A</v>
      </c>
      <c r="BL78" s="27" t="str">
        <f t="shared" si="109"/>
        <v>#N/A</v>
      </c>
      <c r="BM78" s="27" t="str">
        <f t="shared" si="109"/>
        <v>#N/A</v>
      </c>
      <c r="BN78" s="27" t="str">
        <f t="shared" si="109"/>
        <v>#N/A</v>
      </c>
      <c r="BO78" s="27" t="str">
        <f t="shared" si="109"/>
        <v>#N/A</v>
      </c>
      <c r="BP78" s="27" t="str">
        <f t="shared" si="109"/>
        <v>#N/A</v>
      </c>
      <c r="BQ78" s="27" t="str">
        <f t="shared" si="109"/>
        <v>#N/A</v>
      </c>
      <c r="BR78" s="27" t="str">
        <f t="shared" si="109"/>
        <v>#N/A</v>
      </c>
      <c r="BS78" s="27" t="str">
        <f t="shared" si="109"/>
        <v>#N/A</v>
      </c>
      <c r="BT78" s="27" t="str">
        <f t="shared" si="109"/>
        <v>#N/A</v>
      </c>
      <c r="BU78" s="27" t="str">
        <f t="shared" si="109"/>
        <v>#N/A</v>
      </c>
      <c r="BV78" s="27" t="str">
        <f t="shared" si="109"/>
        <v>#N/A</v>
      </c>
      <c r="BW78" s="27" t="str">
        <f t="shared" si="109"/>
        <v>#N/A</v>
      </c>
      <c r="BX78" s="27" t="str">
        <f t="shared" si="109"/>
        <v>#N/A</v>
      </c>
      <c r="BY78" s="27" t="str">
        <f t="shared" si="109"/>
        <v>#N/A</v>
      </c>
      <c r="BZ78" s="27" t="str">
        <f t="shared" si="109"/>
        <v>#N/A</v>
      </c>
      <c r="CA78" s="27" t="str">
        <f t="shared" si="109"/>
        <v>#N/A</v>
      </c>
      <c r="CB78" s="27" t="str">
        <f t="shared" si="109"/>
        <v>#N/A</v>
      </c>
      <c r="CC78" s="27" t="str">
        <f t="shared" si="109"/>
        <v>#N/A</v>
      </c>
      <c r="CD78" s="27" t="str">
        <f t="shared" si="109"/>
        <v>#N/A</v>
      </c>
      <c r="CE78" s="27" t="str">
        <f t="shared" si="109"/>
        <v>#N/A</v>
      </c>
      <c r="CF78" s="27" t="str">
        <f t="shared" si="109"/>
        <v>#N/A</v>
      </c>
      <c r="CG78" s="27" t="str">
        <f t="shared" si="109"/>
        <v>#N/A</v>
      </c>
      <c r="CH78" s="27" t="str">
        <f t="shared" si="109"/>
        <v>#N/A</v>
      </c>
      <c r="CI78" s="27" t="str">
        <f t="shared" si="109"/>
        <v>#N/A</v>
      </c>
      <c r="CJ78" s="27" t="str">
        <f t="shared" si="109"/>
        <v>#N/A</v>
      </c>
      <c r="CK78" s="27" t="str">
        <f t="shared" si="109"/>
        <v>#N/A</v>
      </c>
      <c r="CL78" s="27" t="str">
        <f t="shared" si="109"/>
        <v>#N/A</v>
      </c>
      <c r="CM78" s="27" t="str">
        <f t="shared" si="109"/>
        <v>#N/A</v>
      </c>
      <c r="CN78" s="27" t="str">
        <f t="shared" si="109"/>
        <v>#N/A</v>
      </c>
      <c r="CO78" s="27" t="str">
        <f t="shared" si="109"/>
        <v>#N/A</v>
      </c>
      <c r="CP78" s="27" t="str">
        <f t="shared" si="109"/>
        <v>#N/A</v>
      </c>
      <c r="CQ78" s="27" t="str">
        <f t="shared" si="109"/>
        <v>#N/A</v>
      </c>
      <c r="CR78" s="27" t="str">
        <f t="shared" si="109"/>
        <v>#N/A</v>
      </c>
      <c r="CS78" s="27" t="str">
        <f t="shared" si="109"/>
        <v>#N/A</v>
      </c>
      <c r="CT78" s="27" t="str">
        <f t="shared" si="109"/>
        <v>#N/A</v>
      </c>
      <c r="CU78" s="27" t="str">
        <f t="shared" si="109"/>
        <v>#N/A</v>
      </c>
      <c r="CV78" s="27" t="str">
        <f t="shared" si="109"/>
        <v>#N/A</v>
      </c>
      <c r="CW78" s="27" t="str">
        <f t="shared" si="109"/>
        <v>#N/A</v>
      </c>
      <c r="CX78" s="27" t="str">
        <f t="shared" si="109"/>
        <v>#N/A</v>
      </c>
      <c r="CY78" s="27" t="str">
        <f t="shared" si="109"/>
        <v>#N/A</v>
      </c>
      <c r="CZ78" s="27" t="str">
        <f t="shared" si="109"/>
        <v>#N/A</v>
      </c>
      <c r="DA78" s="27" t="str">
        <f t="shared" si="109"/>
        <v>#N/A</v>
      </c>
      <c r="DB78" s="27" t="str">
        <f t="shared" si="109"/>
        <v>#N/A</v>
      </c>
      <c r="DC78" s="27" t="str">
        <f t="shared" si="109"/>
        <v>#N/A</v>
      </c>
      <c r="DD78" s="27" t="str">
        <f t="shared" si="109"/>
        <v>#N/A</v>
      </c>
      <c r="DE78" s="27" t="str">
        <f t="shared" si="109"/>
        <v>#N/A</v>
      </c>
      <c r="DF78" s="27" t="str">
        <f t="shared" si="109"/>
        <v>#N/A</v>
      </c>
      <c r="DG78" s="27" t="str">
        <f t="shared" si="109"/>
        <v>#N/A</v>
      </c>
      <c r="DH78" s="27" t="str">
        <f t="shared" si="109"/>
        <v>#N/A</v>
      </c>
      <c r="DI78" s="27" t="str">
        <f t="shared" si="109"/>
        <v>#N/A</v>
      </c>
      <c r="DJ78" s="27" t="str">
        <f t="shared" si="109"/>
        <v>#N/A</v>
      </c>
      <c r="DK78" s="27" t="str">
        <f t="shared" si="109"/>
        <v>#N/A</v>
      </c>
      <c r="DL78" s="27" t="str">
        <f t="shared" si="109"/>
        <v>#N/A</v>
      </c>
      <c r="DM78" s="27" t="str">
        <f t="shared" si="109"/>
        <v>#N/A</v>
      </c>
      <c r="DN78" s="27" t="str">
        <f t="shared" si="109"/>
        <v>#N/A</v>
      </c>
      <c r="DO78" s="27" t="str">
        <f t="shared" si="109"/>
        <v>#N/A</v>
      </c>
      <c r="DP78" s="27" t="str">
        <f t="shared" si="109"/>
        <v>#N/A</v>
      </c>
      <c r="DQ78" s="27" t="str">
        <f t="shared" si="109"/>
        <v>#N/A</v>
      </c>
      <c r="DR78" s="27" t="str">
        <f t="shared" si="109"/>
        <v>#N/A</v>
      </c>
      <c r="DS78" s="27" t="str">
        <f t="shared" si="109"/>
        <v>#N/A</v>
      </c>
      <c r="DT78" s="27" t="str">
        <f t="shared" si="109"/>
        <v>#N/A</v>
      </c>
      <c r="DU78" s="27" t="str">
        <f t="shared" si="109"/>
        <v>#N/A</v>
      </c>
      <c r="DV78" s="27" t="str">
        <f t="shared" si="109"/>
        <v>#N/A</v>
      </c>
      <c r="DW78" s="27" t="str">
        <f t="shared" si="109"/>
        <v>#N/A</v>
      </c>
      <c r="DX78" s="27" t="str">
        <f t="shared" si="109"/>
        <v>#N/A</v>
      </c>
      <c r="DY78" s="27" t="str">
        <f t="shared" si="109"/>
        <v>#N/A</v>
      </c>
      <c r="DZ78" s="27" t="str">
        <f t="shared" si="109"/>
        <v>#N/A</v>
      </c>
      <c r="EA78" s="27" t="str">
        <f t="shared" si="109"/>
        <v>#N/A</v>
      </c>
      <c r="EB78" s="27" t="str">
        <f t="shared" si="109"/>
        <v>#N/A</v>
      </c>
      <c r="EC78" s="27" t="str">
        <f t="shared" si="109"/>
        <v>#N/A</v>
      </c>
      <c r="ED78" s="27" t="str">
        <f t="shared" si="109"/>
        <v>#N/A</v>
      </c>
      <c r="EE78" s="28">
        <f t="shared" si="2"/>
        <v>1659.700792</v>
      </c>
    </row>
    <row r="79">
      <c r="A79" s="1"/>
      <c r="B79" s="29" t="s">
        <v>37</v>
      </c>
      <c r="C79" s="30" t="s">
        <v>42</v>
      </c>
      <c r="D79" s="30">
        <v>3.0</v>
      </c>
      <c r="E79" s="30" t="s">
        <v>37</v>
      </c>
      <c r="F79" s="31">
        <v>46253.0</v>
      </c>
      <c r="G79" s="32"/>
      <c r="H79" s="32" t="b">
        <f t="shared" si="3"/>
        <v>1</v>
      </c>
      <c r="I79" s="32" t="b">
        <f>if(iferror(match(B79,'Osallistujat ja seuranta'!C:C,0),0)&gt;0,TRUE,FALSE)</f>
        <v>1</v>
      </c>
      <c r="J79" s="32" t="b">
        <f>if(iferror(match(C79,'Osallistujat ja seuranta'!C:C,0),0)&gt;0,TRUE,FALSE)</f>
        <v>1</v>
      </c>
      <c r="K79" s="32" t="b">
        <f t="shared" si="4"/>
        <v>1</v>
      </c>
      <c r="L79" s="32" t="b">
        <f t="shared" si="5"/>
        <v>1</v>
      </c>
      <c r="M79" s="32" t="b">
        <f t="shared" si="6"/>
        <v>1</v>
      </c>
      <c r="N79" s="33">
        <f t="shared" si="7"/>
        <v>1</v>
      </c>
      <c r="O79" s="34">
        <f t="shared" si="8"/>
        <v>2411.470494</v>
      </c>
      <c r="P79" s="34">
        <f t="shared" si="9"/>
        <v>2026.828869</v>
      </c>
      <c r="Q79" s="35">
        <f t="shared" si="10"/>
        <v>134.6416243</v>
      </c>
      <c r="R79" s="34">
        <f t="shared" si="11"/>
        <v>2276.828869</v>
      </c>
      <c r="S79" s="33">
        <f t="shared" si="12"/>
        <v>1</v>
      </c>
      <c r="T79" s="33">
        <f t="shared" si="13"/>
        <v>-47.52697499</v>
      </c>
      <c r="U79" s="33">
        <f t="shared" si="14"/>
        <v>-48.51463424</v>
      </c>
      <c r="V79" s="36">
        <f t="shared" si="15"/>
        <v>0.728625333</v>
      </c>
      <c r="W79" s="37">
        <f t="shared" si="16"/>
        <v>10.86993567</v>
      </c>
      <c r="X79" s="37">
        <f t="shared" si="17"/>
        <v>0.04434604024</v>
      </c>
      <c r="Y79" s="37">
        <f>if(N79=1,(W79*(S79-V79))*'Säännöt ja ohjeet'!$B$54+X79,"")</f>
        <v>5.943996387</v>
      </c>
      <c r="Z79" s="37">
        <f t="shared" si="18"/>
        <v>0</v>
      </c>
      <c r="AA79" s="37">
        <f t="shared" si="19"/>
        <v>0.271374667</v>
      </c>
      <c r="AB79" s="37">
        <f t="shared" si="20"/>
        <v>19.32728535</v>
      </c>
      <c r="AC79" s="37">
        <f t="shared" si="21"/>
        <v>0.6893996316</v>
      </c>
      <c r="AD79" s="37">
        <f>if(N79=1,(AB79*(Z79-AA79))*'Säännöt ja ohjeet'!$B$54+AC79,"")</f>
        <v>-9.800471619</v>
      </c>
      <c r="AE79" s="38">
        <f t="shared" si="22"/>
        <v>10</v>
      </c>
      <c r="AF79" s="38">
        <f t="shared" si="23"/>
        <v>-8</v>
      </c>
      <c r="AG79" s="1"/>
      <c r="AH79" s="10"/>
      <c r="AI79" s="27">
        <f t="shared" ref="AI79:ED79" si="110">if($B79=AI$3,AI78+$Y79,if($C79=AI$3,AI78+$AD79,AI78))</f>
        <v>2017.028398</v>
      </c>
      <c r="AJ79" s="27">
        <f t="shared" si="110"/>
        <v>1845.73035</v>
      </c>
      <c r="AK79" s="27">
        <f t="shared" si="110"/>
        <v>2417.41449</v>
      </c>
      <c r="AL79" s="27">
        <f t="shared" si="110"/>
        <v>1622.570805</v>
      </c>
      <c r="AM79" s="27">
        <f t="shared" si="110"/>
        <v>1789.564506</v>
      </c>
      <c r="AN79" s="27">
        <f t="shared" si="110"/>
        <v>2333.503271</v>
      </c>
      <c r="AO79" s="27">
        <f t="shared" si="110"/>
        <v>2279.021637</v>
      </c>
      <c r="AP79" s="27">
        <f t="shared" si="110"/>
        <v>1721.536599</v>
      </c>
      <c r="AQ79" s="27">
        <f t="shared" si="110"/>
        <v>880.3044819</v>
      </c>
      <c r="AR79" s="27">
        <f t="shared" si="110"/>
        <v>818.204268</v>
      </c>
      <c r="AS79" s="27">
        <f t="shared" si="110"/>
        <v>2178.77133</v>
      </c>
      <c r="AT79" s="27">
        <f t="shared" si="110"/>
        <v>811.649061</v>
      </c>
      <c r="AU79" s="27">
        <f t="shared" si="110"/>
        <v>1162.877388</v>
      </c>
      <c r="AV79" s="27">
        <f t="shared" si="110"/>
        <v>1314.655233</v>
      </c>
      <c r="AW79" s="27">
        <f t="shared" si="110"/>
        <v>1186.880996</v>
      </c>
      <c r="AX79" s="27">
        <f t="shared" si="110"/>
        <v>1130.419935</v>
      </c>
      <c r="AY79" s="27">
        <f t="shared" si="110"/>
        <v>1367.704948</v>
      </c>
      <c r="AZ79" s="27">
        <f t="shared" si="110"/>
        <v>1769.080203</v>
      </c>
      <c r="BA79" s="27">
        <f t="shared" si="110"/>
        <v>1843.969933</v>
      </c>
      <c r="BB79" s="27">
        <f t="shared" si="110"/>
        <v>2151.976698</v>
      </c>
      <c r="BC79" s="27">
        <f t="shared" si="110"/>
        <v>2206.995622</v>
      </c>
      <c r="BD79" s="27" t="str">
        <f t="shared" si="110"/>
        <v>#N/A</v>
      </c>
      <c r="BE79" s="27" t="str">
        <f t="shared" si="110"/>
        <v>#N/A</v>
      </c>
      <c r="BF79" s="27" t="str">
        <f t="shared" si="110"/>
        <v>#N/A</v>
      </c>
      <c r="BG79" s="27" t="str">
        <f t="shared" si="110"/>
        <v>#N/A</v>
      </c>
      <c r="BH79" s="27" t="str">
        <f t="shared" si="110"/>
        <v>#N/A</v>
      </c>
      <c r="BI79" s="27" t="str">
        <f t="shared" si="110"/>
        <v>#N/A</v>
      </c>
      <c r="BJ79" s="27" t="str">
        <f t="shared" si="110"/>
        <v>#N/A</v>
      </c>
      <c r="BK79" s="27" t="str">
        <f t="shared" si="110"/>
        <v>#N/A</v>
      </c>
      <c r="BL79" s="27" t="str">
        <f t="shared" si="110"/>
        <v>#N/A</v>
      </c>
      <c r="BM79" s="27" t="str">
        <f t="shared" si="110"/>
        <v>#N/A</v>
      </c>
      <c r="BN79" s="27" t="str">
        <f t="shared" si="110"/>
        <v>#N/A</v>
      </c>
      <c r="BO79" s="27" t="str">
        <f t="shared" si="110"/>
        <v>#N/A</v>
      </c>
      <c r="BP79" s="27" t="str">
        <f t="shared" si="110"/>
        <v>#N/A</v>
      </c>
      <c r="BQ79" s="27" t="str">
        <f t="shared" si="110"/>
        <v>#N/A</v>
      </c>
      <c r="BR79" s="27" t="str">
        <f t="shared" si="110"/>
        <v>#N/A</v>
      </c>
      <c r="BS79" s="27" t="str">
        <f t="shared" si="110"/>
        <v>#N/A</v>
      </c>
      <c r="BT79" s="27" t="str">
        <f t="shared" si="110"/>
        <v>#N/A</v>
      </c>
      <c r="BU79" s="27" t="str">
        <f t="shared" si="110"/>
        <v>#N/A</v>
      </c>
      <c r="BV79" s="27" t="str">
        <f t="shared" si="110"/>
        <v>#N/A</v>
      </c>
      <c r="BW79" s="27" t="str">
        <f t="shared" si="110"/>
        <v>#N/A</v>
      </c>
      <c r="BX79" s="27" t="str">
        <f t="shared" si="110"/>
        <v>#N/A</v>
      </c>
      <c r="BY79" s="27" t="str">
        <f t="shared" si="110"/>
        <v>#N/A</v>
      </c>
      <c r="BZ79" s="27" t="str">
        <f t="shared" si="110"/>
        <v>#N/A</v>
      </c>
      <c r="CA79" s="27" t="str">
        <f t="shared" si="110"/>
        <v>#N/A</v>
      </c>
      <c r="CB79" s="27" t="str">
        <f t="shared" si="110"/>
        <v>#N/A</v>
      </c>
      <c r="CC79" s="27" t="str">
        <f t="shared" si="110"/>
        <v>#N/A</v>
      </c>
      <c r="CD79" s="27" t="str">
        <f t="shared" si="110"/>
        <v>#N/A</v>
      </c>
      <c r="CE79" s="27" t="str">
        <f t="shared" si="110"/>
        <v>#N/A</v>
      </c>
      <c r="CF79" s="27" t="str">
        <f t="shared" si="110"/>
        <v>#N/A</v>
      </c>
      <c r="CG79" s="27" t="str">
        <f t="shared" si="110"/>
        <v>#N/A</v>
      </c>
      <c r="CH79" s="27" t="str">
        <f t="shared" si="110"/>
        <v>#N/A</v>
      </c>
      <c r="CI79" s="27" t="str">
        <f t="shared" si="110"/>
        <v>#N/A</v>
      </c>
      <c r="CJ79" s="27" t="str">
        <f t="shared" si="110"/>
        <v>#N/A</v>
      </c>
      <c r="CK79" s="27" t="str">
        <f t="shared" si="110"/>
        <v>#N/A</v>
      </c>
      <c r="CL79" s="27" t="str">
        <f t="shared" si="110"/>
        <v>#N/A</v>
      </c>
      <c r="CM79" s="27" t="str">
        <f t="shared" si="110"/>
        <v>#N/A</v>
      </c>
      <c r="CN79" s="27" t="str">
        <f t="shared" si="110"/>
        <v>#N/A</v>
      </c>
      <c r="CO79" s="27" t="str">
        <f t="shared" si="110"/>
        <v>#N/A</v>
      </c>
      <c r="CP79" s="27" t="str">
        <f t="shared" si="110"/>
        <v>#N/A</v>
      </c>
      <c r="CQ79" s="27" t="str">
        <f t="shared" si="110"/>
        <v>#N/A</v>
      </c>
      <c r="CR79" s="27" t="str">
        <f t="shared" si="110"/>
        <v>#N/A</v>
      </c>
      <c r="CS79" s="27" t="str">
        <f t="shared" si="110"/>
        <v>#N/A</v>
      </c>
      <c r="CT79" s="27" t="str">
        <f t="shared" si="110"/>
        <v>#N/A</v>
      </c>
      <c r="CU79" s="27" t="str">
        <f t="shared" si="110"/>
        <v>#N/A</v>
      </c>
      <c r="CV79" s="27" t="str">
        <f t="shared" si="110"/>
        <v>#N/A</v>
      </c>
      <c r="CW79" s="27" t="str">
        <f t="shared" si="110"/>
        <v>#N/A</v>
      </c>
      <c r="CX79" s="27" t="str">
        <f t="shared" si="110"/>
        <v>#N/A</v>
      </c>
      <c r="CY79" s="27" t="str">
        <f t="shared" si="110"/>
        <v>#N/A</v>
      </c>
      <c r="CZ79" s="27" t="str">
        <f t="shared" si="110"/>
        <v>#N/A</v>
      </c>
      <c r="DA79" s="27" t="str">
        <f t="shared" si="110"/>
        <v>#N/A</v>
      </c>
      <c r="DB79" s="27" t="str">
        <f t="shared" si="110"/>
        <v>#N/A</v>
      </c>
      <c r="DC79" s="27" t="str">
        <f t="shared" si="110"/>
        <v>#N/A</v>
      </c>
      <c r="DD79" s="27" t="str">
        <f t="shared" si="110"/>
        <v>#N/A</v>
      </c>
      <c r="DE79" s="27" t="str">
        <f t="shared" si="110"/>
        <v>#N/A</v>
      </c>
      <c r="DF79" s="27" t="str">
        <f t="shared" si="110"/>
        <v>#N/A</v>
      </c>
      <c r="DG79" s="27" t="str">
        <f t="shared" si="110"/>
        <v>#N/A</v>
      </c>
      <c r="DH79" s="27" t="str">
        <f t="shared" si="110"/>
        <v>#N/A</v>
      </c>
      <c r="DI79" s="27" t="str">
        <f t="shared" si="110"/>
        <v>#N/A</v>
      </c>
      <c r="DJ79" s="27" t="str">
        <f t="shared" si="110"/>
        <v>#N/A</v>
      </c>
      <c r="DK79" s="27" t="str">
        <f t="shared" si="110"/>
        <v>#N/A</v>
      </c>
      <c r="DL79" s="27" t="str">
        <f t="shared" si="110"/>
        <v>#N/A</v>
      </c>
      <c r="DM79" s="27" t="str">
        <f t="shared" si="110"/>
        <v>#N/A</v>
      </c>
      <c r="DN79" s="27" t="str">
        <f t="shared" si="110"/>
        <v>#N/A</v>
      </c>
      <c r="DO79" s="27" t="str">
        <f t="shared" si="110"/>
        <v>#N/A</v>
      </c>
      <c r="DP79" s="27" t="str">
        <f t="shared" si="110"/>
        <v>#N/A</v>
      </c>
      <c r="DQ79" s="27" t="str">
        <f t="shared" si="110"/>
        <v>#N/A</v>
      </c>
      <c r="DR79" s="27" t="str">
        <f t="shared" si="110"/>
        <v>#N/A</v>
      </c>
      <c r="DS79" s="27" t="str">
        <f t="shared" si="110"/>
        <v>#N/A</v>
      </c>
      <c r="DT79" s="27" t="str">
        <f t="shared" si="110"/>
        <v>#N/A</v>
      </c>
      <c r="DU79" s="27" t="str">
        <f t="shared" si="110"/>
        <v>#N/A</v>
      </c>
      <c r="DV79" s="27" t="str">
        <f t="shared" si="110"/>
        <v>#N/A</v>
      </c>
      <c r="DW79" s="27" t="str">
        <f t="shared" si="110"/>
        <v>#N/A</v>
      </c>
      <c r="DX79" s="27" t="str">
        <f t="shared" si="110"/>
        <v>#N/A</v>
      </c>
      <c r="DY79" s="27" t="str">
        <f t="shared" si="110"/>
        <v>#N/A</v>
      </c>
      <c r="DZ79" s="27" t="str">
        <f t="shared" si="110"/>
        <v>#N/A</v>
      </c>
      <c r="EA79" s="27" t="str">
        <f t="shared" si="110"/>
        <v>#N/A</v>
      </c>
      <c r="EB79" s="27" t="str">
        <f t="shared" si="110"/>
        <v>#N/A</v>
      </c>
      <c r="EC79" s="27" t="str">
        <f t="shared" si="110"/>
        <v>#N/A</v>
      </c>
      <c r="ED79" s="27" t="str">
        <f t="shared" si="110"/>
        <v>#N/A</v>
      </c>
      <c r="EE79" s="28">
        <f t="shared" si="2"/>
        <v>1659.51715</v>
      </c>
    </row>
    <row r="80">
      <c r="A80" s="1"/>
      <c r="B80" s="29" t="s">
        <v>37</v>
      </c>
      <c r="C80" s="30" t="s">
        <v>42</v>
      </c>
      <c r="D80" s="30">
        <v>0.0</v>
      </c>
      <c r="E80" s="30" t="s">
        <v>37</v>
      </c>
      <c r="F80" s="31">
        <v>46258.0</v>
      </c>
      <c r="G80" s="32"/>
      <c r="H80" s="32" t="b">
        <f t="shared" si="3"/>
        <v>1</v>
      </c>
      <c r="I80" s="32" t="b">
        <f>if(iferror(match(B80,'Osallistujat ja seuranta'!C:C,0),0)&gt;0,TRUE,FALSE)</f>
        <v>1</v>
      </c>
      <c r="J80" s="32" t="b">
        <f>if(iferror(match(C80,'Osallistujat ja seuranta'!C:C,0),0)&gt;0,TRUE,FALSE)</f>
        <v>1</v>
      </c>
      <c r="K80" s="32" t="b">
        <f t="shared" si="4"/>
        <v>1</v>
      </c>
      <c r="L80" s="32" t="b">
        <f t="shared" si="5"/>
        <v>1</v>
      </c>
      <c r="M80" s="32" t="b">
        <f t="shared" si="6"/>
        <v>1</v>
      </c>
      <c r="N80" s="33">
        <f t="shared" si="7"/>
        <v>1</v>
      </c>
      <c r="O80" s="34">
        <f t="shared" si="8"/>
        <v>2417.41449</v>
      </c>
      <c r="P80" s="34">
        <f t="shared" si="9"/>
        <v>2017.028398</v>
      </c>
      <c r="Q80" s="35">
        <f t="shared" si="10"/>
        <v>400.3860923</v>
      </c>
      <c r="R80" s="34">
        <f t="shared" si="11"/>
        <v>2017.028398</v>
      </c>
      <c r="S80" s="33">
        <f t="shared" si="12"/>
        <v>1</v>
      </c>
      <c r="T80" s="33">
        <f t="shared" si="13"/>
        <v>-47.47998975</v>
      </c>
      <c r="U80" s="33">
        <f t="shared" si="14"/>
        <v>-50.09853961</v>
      </c>
      <c r="V80" s="36">
        <f t="shared" si="15"/>
        <v>0.9320459174</v>
      </c>
      <c r="W80" s="37">
        <f t="shared" si="16"/>
        <v>10.75382279</v>
      </c>
      <c r="X80" s="37">
        <f t="shared" si="17"/>
        <v>0.04147749828</v>
      </c>
      <c r="Y80" s="37">
        <f>if(N80=1,(W80*(S80-V80))*'Säännöt ja ohjeet'!$B$54+X80,"")</f>
        <v>1.503009824</v>
      </c>
      <c r="Z80" s="37">
        <f t="shared" si="18"/>
        <v>0</v>
      </c>
      <c r="AA80" s="37">
        <f t="shared" si="19"/>
        <v>0.06795408264</v>
      </c>
      <c r="AB80" s="37">
        <f t="shared" si="20"/>
        <v>19.56587509</v>
      </c>
      <c r="AC80" s="37">
        <f t="shared" si="21"/>
        <v>0.7131652087</v>
      </c>
      <c r="AD80" s="37">
        <f>if(N80=1,(AB80*(Z80-AA80))*'Säännöt ja ohjeet'!$B$54+AC80,"")</f>
        <v>-1.945996977</v>
      </c>
      <c r="AE80" s="38">
        <f t="shared" si="22"/>
        <v>3</v>
      </c>
      <c r="AF80" s="38">
        <f t="shared" si="23"/>
        <v>-1</v>
      </c>
      <c r="AG80" s="1"/>
      <c r="AH80" s="10"/>
      <c r="AI80" s="27">
        <f t="shared" ref="AI80:ED80" si="111">if($B80=AI$3,AI79+$Y80,if($C80=AI$3,AI79+$AD80,AI79))</f>
        <v>2015.082401</v>
      </c>
      <c r="AJ80" s="27">
        <f t="shared" si="111"/>
        <v>1845.73035</v>
      </c>
      <c r="AK80" s="27">
        <f t="shared" si="111"/>
        <v>2418.9175</v>
      </c>
      <c r="AL80" s="27">
        <f t="shared" si="111"/>
        <v>1622.570805</v>
      </c>
      <c r="AM80" s="27">
        <f t="shared" si="111"/>
        <v>1789.564506</v>
      </c>
      <c r="AN80" s="27">
        <f t="shared" si="111"/>
        <v>2333.503271</v>
      </c>
      <c r="AO80" s="27">
        <f t="shared" si="111"/>
        <v>2279.021637</v>
      </c>
      <c r="AP80" s="27">
        <f t="shared" si="111"/>
        <v>1721.536599</v>
      </c>
      <c r="AQ80" s="27">
        <f t="shared" si="111"/>
        <v>880.3044819</v>
      </c>
      <c r="AR80" s="27">
        <f t="shared" si="111"/>
        <v>818.204268</v>
      </c>
      <c r="AS80" s="27">
        <f t="shared" si="111"/>
        <v>2178.77133</v>
      </c>
      <c r="AT80" s="27">
        <f t="shared" si="111"/>
        <v>811.649061</v>
      </c>
      <c r="AU80" s="27">
        <f t="shared" si="111"/>
        <v>1162.877388</v>
      </c>
      <c r="AV80" s="27">
        <f t="shared" si="111"/>
        <v>1314.655233</v>
      </c>
      <c r="AW80" s="27">
        <f t="shared" si="111"/>
        <v>1186.880996</v>
      </c>
      <c r="AX80" s="27">
        <f t="shared" si="111"/>
        <v>1130.419935</v>
      </c>
      <c r="AY80" s="27">
        <f t="shared" si="111"/>
        <v>1367.704948</v>
      </c>
      <c r="AZ80" s="27">
        <f t="shared" si="111"/>
        <v>1769.080203</v>
      </c>
      <c r="BA80" s="27">
        <f t="shared" si="111"/>
        <v>1843.969933</v>
      </c>
      <c r="BB80" s="27">
        <f t="shared" si="111"/>
        <v>2151.976698</v>
      </c>
      <c r="BC80" s="27">
        <f t="shared" si="111"/>
        <v>2206.995622</v>
      </c>
      <c r="BD80" s="27" t="str">
        <f t="shared" si="111"/>
        <v>#N/A</v>
      </c>
      <c r="BE80" s="27" t="str">
        <f t="shared" si="111"/>
        <v>#N/A</v>
      </c>
      <c r="BF80" s="27" t="str">
        <f t="shared" si="111"/>
        <v>#N/A</v>
      </c>
      <c r="BG80" s="27" t="str">
        <f t="shared" si="111"/>
        <v>#N/A</v>
      </c>
      <c r="BH80" s="27" t="str">
        <f t="shared" si="111"/>
        <v>#N/A</v>
      </c>
      <c r="BI80" s="27" t="str">
        <f t="shared" si="111"/>
        <v>#N/A</v>
      </c>
      <c r="BJ80" s="27" t="str">
        <f t="shared" si="111"/>
        <v>#N/A</v>
      </c>
      <c r="BK80" s="27" t="str">
        <f t="shared" si="111"/>
        <v>#N/A</v>
      </c>
      <c r="BL80" s="27" t="str">
        <f t="shared" si="111"/>
        <v>#N/A</v>
      </c>
      <c r="BM80" s="27" t="str">
        <f t="shared" si="111"/>
        <v>#N/A</v>
      </c>
      <c r="BN80" s="27" t="str">
        <f t="shared" si="111"/>
        <v>#N/A</v>
      </c>
      <c r="BO80" s="27" t="str">
        <f t="shared" si="111"/>
        <v>#N/A</v>
      </c>
      <c r="BP80" s="27" t="str">
        <f t="shared" si="111"/>
        <v>#N/A</v>
      </c>
      <c r="BQ80" s="27" t="str">
        <f t="shared" si="111"/>
        <v>#N/A</v>
      </c>
      <c r="BR80" s="27" t="str">
        <f t="shared" si="111"/>
        <v>#N/A</v>
      </c>
      <c r="BS80" s="27" t="str">
        <f t="shared" si="111"/>
        <v>#N/A</v>
      </c>
      <c r="BT80" s="27" t="str">
        <f t="shared" si="111"/>
        <v>#N/A</v>
      </c>
      <c r="BU80" s="27" t="str">
        <f t="shared" si="111"/>
        <v>#N/A</v>
      </c>
      <c r="BV80" s="27" t="str">
        <f t="shared" si="111"/>
        <v>#N/A</v>
      </c>
      <c r="BW80" s="27" t="str">
        <f t="shared" si="111"/>
        <v>#N/A</v>
      </c>
      <c r="BX80" s="27" t="str">
        <f t="shared" si="111"/>
        <v>#N/A</v>
      </c>
      <c r="BY80" s="27" t="str">
        <f t="shared" si="111"/>
        <v>#N/A</v>
      </c>
      <c r="BZ80" s="27" t="str">
        <f t="shared" si="111"/>
        <v>#N/A</v>
      </c>
      <c r="CA80" s="27" t="str">
        <f t="shared" si="111"/>
        <v>#N/A</v>
      </c>
      <c r="CB80" s="27" t="str">
        <f t="shared" si="111"/>
        <v>#N/A</v>
      </c>
      <c r="CC80" s="27" t="str">
        <f t="shared" si="111"/>
        <v>#N/A</v>
      </c>
      <c r="CD80" s="27" t="str">
        <f t="shared" si="111"/>
        <v>#N/A</v>
      </c>
      <c r="CE80" s="27" t="str">
        <f t="shared" si="111"/>
        <v>#N/A</v>
      </c>
      <c r="CF80" s="27" t="str">
        <f t="shared" si="111"/>
        <v>#N/A</v>
      </c>
      <c r="CG80" s="27" t="str">
        <f t="shared" si="111"/>
        <v>#N/A</v>
      </c>
      <c r="CH80" s="27" t="str">
        <f t="shared" si="111"/>
        <v>#N/A</v>
      </c>
      <c r="CI80" s="27" t="str">
        <f t="shared" si="111"/>
        <v>#N/A</v>
      </c>
      <c r="CJ80" s="27" t="str">
        <f t="shared" si="111"/>
        <v>#N/A</v>
      </c>
      <c r="CK80" s="27" t="str">
        <f t="shared" si="111"/>
        <v>#N/A</v>
      </c>
      <c r="CL80" s="27" t="str">
        <f t="shared" si="111"/>
        <v>#N/A</v>
      </c>
      <c r="CM80" s="27" t="str">
        <f t="shared" si="111"/>
        <v>#N/A</v>
      </c>
      <c r="CN80" s="27" t="str">
        <f t="shared" si="111"/>
        <v>#N/A</v>
      </c>
      <c r="CO80" s="27" t="str">
        <f t="shared" si="111"/>
        <v>#N/A</v>
      </c>
      <c r="CP80" s="27" t="str">
        <f t="shared" si="111"/>
        <v>#N/A</v>
      </c>
      <c r="CQ80" s="27" t="str">
        <f t="shared" si="111"/>
        <v>#N/A</v>
      </c>
      <c r="CR80" s="27" t="str">
        <f t="shared" si="111"/>
        <v>#N/A</v>
      </c>
      <c r="CS80" s="27" t="str">
        <f t="shared" si="111"/>
        <v>#N/A</v>
      </c>
      <c r="CT80" s="27" t="str">
        <f t="shared" si="111"/>
        <v>#N/A</v>
      </c>
      <c r="CU80" s="27" t="str">
        <f t="shared" si="111"/>
        <v>#N/A</v>
      </c>
      <c r="CV80" s="27" t="str">
        <f t="shared" si="111"/>
        <v>#N/A</v>
      </c>
      <c r="CW80" s="27" t="str">
        <f t="shared" si="111"/>
        <v>#N/A</v>
      </c>
      <c r="CX80" s="27" t="str">
        <f t="shared" si="111"/>
        <v>#N/A</v>
      </c>
      <c r="CY80" s="27" t="str">
        <f t="shared" si="111"/>
        <v>#N/A</v>
      </c>
      <c r="CZ80" s="27" t="str">
        <f t="shared" si="111"/>
        <v>#N/A</v>
      </c>
      <c r="DA80" s="27" t="str">
        <f t="shared" si="111"/>
        <v>#N/A</v>
      </c>
      <c r="DB80" s="27" t="str">
        <f t="shared" si="111"/>
        <v>#N/A</v>
      </c>
      <c r="DC80" s="27" t="str">
        <f t="shared" si="111"/>
        <v>#N/A</v>
      </c>
      <c r="DD80" s="27" t="str">
        <f t="shared" si="111"/>
        <v>#N/A</v>
      </c>
      <c r="DE80" s="27" t="str">
        <f t="shared" si="111"/>
        <v>#N/A</v>
      </c>
      <c r="DF80" s="27" t="str">
        <f t="shared" si="111"/>
        <v>#N/A</v>
      </c>
      <c r="DG80" s="27" t="str">
        <f t="shared" si="111"/>
        <v>#N/A</v>
      </c>
      <c r="DH80" s="27" t="str">
        <f t="shared" si="111"/>
        <v>#N/A</v>
      </c>
      <c r="DI80" s="27" t="str">
        <f t="shared" si="111"/>
        <v>#N/A</v>
      </c>
      <c r="DJ80" s="27" t="str">
        <f t="shared" si="111"/>
        <v>#N/A</v>
      </c>
      <c r="DK80" s="27" t="str">
        <f t="shared" si="111"/>
        <v>#N/A</v>
      </c>
      <c r="DL80" s="27" t="str">
        <f t="shared" si="111"/>
        <v>#N/A</v>
      </c>
      <c r="DM80" s="27" t="str">
        <f t="shared" si="111"/>
        <v>#N/A</v>
      </c>
      <c r="DN80" s="27" t="str">
        <f t="shared" si="111"/>
        <v>#N/A</v>
      </c>
      <c r="DO80" s="27" t="str">
        <f t="shared" si="111"/>
        <v>#N/A</v>
      </c>
      <c r="DP80" s="27" t="str">
        <f t="shared" si="111"/>
        <v>#N/A</v>
      </c>
      <c r="DQ80" s="27" t="str">
        <f t="shared" si="111"/>
        <v>#N/A</v>
      </c>
      <c r="DR80" s="27" t="str">
        <f t="shared" si="111"/>
        <v>#N/A</v>
      </c>
      <c r="DS80" s="27" t="str">
        <f t="shared" si="111"/>
        <v>#N/A</v>
      </c>
      <c r="DT80" s="27" t="str">
        <f t="shared" si="111"/>
        <v>#N/A</v>
      </c>
      <c r="DU80" s="27" t="str">
        <f t="shared" si="111"/>
        <v>#N/A</v>
      </c>
      <c r="DV80" s="27" t="str">
        <f t="shared" si="111"/>
        <v>#N/A</v>
      </c>
      <c r="DW80" s="27" t="str">
        <f t="shared" si="111"/>
        <v>#N/A</v>
      </c>
      <c r="DX80" s="27" t="str">
        <f t="shared" si="111"/>
        <v>#N/A</v>
      </c>
      <c r="DY80" s="27" t="str">
        <f t="shared" si="111"/>
        <v>#N/A</v>
      </c>
      <c r="DZ80" s="27" t="str">
        <f t="shared" si="111"/>
        <v>#N/A</v>
      </c>
      <c r="EA80" s="27" t="str">
        <f t="shared" si="111"/>
        <v>#N/A</v>
      </c>
      <c r="EB80" s="27" t="str">
        <f t="shared" si="111"/>
        <v>#N/A</v>
      </c>
      <c r="EC80" s="27" t="str">
        <f t="shared" si="111"/>
        <v>#N/A</v>
      </c>
      <c r="ED80" s="27" t="str">
        <f t="shared" si="111"/>
        <v>#N/A</v>
      </c>
      <c r="EE80" s="28">
        <f t="shared" si="2"/>
        <v>1659.496056</v>
      </c>
    </row>
    <row r="81">
      <c r="A81" s="1"/>
      <c r="B81" s="29" t="s">
        <v>42</v>
      </c>
      <c r="C81" s="30" t="s">
        <v>46</v>
      </c>
      <c r="D81" s="30">
        <v>0.0</v>
      </c>
      <c r="E81" s="30" t="s">
        <v>46</v>
      </c>
      <c r="F81" s="31">
        <v>46258.0</v>
      </c>
      <c r="G81" s="32"/>
      <c r="H81" s="32" t="b">
        <f t="shared" si="3"/>
        <v>1</v>
      </c>
      <c r="I81" s="32" t="b">
        <f>if(iferror(match(B81,'Osallistujat ja seuranta'!C:C,0),0)&gt;0,TRUE,FALSE)</f>
        <v>1</v>
      </c>
      <c r="J81" s="32" t="b">
        <f>if(iferror(match(C81,'Osallistujat ja seuranta'!C:C,0),0)&gt;0,TRUE,FALSE)</f>
        <v>1</v>
      </c>
      <c r="K81" s="32" t="b">
        <f t="shared" si="4"/>
        <v>1</v>
      </c>
      <c r="L81" s="32" t="b">
        <f t="shared" si="5"/>
        <v>1</v>
      </c>
      <c r="M81" s="32" t="b">
        <f t="shared" si="6"/>
        <v>1</v>
      </c>
      <c r="N81" s="33">
        <f t="shared" si="7"/>
        <v>1</v>
      </c>
      <c r="O81" s="34">
        <f t="shared" si="8"/>
        <v>2015.082401</v>
      </c>
      <c r="P81" s="34">
        <f t="shared" si="9"/>
        <v>1622.570805</v>
      </c>
      <c r="Q81" s="35">
        <f t="shared" si="10"/>
        <v>392.5115956</v>
      </c>
      <c r="R81" s="34">
        <f t="shared" si="11"/>
        <v>1622.570805</v>
      </c>
      <c r="S81" s="33">
        <f t="shared" si="12"/>
        <v>0</v>
      </c>
      <c r="T81" s="33">
        <f t="shared" si="13"/>
        <v>-50.10914909</v>
      </c>
      <c r="U81" s="33">
        <f t="shared" si="14"/>
        <v>-51.97512361</v>
      </c>
      <c r="V81" s="36">
        <f t="shared" si="15"/>
        <v>0.8659918088</v>
      </c>
      <c r="W81" s="37">
        <f t="shared" si="16"/>
        <v>19.61338038</v>
      </c>
      <c r="X81" s="37">
        <f t="shared" si="17"/>
        <v>0.7178942635</v>
      </c>
      <c r="Y81" s="37">
        <f>if(N81=1,(W81*(S81-V81))*'Säännöt ja ohjeet'!$B$54+X81,"")</f>
        <v>-33.25215924</v>
      </c>
      <c r="Z81" s="37">
        <f t="shared" si="18"/>
        <v>1</v>
      </c>
      <c r="AA81" s="37">
        <f t="shared" si="19"/>
        <v>0.1340081912</v>
      </c>
      <c r="AB81" s="37">
        <f t="shared" si="20"/>
        <v>30.04572741</v>
      </c>
      <c r="AC81" s="37">
        <f t="shared" si="21"/>
        <v>1.693615005</v>
      </c>
      <c r="AD81" s="37">
        <f>if(N81=1,(AB81*(Z81-AA81))*'Säännöt ja ohjeet'!$B$54+AC81,"")</f>
        <v>53.73232266</v>
      </c>
      <c r="AE81" s="38">
        <f t="shared" si="22"/>
        <v>-16</v>
      </c>
      <c r="AF81" s="38">
        <f t="shared" si="23"/>
        <v>18</v>
      </c>
      <c r="AG81" s="1"/>
      <c r="AH81" s="10"/>
      <c r="AI81" s="27">
        <f t="shared" ref="AI81:ED81" si="112">if($B81=AI$3,AI80+$Y81,if($C81=AI$3,AI80+$AD81,AI80))</f>
        <v>1981.830242</v>
      </c>
      <c r="AJ81" s="27">
        <f t="shared" si="112"/>
        <v>1845.73035</v>
      </c>
      <c r="AK81" s="27">
        <f t="shared" si="112"/>
        <v>2418.9175</v>
      </c>
      <c r="AL81" s="27">
        <f t="shared" si="112"/>
        <v>1676.303128</v>
      </c>
      <c r="AM81" s="27">
        <f t="shared" si="112"/>
        <v>1789.564506</v>
      </c>
      <c r="AN81" s="27">
        <f t="shared" si="112"/>
        <v>2333.503271</v>
      </c>
      <c r="AO81" s="27">
        <f t="shared" si="112"/>
        <v>2279.021637</v>
      </c>
      <c r="AP81" s="27">
        <f t="shared" si="112"/>
        <v>1721.536599</v>
      </c>
      <c r="AQ81" s="27">
        <f t="shared" si="112"/>
        <v>880.3044819</v>
      </c>
      <c r="AR81" s="27">
        <f t="shared" si="112"/>
        <v>818.204268</v>
      </c>
      <c r="AS81" s="27">
        <f t="shared" si="112"/>
        <v>2178.77133</v>
      </c>
      <c r="AT81" s="27">
        <f t="shared" si="112"/>
        <v>811.649061</v>
      </c>
      <c r="AU81" s="27">
        <f t="shared" si="112"/>
        <v>1162.877388</v>
      </c>
      <c r="AV81" s="27">
        <f t="shared" si="112"/>
        <v>1314.655233</v>
      </c>
      <c r="AW81" s="27">
        <f t="shared" si="112"/>
        <v>1186.880996</v>
      </c>
      <c r="AX81" s="27">
        <f t="shared" si="112"/>
        <v>1130.419935</v>
      </c>
      <c r="AY81" s="27">
        <f t="shared" si="112"/>
        <v>1367.704948</v>
      </c>
      <c r="AZ81" s="27">
        <f t="shared" si="112"/>
        <v>1769.080203</v>
      </c>
      <c r="BA81" s="27">
        <f t="shared" si="112"/>
        <v>1843.969933</v>
      </c>
      <c r="BB81" s="27">
        <f t="shared" si="112"/>
        <v>2151.976698</v>
      </c>
      <c r="BC81" s="27">
        <f t="shared" si="112"/>
        <v>2206.995622</v>
      </c>
      <c r="BD81" s="27" t="str">
        <f t="shared" si="112"/>
        <v>#N/A</v>
      </c>
      <c r="BE81" s="27" t="str">
        <f t="shared" si="112"/>
        <v>#N/A</v>
      </c>
      <c r="BF81" s="27" t="str">
        <f t="shared" si="112"/>
        <v>#N/A</v>
      </c>
      <c r="BG81" s="27" t="str">
        <f t="shared" si="112"/>
        <v>#N/A</v>
      </c>
      <c r="BH81" s="27" t="str">
        <f t="shared" si="112"/>
        <v>#N/A</v>
      </c>
      <c r="BI81" s="27" t="str">
        <f t="shared" si="112"/>
        <v>#N/A</v>
      </c>
      <c r="BJ81" s="27" t="str">
        <f t="shared" si="112"/>
        <v>#N/A</v>
      </c>
      <c r="BK81" s="27" t="str">
        <f t="shared" si="112"/>
        <v>#N/A</v>
      </c>
      <c r="BL81" s="27" t="str">
        <f t="shared" si="112"/>
        <v>#N/A</v>
      </c>
      <c r="BM81" s="27" t="str">
        <f t="shared" si="112"/>
        <v>#N/A</v>
      </c>
      <c r="BN81" s="27" t="str">
        <f t="shared" si="112"/>
        <v>#N/A</v>
      </c>
      <c r="BO81" s="27" t="str">
        <f t="shared" si="112"/>
        <v>#N/A</v>
      </c>
      <c r="BP81" s="27" t="str">
        <f t="shared" si="112"/>
        <v>#N/A</v>
      </c>
      <c r="BQ81" s="27" t="str">
        <f t="shared" si="112"/>
        <v>#N/A</v>
      </c>
      <c r="BR81" s="27" t="str">
        <f t="shared" si="112"/>
        <v>#N/A</v>
      </c>
      <c r="BS81" s="27" t="str">
        <f t="shared" si="112"/>
        <v>#N/A</v>
      </c>
      <c r="BT81" s="27" t="str">
        <f t="shared" si="112"/>
        <v>#N/A</v>
      </c>
      <c r="BU81" s="27" t="str">
        <f t="shared" si="112"/>
        <v>#N/A</v>
      </c>
      <c r="BV81" s="27" t="str">
        <f t="shared" si="112"/>
        <v>#N/A</v>
      </c>
      <c r="BW81" s="27" t="str">
        <f t="shared" si="112"/>
        <v>#N/A</v>
      </c>
      <c r="BX81" s="27" t="str">
        <f t="shared" si="112"/>
        <v>#N/A</v>
      </c>
      <c r="BY81" s="27" t="str">
        <f t="shared" si="112"/>
        <v>#N/A</v>
      </c>
      <c r="BZ81" s="27" t="str">
        <f t="shared" si="112"/>
        <v>#N/A</v>
      </c>
      <c r="CA81" s="27" t="str">
        <f t="shared" si="112"/>
        <v>#N/A</v>
      </c>
      <c r="CB81" s="27" t="str">
        <f t="shared" si="112"/>
        <v>#N/A</v>
      </c>
      <c r="CC81" s="27" t="str">
        <f t="shared" si="112"/>
        <v>#N/A</v>
      </c>
      <c r="CD81" s="27" t="str">
        <f t="shared" si="112"/>
        <v>#N/A</v>
      </c>
      <c r="CE81" s="27" t="str">
        <f t="shared" si="112"/>
        <v>#N/A</v>
      </c>
      <c r="CF81" s="27" t="str">
        <f t="shared" si="112"/>
        <v>#N/A</v>
      </c>
      <c r="CG81" s="27" t="str">
        <f t="shared" si="112"/>
        <v>#N/A</v>
      </c>
      <c r="CH81" s="27" t="str">
        <f t="shared" si="112"/>
        <v>#N/A</v>
      </c>
      <c r="CI81" s="27" t="str">
        <f t="shared" si="112"/>
        <v>#N/A</v>
      </c>
      <c r="CJ81" s="27" t="str">
        <f t="shared" si="112"/>
        <v>#N/A</v>
      </c>
      <c r="CK81" s="27" t="str">
        <f t="shared" si="112"/>
        <v>#N/A</v>
      </c>
      <c r="CL81" s="27" t="str">
        <f t="shared" si="112"/>
        <v>#N/A</v>
      </c>
      <c r="CM81" s="27" t="str">
        <f t="shared" si="112"/>
        <v>#N/A</v>
      </c>
      <c r="CN81" s="27" t="str">
        <f t="shared" si="112"/>
        <v>#N/A</v>
      </c>
      <c r="CO81" s="27" t="str">
        <f t="shared" si="112"/>
        <v>#N/A</v>
      </c>
      <c r="CP81" s="27" t="str">
        <f t="shared" si="112"/>
        <v>#N/A</v>
      </c>
      <c r="CQ81" s="27" t="str">
        <f t="shared" si="112"/>
        <v>#N/A</v>
      </c>
      <c r="CR81" s="27" t="str">
        <f t="shared" si="112"/>
        <v>#N/A</v>
      </c>
      <c r="CS81" s="27" t="str">
        <f t="shared" si="112"/>
        <v>#N/A</v>
      </c>
      <c r="CT81" s="27" t="str">
        <f t="shared" si="112"/>
        <v>#N/A</v>
      </c>
      <c r="CU81" s="27" t="str">
        <f t="shared" si="112"/>
        <v>#N/A</v>
      </c>
      <c r="CV81" s="27" t="str">
        <f t="shared" si="112"/>
        <v>#N/A</v>
      </c>
      <c r="CW81" s="27" t="str">
        <f t="shared" si="112"/>
        <v>#N/A</v>
      </c>
      <c r="CX81" s="27" t="str">
        <f t="shared" si="112"/>
        <v>#N/A</v>
      </c>
      <c r="CY81" s="27" t="str">
        <f t="shared" si="112"/>
        <v>#N/A</v>
      </c>
      <c r="CZ81" s="27" t="str">
        <f t="shared" si="112"/>
        <v>#N/A</v>
      </c>
      <c r="DA81" s="27" t="str">
        <f t="shared" si="112"/>
        <v>#N/A</v>
      </c>
      <c r="DB81" s="27" t="str">
        <f t="shared" si="112"/>
        <v>#N/A</v>
      </c>
      <c r="DC81" s="27" t="str">
        <f t="shared" si="112"/>
        <v>#N/A</v>
      </c>
      <c r="DD81" s="27" t="str">
        <f t="shared" si="112"/>
        <v>#N/A</v>
      </c>
      <c r="DE81" s="27" t="str">
        <f t="shared" si="112"/>
        <v>#N/A</v>
      </c>
      <c r="DF81" s="27" t="str">
        <f t="shared" si="112"/>
        <v>#N/A</v>
      </c>
      <c r="DG81" s="27" t="str">
        <f t="shared" si="112"/>
        <v>#N/A</v>
      </c>
      <c r="DH81" s="27" t="str">
        <f t="shared" si="112"/>
        <v>#N/A</v>
      </c>
      <c r="DI81" s="27" t="str">
        <f t="shared" si="112"/>
        <v>#N/A</v>
      </c>
      <c r="DJ81" s="27" t="str">
        <f t="shared" si="112"/>
        <v>#N/A</v>
      </c>
      <c r="DK81" s="27" t="str">
        <f t="shared" si="112"/>
        <v>#N/A</v>
      </c>
      <c r="DL81" s="27" t="str">
        <f t="shared" si="112"/>
        <v>#N/A</v>
      </c>
      <c r="DM81" s="27" t="str">
        <f t="shared" si="112"/>
        <v>#N/A</v>
      </c>
      <c r="DN81" s="27" t="str">
        <f t="shared" si="112"/>
        <v>#N/A</v>
      </c>
      <c r="DO81" s="27" t="str">
        <f t="shared" si="112"/>
        <v>#N/A</v>
      </c>
      <c r="DP81" s="27" t="str">
        <f t="shared" si="112"/>
        <v>#N/A</v>
      </c>
      <c r="DQ81" s="27" t="str">
        <f t="shared" si="112"/>
        <v>#N/A</v>
      </c>
      <c r="DR81" s="27" t="str">
        <f t="shared" si="112"/>
        <v>#N/A</v>
      </c>
      <c r="DS81" s="27" t="str">
        <f t="shared" si="112"/>
        <v>#N/A</v>
      </c>
      <c r="DT81" s="27" t="str">
        <f t="shared" si="112"/>
        <v>#N/A</v>
      </c>
      <c r="DU81" s="27" t="str">
        <f t="shared" si="112"/>
        <v>#N/A</v>
      </c>
      <c r="DV81" s="27" t="str">
        <f t="shared" si="112"/>
        <v>#N/A</v>
      </c>
      <c r="DW81" s="27" t="str">
        <f t="shared" si="112"/>
        <v>#N/A</v>
      </c>
      <c r="DX81" s="27" t="str">
        <f t="shared" si="112"/>
        <v>#N/A</v>
      </c>
      <c r="DY81" s="27" t="str">
        <f t="shared" si="112"/>
        <v>#N/A</v>
      </c>
      <c r="DZ81" s="27" t="str">
        <f t="shared" si="112"/>
        <v>#N/A</v>
      </c>
      <c r="EA81" s="27" t="str">
        <f t="shared" si="112"/>
        <v>#N/A</v>
      </c>
      <c r="EB81" s="27" t="str">
        <f t="shared" si="112"/>
        <v>#N/A</v>
      </c>
      <c r="EC81" s="27" t="str">
        <f t="shared" si="112"/>
        <v>#N/A</v>
      </c>
      <c r="ED81" s="27" t="str">
        <f t="shared" si="112"/>
        <v>#N/A</v>
      </c>
      <c r="EE81" s="28">
        <f t="shared" si="2"/>
        <v>1660.471301</v>
      </c>
    </row>
    <row r="82">
      <c r="A82" s="1"/>
      <c r="B82" s="29" t="s">
        <v>37</v>
      </c>
      <c r="C82" s="30" t="s">
        <v>47</v>
      </c>
      <c r="D82" s="30">
        <v>0.0</v>
      </c>
      <c r="E82" s="30" t="s">
        <v>37</v>
      </c>
      <c r="F82" s="31">
        <v>46278.0</v>
      </c>
      <c r="G82" s="32"/>
      <c r="H82" s="32" t="b">
        <f t="shared" si="3"/>
        <v>1</v>
      </c>
      <c r="I82" s="32" t="b">
        <f>if(iferror(match(B82,'Osallistujat ja seuranta'!C:C,0),0)&gt;0,TRUE,FALSE)</f>
        <v>1</v>
      </c>
      <c r="J82" s="32" t="b">
        <f>if(iferror(match(C82,'Osallistujat ja seuranta'!C:C,0),0)&gt;0,TRUE,FALSE)</f>
        <v>1</v>
      </c>
      <c r="K82" s="32" t="b">
        <f t="shared" si="4"/>
        <v>1</v>
      </c>
      <c r="L82" s="32" t="b">
        <f t="shared" si="5"/>
        <v>1</v>
      </c>
      <c r="M82" s="32" t="b">
        <f t="shared" si="6"/>
        <v>1</v>
      </c>
      <c r="N82" s="33">
        <f t="shared" si="7"/>
        <v>1</v>
      </c>
      <c r="O82" s="34">
        <f t="shared" si="8"/>
        <v>2418.9175</v>
      </c>
      <c r="P82" s="34">
        <f t="shared" si="9"/>
        <v>2333.503271</v>
      </c>
      <c r="Q82" s="35">
        <f t="shared" si="10"/>
        <v>85.41422863</v>
      </c>
      <c r="R82" s="34">
        <f t="shared" si="11"/>
        <v>2333.503271</v>
      </c>
      <c r="S82" s="33">
        <f t="shared" si="12"/>
        <v>1</v>
      </c>
      <c r="T82" s="33">
        <f t="shared" si="13"/>
        <v>-47.46805886</v>
      </c>
      <c r="U82" s="33">
        <f t="shared" si="14"/>
        <v>-48.1157454</v>
      </c>
      <c r="V82" s="36">
        <f t="shared" si="15"/>
        <v>0.6564889408</v>
      </c>
      <c r="W82" s="37">
        <f t="shared" si="16"/>
        <v>10.7245364</v>
      </c>
      <c r="X82" s="37">
        <f t="shared" si="17"/>
        <v>0.04077908329</v>
      </c>
      <c r="Y82" s="37">
        <f>if(N82=1,(W82*(S82-V82))*'Säännöt ja ohjeet'!$B$54+X82,"")</f>
        <v>7.408772799</v>
      </c>
      <c r="Z82" s="37">
        <f t="shared" si="18"/>
        <v>0</v>
      </c>
      <c r="AA82" s="37">
        <f t="shared" si="19"/>
        <v>0.3435110592</v>
      </c>
      <c r="AB82" s="37">
        <f t="shared" si="20"/>
        <v>12.43576849</v>
      </c>
      <c r="AC82" s="37">
        <f t="shared" si="21"/>
        <v>0.1011033201</v>
      </c>
      <c r="AD82" s="37">
        <f>if(N82=1,(AB82*(Z82-AA82))*'Säännöt ja ohjeet'!$B$54+AC82,"")</f>
        <v>-8.44254469</v>
      </c>
      <c r="AE82" s="38">
        <f t="shared" si="22"/>
        <v>10</v>
      </c>
      <c r="AF82" s="38">
        <f t="shared" si="23"/>
        <v>-8</v>
      </c>
      <c r="AG82" s="1"/>
      <c r="AH82" s="10"/>
      <c r="AI82" s="27">
        <f t="shared" ref="AI82:ED82" si="113">if($B82=AI$3,AI81+$Y82,if($C82=AI$3,AI81+$AD82,AI81))</f>
        <v>1981.830242</v>
      </c>
      <c r="AJ82" s="27">
        <f t="shared" si="113"/>
        <v>1845.73035</v>
      </c>
      <c r="AK82" s="27">
        <f t="shared" si="113"/>
        <v>2426.326273</v>
      </c>
      <c r="AL82" s="27">
        <f t="shared" si="113"/>
        <v>1676.303128</v>
      </c>
      <c r="AM82" s="27">
        <f t="shared" si="113"/>
        <v>1789.564506</v>
      </c>
      <c r="AN82" s="27">
        <f t="shared" si="113"/>
        <v>2325.060727</v>
      </c>
      <c r="AO82" s="27">
        <f t="shared" si="113"/>
        <v>2279.021637</v>
      </c>
      <c r="AP82" s="27">
        <f t="shared" si="113"/>
        <v>1721.536599</v>
      </c>
      <c r="AQ82" s="27">
        <f t="shared" si="113"/>
        <v>880.3044819</v>
      </c>
      <c r="AR82" s="27">
        <f t="shared" si="113"/>
        <v>818.204268</v>
      </c>
      <c r="AS82" s="27">
        <f t="shared" si="113"/>
        <v>2178.77133</v>
      </c>
      <c r="AT82" s="27">
        <f t="shared" si="113"/>
        <v>811.649061</v>
      </c>
      <c r="AU82" s="27">
        <f t="shared" si="113"/>
        <v>1162.877388</v>
      </c>
      <c r="AV82" s="27">
        <f t="shared" si="113"/>
        <v>1314.655233</v>
      </c>
      <c r="AW82" s="27">
        <f t="shared" si="113"/>
        <v>1186.880996</v>
      </c>
      <c r="AX82" s="27">
        <f t="shared" si="113"/>
        <v>1130.419935</v>
      </c>
      <c r="AY82" s="27">
        <f t="shared" si="113"/>
        <v>1367.704948</v>
      </c>
      <c r="AZ82" s="27">
        <f t="shared" si="113"/>
        <v>1769.080203</v>
      </c>
      <c r="BA82" s="27">
        <f t="shared" si="113"/>
        <v>1843.969933</v>
      </c>
      <c r="BB82" s="27">
        <f t="shared" si="113"/>
        <v>2151.976698</v>
      </c>
      <c r="BC82" s="27">
        <f t="shared" si="113"/>
        <v>2206.995622</v>
      </c>
      <c r="BD82" s="27" t="str">
        <f t="shared" si="113"/>
        <v>#N/A</v>
      </c>
      <c r="BE82" s="27" t="str">
        <f t="shared" si="113"/>
        <v>#N/A</v>
      </c>
      <c r="BF82" s="27" t="str">
        <f t="shared" si="113"/>
        <v>#N/A</v>
      </c>
      <c r="BG82" s="27" t="str">
        <f t="shared" si="113"/>
        <v>#N/A</v>
      </c>
      <c r="BH82" s="27" t="str">
        <f t="shared" si="113"/>
        <v>#N/A</v>
      </c>
      <c r="BI82" s="27" t="str">
        <f t="shared" si="113"/>
        <v>#N/A</v>
      </c>
      <c r="BJ82" s="27" t="str">
        <f t="shared" si="113"/>
        <v>#N/A</v>
      </c>
      <c r="BK82" s="27" t="str">
        <f t="shared" si="113"/>
        <v>#N/A</v>
      </c>
      <c r="BL82" s="27" t="str">
        <f t="shared" si="113"/>
        <v>#N/A</v>
      </c>
      <c r="BM82" s="27" t="str">
        <f t="shared" si="113"/>
        <v>#N/A</v>
      </c>
      <c r="BN82" s="27" t="str">
        <f t="shared" si="113"/>
        <v>#N/A</v>
      </c>
      <c r="BO82" s="27" t="str">
        <f t="shared" si="113"/>
        <v>#N/A</v>
      </c>
      <c r="BP82" s="27" t="str">
        <f t="shared" si="113"/>
        <v>#N/A</v>
      </c>
      <c r="BQ82" s="27" t="str">
        <f t="shared" si="113"/>
        <v>#N/A</v>
      </c>
      <c r="BR82" s="27" t="str">
        <f t="shared" si="113"/>
        <v>#N/A</v>
      </c>
      <c r="BS82" s="27" t="str">
        <f t="shared" si="113"/>
        <v>#N/A</v>
      </c>
      <c r="BT82" s="27" t="str">
        <f t="shared" si="113"/>
        <v>#N/A</v>
      </c>
      <c r="BU82" s="27" t="str">
        <f t="shared" si="113"/>
        <v>#N/A</v>
      </c>
      <c r="BV82" s="27" t="str">
        <f t="shared" si="113"/>
        <v>#N/A</v>
      </c>
      <c r="BW82" s="27" t="str">
        <f t="shared" si="113"/>
        <v>#N/A</v>
      </c>
      <c r="BX82" s="27" t="str">
        <f t="shared" si="113"/>
        <v>#N/A</v>
      </c>
      <c r="BY82" s="27" t="str">
        <f t="shared" si="113"/>
        <v>#N/A</v>
      </c>
      <c r="BZ82" s="27" t="str">
        <f t="shared" si="113"/>
        <v>#N/A</v>
      </c>
      <c r="CA82" s="27" t="str">
        <f t="shared" si="113"/>
        <v>#N/A</v>
      </c>
      <c r="CB82" s="27" t="str">
        <f t="shared" si="113"/>
        <v>#N/A</v>
      </c>
      <c r="CC82" s="27" t="str">
        <f t="shared" si="113"/>
        <v>#N/A</v>
      </c>
      <c r="CD82" s="27" t="str">
        <f t="shared" si="113"/>
        <v>#N/A</v>
      </c>
      <c r="CE82" s="27" t="str">
        <f t="shared" si="113"/>
        <v>#N/A</v>
      </c>
      <c r="CF82" s="27" t="str">
        <f t="shared" si="113"/>
        <v>#N/A</v>
      </c>
      <c r="CG82" s="27" t="str">
        <f t="shared" si="113"/>
        <v>#N/A</v>
      </c>
      <c r="CH82" s="27" t="str">
        <f t="shared" si="113"/>
        <v>#N/A</v>
      </c>
      <c r="CI82" s="27" t="str">
        <f t="shared" si="113"/>
        <v>#N/A</v>
      </c>
      <c r="CJ82" s="27" t="str">
        <f t="shared" si="113"/>
        <v>#N/A</v>
      </c>
      <c r="CK82" s="27" t="str">
        <f t="shared" si="113"/>
        <v>#N/A</v>
      </c>
      <c r="CL82" s="27" t="str">
        <f t="shared" si="113"/>
        <v>#N/A</v>
      </c>
      <c r="CM82" s="27" t="str">
        <f t="shared" si="113"/>
        <v>#N/A</v>
      </c>
      <c r="CN82" s="27" t="str">
        <f t="shared" si="113"/>
        <v>#N/A</v>
      </c>
      <c r="CO82" s="27" t="str">
        <f t="shared" si="113"/>
        <v>#N/A</v>
      </c>
      <c r="CP82" s="27" t="str">
        <f t="shared" si="113"/>
        <v>#N/A</v>
      </c>
      <c r="CQ82" s="27" t="str">
        <f t="shared" si="113"/>
        <v>#N/A</v>
      </c>
      <c r="CR82" s="27" t="str">
        <f t="shared" si="113"/>
        <v>#N/A</v>
      </c>
      <c r="CS82" s="27" t="str">
        <f t="shared" si="113"/>
        <v>#N/A</v>
      </c>
      <c r="CT82" s="27" t="str">
        <f t="shared" si="113"/>
        <v>#N/A</v>
      </c>
      <c r="CU82" s="27" t="str">
        <f t="shared" si="113"/>
        <v>#N/A</v>
      </c>
      <c r="CV82" s="27" t="str">
        <f t="shared" si="113"/>
        <v>#N/A</v>
      </c>
      <c r="CW82" s="27" t="str">
        <f t="shared" si="113"/>
        <v>#N/A</v>
      </c>
      <c r="CX82" s="27" t="str">
        <f t="shared" si="113"/>
        <v>#N/A</v>
      </c>
      <c r="CY82" s="27" t="str">
        <f t="shared" si="113"/>
        <v>#N/A</v>
      </c>
      <c r="CZ82" s="27" t="str">
        <f t="shared" si="113"/>
        <v>#N/A</v>
      </c>
      <c r="DA82" s="27" t="str">
        <f t="shared" si="113"/>
        <v>#N/A</v>
      </c>
      <c r="DB82" s="27" t="str">
        <f t="shared" si="113"/>
        <v>#N/A</v>
      </c>
      <c r="DC82" s="27" t="str">
        <f t="shared" si="113"/>
        <v>#N/A</v>
      </c>
      <c r="DD82" s="27" t="str">
        <f t="shared" si="113"/>
        <v>#N/A</v>
      </c>
      <c r="DE82" s="27" t="str">
        <f t="shared" si="113"/>
        <v>#N/A</v>
      </c>
      <c r="DF82" s="27" t="str">
        <f t="shared" si="113"/>
        <v>#N/A</v>
      </c>
      <c r="DG82" s="27" t="str">
        <f t="shared" si="113"/>
        <v>#N/A</v>
      </c>
      <c r="DH82" s="27" t="str">
        <f t="shared" si="113"/>
        <v>#N/A</v>
      </c>
      <c r="DI82" s="27" t="str">
        <f t="shared" si="113"/>
        <v>#N/A</v>
      </c>
      <c r="DJ82" s="27" t="str">
        <f t="shared" si="113"/>
        <v>#N/A</v>
      </c>
      <c r="DK82" s="27" t="str">
        <f t="shared" si="113"/>
        <v>#N/A</v>
      </c>
      <c r="DL82" s="27" t="str">
        <f t="shared" si="113"/>
        <v>#N/A</v>
      </c>
      <c r="DM82" s="27" t="str">
        <f t="shared" si="113"/>
        <v>#N/A</v>
      </c>
      <c r="DN82" s="27" t="str">
        <f t="shared" si="113"/>
        <v>#N/A</v>
      </c>
      <c r="DO82" s="27" t="str">
        <f t="shared" si="113"/>
        <v>#N/A</v>
      </c>
      <c r="DP82" s="27" t="str">
        <f t="shared" si="113"/>
        <v>#N/A</v>
      </c>
      <c r="DQ82" s="27" t="str">
        <f t="shared" si="113"/>
        <v>#N/A</v>
      </c>
      <c r="DR82" s="27" t="str">
        <f t="shared" si="113"/>
        <v>#N/A</v>
      </c>
      <c r="DS82" s="27" t="str">
        <f t="shared" si="113"/>
        <v>#N/A</v>
      </c>
      <c r="DT82" s="27" t="str">
        <f t="shared" si="113"/>
        <v>#N/A</v>
      </c>
      <c r="DU82" s="27" t="str">
        <f t="shared" si="113"/>
        <v>#N/A</v>
      </c>
      <c r="DV82" s="27" t="str">
        <f t="shared" si="113"/>
        <v>#N/A</v>
      </c>
      <c r="DW82" s="27" t="str">
        <f t="shared" si="113"/>
        <v>#N/A</v>
      </c>
      <c r="DX82" s="27" t="str">
        <f t="shared" si="113"/>
        <v>#N/A</v>
      </c>
      <c r="DY82" s="27" t="str">
        <f t="shared" si="113"/>
        <v>#N/A</v>
      </c>
      <c r="DZ82" s="27" t="str">
        <f t="shared" si="113"/>
        <v>#N/A</v>
      </c>
      <c r="EA82" s="27" t="str">
        <f t="shared" si="113"/>
        <v>#N/A</v>
      </c>
      <c r="EB82" s="27" t="str">
        <f t="shared" si="113"/>
        <v>#N/A</v>
      </c>
      <c r="EC82" s="27" t="str">
        <f t="shared" si="113"/>
        <v>#N/A</v>
      </c>
      <c r="ED82" s="27" t="str">
        <f t="shared" si="113"/>
        <v>#N/A</v>
      </c>
      <c r="EE82" s="28">
        <f t="shared" si="2"/>
        <v>1660.422074</v>
      </c>
    </row>
    <row r="83">
      <c r="A83" s="1"/>
      <c r="B83" s="29" t="s">
        <v>42</v>
      </c>
      <c r="C83" s="30" t="s">
        <v>52</v>
      </c>
      <c r="D83" s="30">
        <v>0.0</v>
      </c>
      <c r="E83" s="30" t="s">
        <v>42</v>
      </c>
      <c r="F83" s="31">
        <v>46278.0</v>
      </c>
      <c r="G83" s="32"/>
      <c r="H83" s="32" t="b">
        <f t="shared" si="3"/>
        <v>1</v>
      </c>
      <c r="I83" s="32" t="b">
        <f>if(iferror(match(B83,'Osallistujat ja seuranta'!C:C,0),0)&gt;0,TRUE,FALSE)</f>
        <v>1</v>
      </c>
      <c r="J83" s="32" t="b">
        <f>if(iferror(match(C83,'Osallistujat ja seuranta'!C:C,0),0)&gt;0,TRUE,FALSE)</f>
        <v>1</v>
      </c>
      <c r="K83" s="32" t="b">
        <f t="shared" si="4"/>
        <v>1</v>
      </c>
      <c r="L83" s="32" t="b">
        <f t="shared" si="5"/>
        <v>1</v>
      </c>
      <c r="M83" s="32" t="b">
        <f t="shared" si="6"/>
        <v>1</v>
      </c>
      <c r="N83" s="33">
        <f t="shared" si="7"/>
        <v>1</v>
      </c>
      <c r="O83" s="34">
        <f t="shared" si="8"/>
        <v>1981.830242</v>
      </c>
      <c r="P83" s="34">
        <f t="shared" si="9"/>
        <v>1789.564506</v>
      </c>
      <c r="Q83" s="35">
        <f t="shared" si="10"/>
        <v>192.2657357</v>
      </c>
      <c r="R83" s="34">
        <f t="shared" si="11"/>
        <v>1789.564506</v>
      </c>
      <c r="S83" s="33">
        <f t="shared" si="12"/>
        <v>1</v>
      </c>
      <c r="T83" s="33">
        <f t="shared" si="13"/>
        <v>-50.28799655</v>
      </c>
      <c r="U83" s="33">
        <f t="shared" si="14"/>
        <v>-51.24107306</v>
      </c>
      <c r="V83" s="36">
        <f t="shared" si="15"/>
        <v>0.7217334693</v>
      </c>
      <c r="W83" s="37">
        <f t="shared" si="16"/>
        <v>20.4317778</v>
      </c>
      <c r="X83" s="37">
        <f t="shared" si="17"/>
        <v>0.7991376106</v>
      </c>
      <c r="Y83" s="37">
        <f>if(N83=1,(W83*(S83-V83))*'Säännöt ja ohjeet'!$B$54+X83,"")</f>
        <v>12.17009746</v>
      </c>
      <c r="Z83" s="37">
        <f t="shared" si="18"/>
        <v>0</v>
      </c>
      <c r="AA83" s="37">
        <f t="shared" si="19"/>
        <v>0.2782665307</v>
      </c>
      <c r="AB83" s="37">
        <f t="shared" si="20"/>
        <v>25.40478356</v>
      </c>
      <c r="AC83" s="37">
        <f t="shared" si="21"/>
        <v>1.276427323</v>
      </c>
      <c r="AD83" s="37">
        <f>if(N83=1,(AB83*(Z83-AA83))*'Säännöt ja ohjeet'!$B$54+AC83,"")</f>
        <v>-12.86217464</v>
      </c>
      <c r="AE83" s="38">
        <f t="shared" si="22"/>
        <v>8</v>
      </c>
      <c r="AF83" s="38">
        <f t="shared" si="23"/>
        <v>-6</v>
      </c>
      <c r="AG83" s="1"/>
      <c r="AH83" s="10"/>
      <c r="AI83" s="27">
        <f t="shared" ref="AI83:ED83" si="114">if($B83=AI$3,AI82+$Y83,if($C83=AI$3,AI82+$AD83,AI82))</f>
        <v>1994.000339</v>
      </c>
      <c r="AJ83" s="27">
        <f t="shared" si="114"/>
        <v>1845.73035</v>
      </c>
      <c r="AK83" s="27">
        <f t="shared" si="114"/>
        <v>2426.326273</v>
      </c>
      <c r="AL83" s="27">
        <f t="shared" si="114"/>
        <v>1676.303128</v>
      </c>
      <c r="AM83" s="27">
        <f t="shared" si="114"/>
        <v>1776.702331</v>
      </c>
      <c r="AN83" s="27">
        <f t="shared" si="114"/>
        <v>2325.060727</v>
      </c>
      <c r="AO83" s="27">
        <f t="shared" si="114"/>
        <v>2279.021637</v>
      </c>
      <c r="AP83" s="27">
        <f t="shared" si="114"/>
        <v>1721.536599</v>
      </c>
      <c r="AQ83" s="27">
        <f t="shared" si="114"/>
        <v>880.3044819</v>
      </c>
      <c r="AR83" s="27">
        <f t="shared" si="114"/>
        <v>818.204268</v>
      </c>
      <c r="AS83" s="27">
        <f t="shared" si="114"/>
        <v>2178.77133</v>
      </c>
      <c r="AT83" s="27">
        <f t="shared" si="114"/>
        <v>811.649061</v>
      </c>
      <c r="AU83" s="27">
        <f t="shared" si="114"/>
        <v>1162.877388</v>
      </c>
      <c r="AV83" s="27">
        <f t="shared" si="114"/>
        <v>1314.655233</v>
      </c>
      <c r="AW83" s="27">
        <f t="shared" si="114"/>
        <v>1186.880996</v>
      </c>
      <c r="AX83" s="27">
        <f t="shared" si="114"/>
        <v>1130.419935</v>
      </c>
      <c r="AY83" s="27">
        <f t="shared" si="114"/>
        <v>1367.704948</v>
      </c>
      <c r="AZ83" s="27">
        <f t="shared" si="114"/>
        <v>1769.080203</v>
      </c>
      <c r="BA83" s="27">
        <f t="shared" si="114"/>
        <v>1843.969933</v>
      </c>
      <c r="BB83" s="27">
        <f t="shared" si="114"/>
        <v>2151.976698</v>
      </c>
      <c r="BC83" s="27">
        <f t="shared" si="114"/>
        <v>2206.995622</v>
      </c>
      <c r="BD83" s="27" t="str">
        <f t="shared" si="114"/>
        <v>#N/A</v>
      </c>
      <c r="BE83" s="27" t="str">
        <f t="shared" si="114"/>
        <v>#N/A</v>
      </c>
      <c r="BF83" s="27" t="str">
        <f t="shared" si="114"/>
        <v>#N/A</v>
      </c>
      <c r="BG83" s="27" t="str">
        <f t="shared" si="114"/>
        <v>#N/A</v>
      </c>
      <c r="BH83" s="27" t="str">
        <f t="shared" si="114"/>
        <v>#N/A</v>
      </c>
      <c r="BI83" s="27" t="str">
        <f t="shared" si="114"/>
        <v>#N/A</v>
      </c>
      <c r="BJ83" s="27" t="str">
        <f t="shared" si="114"/>
        <v>#N/A</v>
      </c>
      <c r="BK83" s="27" t="str">
        <f t="shared" si="114"/>
        <v>#N/A</v>
      </c>
      <c r="BL83" s="27" t="str">
        <f t="shared" si="114"/>
        <v>#N/A</v>
      </c>
      <c r="BM83" s="27" t="str">
        <f t="shared" si="114"/>
        <v>#N/A</v>
      </c>
      <c r="BN83" s="27" t="str">
        <f t="shared" si="114"/>
        <v>#N/A</v>
      </c>
      <c r="BO83" s="27" t="str">
        <f t="shared" si="114"/>
        <v>#N/A</v>
      </c>
      <c r="BP83" s="27" t="str">
        <f t="shared" si="114"/>
        <v>#N/A</v>
      </c>
      <c r="BQ83" s="27" t="str">
        <f t="shared" si="114"/>
        <v>#N/A</v>
      </c>
      <c r="BR83" s="27" t="str">
        <f t="shared" si="114"/>
        <v>#N/A</v>
      </c>
      <c r="BS83" s="27" t="str">
        <f t="shared" si="114"/>
        <v>#N/A</v>
      </c>
      <c r="BT83" s="27" t="str">
        <f t="shared" si="114"/>
        <v>#N/A</v>
      </c>
      <c r="BU83" s="27" t="str">
        <f t="shared" si="114"/>
        <v>#N/A</v>
      </c>
      <c r="BV83" s="27" t="str">
        <f t="shared" si="114"/>
        <v>#N/A</v>
      </c>
      <c r="BW83" s="27" t="str">
        <f t="shared" si="114"/>
        <v>#N/A</v>
      </c>
      <c r="BX83" s="27" t="str">
        <f t="shared" si="114"/>
        <v>#N/A</v>
      </c>
      <c r="BY83" s="27" t="str">
        <f t="shared" si="114"/>
        <v>#N/A</v>
      </c>
      <c r="BZ83" s="27" t="str">
        <f t="shared" si="114"/>
        <v>#N/A</v>
      </c>
      <c r="CA83" s="27" t="str">
        <f t="shared" si="114"/>
        <v>#N/A</v>
      </c>
      <c r="CB83" s="27" t="str">
        <f t="shared" si="114"/>
        <v>#N/A</v>
      </c>
      <c r="CC83" s="27" t="str">
        <f t="shared" si="114"/>
        <v>#N/A</v>
      </c>
      <c r="CD83" s="27" t="str">
        <f t="shared" si="114"/>
        <v>#N/A</v>
      </c>
      <c r="CE83" s="27" t="str">
        <f t="shared" si="114"/>
        <v>#N/A</v>
      </c>
      <c r="CF83" s="27" t="str">
        <f t="shared" si="114"/>
        <v>#N/A</v>
      </c>
      <c r="CG83" s="27" t="str">
        <f t="shared" si="114"/>
        <v>#N/A</v>
      </c>
      <c r="CH83" s="27" t="str">
        <f t="shared" si="114"/>
        <v>#N/A</v>
      </c>
      <c r="CI83" s="27" t="str">
        <f t="shared" si="114"/>
        <v>#N/A</v>
      </c>
      <c r="CJ83" s="27" t="str">
        <f t="shared" si="114"/>
        <v>#N/A</v>
      </c>
      <c r="CK83" s="27" t="str">
        <f t="shared" si="114"/>
        <v>#N/A</v>
      </c>
      <c r="CL83" s="27" t="str">
        <f t="shared" si="114"/>
        <v>#N/A</v>
      </c>
      <c r="CM83" s="27" t="str">
        <f t="shared" si="114"/>
        <v>#N/A</v>
      </c>
      <c r="CN83" s="27" t="str">
        <f t="shared" si="114"/>
        <v>#N/A</v>
      </c>
      <c r="CO83" s="27" t="str">
        <f t="shared" si="114"/>
        <v>#N/A</v>
      </c>
      <c r="CP83" s="27" t="str">
        <f t="shared" si="114"/>
        <v>#N/A</v>
      </c>
      <c r="CQ83" s="27" t="str">
        <f t="shared" si="114"/>
        <v>#N/A</v>
      </c>
      <c r="CR83" s="27" t="str">
        <f t="shared" si="114"/>
        <v>#N/A</v>
      </c>
      <c r="CS83" s="27" t="str">
        <f t="shared" si="114"/>
        <v>#N/A</v>
      </c>
      <c r="CT83" s="27" t="str">
        <f t="shared" si="114"/>
        <v>#N/A</v>
      </c>
      <c r="CU83" s="27" t="str">
        <f t="shared" si="114"/>
        <v>#N/A</v>
      </c>
      <c r="CV83" s="27" t="str">
        <f t="shared" si="114"/>
        <v>#N/A</v>
      </c>
      <c r="CW83" s="27" t="str">
        <f t="shared" si="114"/>
        <v>#N/A</v>
      </c>
      <c r="CX83" s="27" t="str">
        <f t="shared" si="114"/>
        <v>#N/A</v>
      </c>
      <c r="CY83" s="27" t="str">
        <f t="shared" si="114"/>
        <v>#N/A</v>
      </c>
      <c r="CZ83" s="27" t="str">
        <f t="shared" si="114"/>
        <v>#N/A</v>
      </c>
      <c r="DA83" s="27" t="str">
        <f t="shared" si="114"/>
        <v>#N/A</v>
      </c>
      <c r="DB83" s="27" t="str">
        <f t="shared" si="114"/>
        <v>#N/A</v>
      </c>
      <c r="DC83" s="27" t="str">
        <f t="shared" si="114"/>
        <v>#N/A</v>
      </c>
      <c r="DD83" s="27" t="str">
        <f t="shared" si="114"/>
        <v>#N/A</v>
      </c>
      <c r="DE83" s="27" t="str">
        <f t="shared" si="114"/>
        <v>#N/A</v>
      </c>
      <c r="DF83" s="27" t="str">
        <f t="shared" si="114"/>
        <v>#N/A</v>
      </c>
      <c r="DG83" s="27" t="str">
        <f t="shared" si="114"/>
        <v>#N/A</v>
      </c>
      <c r="DH83" s="27" t="str">
        <f t="shared" si="114"/>
        <v>#N/A</v>
      </c>
      <c r="DI83" s="27" t="str">
        <f t="shared" si="114"/>
        <v>#N/A</v>
      </c>
      <c r="DJ83" s="27" t="str">
        <f t="shared" si="114"/>
        <v>#N/A</v>
      </c>
      <c r="DK83" s="27" t="str">
        <f t="shared" si="114"/>
        <v>#N/A</v>
      </c>
      <c r="DL83" s="27" t="str">
        <f t="shared" si="114"/>
        <v>#N/A</v>
      </c>
      <c r="DM83" s="27" t="str">
        <f t="shared" si="114"/>
        <v>#N/A</v>
      </c>
      <c r="DN83" s="27" t="str">
        <f t="shared" si="114"/>
        <v>#N/A</v>
      </c>
      <c r="DO83" s="27" t="str">
        <f t="shared" si="114"/>
        <v>#N/A</v>
      </c>
      <c r="DP83" s="27" t="str">
        <f t="shared" si="114"/>
        <v>#N/A</v>
      </c>
      <c r="DQ83" s="27" t="str">
        <f t="shared" si="114"/>
        <v>#N/A</v>
      </c>
      <c r="DR83" s="27" t="str">
        <f t="shared" si="114"/>
        <v>#N/A</v>
      </c>
      <c r="DS83" s="27" t="str">
        <f t="shared" si="114"/>
        <v>#N/A</v>
      </c>
      <c r="DT83" s="27" t="str">
        <f t="shared" si="114"/>
        <v>#N/A</v>
      </c>
      <c r="DU83" s="27" t="str">
        <f t="shared" si="114"/>
        <v>#N/A</v>
      </c>
      <c r="DV83" s="27" t="str">
        <f t="shared" si="114"/>
        <v>#N/A</v>
      </c>
      <c r="DW83" s="27" t="str">
        <f t="shared" si="114"/>
        <v>#N/A</v>
      </c>
      <c r="DX83" s="27" t="str">
        <f t="shared" si="114"/>
        <v>#N/A</v>
      </c>
      <c r="DY83" s="27" t="str">
        <f t="shared" si="114"/>
        <v>#N/A</v>
      </c>
      <c r="DZ83" s="27" t="str">
        <f t="shared" si="114"/>
        <v>#N/A</v>
      </c>
      <c r="EA83" s="27" t="str">
        <f t="shared" si="114"/>
        <v>#N/A</v>
      </c>
      <c r="EB83" s="27" t="str">
        <f t="shared" si="114"/>
        <v>#N/A</v>
      </c>
      <c r="EC83" s="27" t="str">
        <f t="shared" si="114"/>
        <v>#N/A</v>
      </c>
      <c r="ED83" s="27" t="str">
        <f t="shared" si="114"/>
        <v>#N/A</v>
      </c>
      <c r="EE83" s="28">
        <f t="shared" si="2"/>
        <v>1660.389118</v>
      </c>
    </row>
    <row r="84">
      <c r="A84" s="1"/>
      <c r="B84" s="29" t="s">
        <v>37</v>
      </c>
      <c r="C84" s="30" t="s">
        <v>52</v>
      </c>
      <c r="D84" s="30">
        <v>2.0</v>
      </c>
      <c r="E84" s="30" t="s">
        <v>37</v>
      </c>
      <c r="F84" s="31">
        <v>46278.0</v>
      </c>
      <c r="G84" s="32"/>
      <c r="H84" s="32" t="b">
        <f t="shared" si="3"/>
        <v>1</v>
      </c>
      <c r="I84" s="32" t="b">
        <f>if(iferror(match(B84,'Osallistujat ja seuranta'!C:C,0),0)&gt;0,TRUE,FALSE)</f>
        <v>1</v>
      </c>
      <c r="J84" s="32" t="b">
        <f>if(iferror(match(C84,'Osallistujat ja seuranta'!C:C,0),0)&gt;0,TRUE,FALSE)</f>
        <v>1</v>
      </c>
      <c r="K84" s="32" t="b">
        <f t="shared" si="4"/>
        <v>1</v>
      </c>
      <c r="L84" s="32" t="b">
        <f t="shared" si="5"/>
        <v>1</v>
      </c>
      <c r="M84" s="32" t="b">
        <f t="shared" si="6"/>
        <v>1</v>
      </c>
      <c r="N84" s="33">
        <f t="shared" si="7"/>
        <v>1</v>
      </c>
      <c r="O84" s="34">
        <f t="shared" si="8"/>
        <v>2426.326273</v>
      </c>
      <c r="P84" s="34">
        <f t="shared" si="9"/>
        <v>1776.702331</v>
      </c>
      <c r="Q84" s="35">
        <f t="shared" si="10"/>
        <v>499.6239415</v>
      </c>
      <c r="R84" s="34">
        <f t="shared" si="11"/>
        <v>1926.702331</v>
      </c>
      <c r="S84" s="33">
        <f t="shared" si="12"/>
        <v>1</v>
      </c>
      <c r="T84" s="33">
        <f t="shared" si="13"/>
        <v>-47.40894897</v>
      </c>
      <c r="U84" s="33">
        <f t="shared" si="14"/>
        <v>-50.57479129</v>
      </c>
      <c r="V84" s="36">
        <f t="shared" si="15"/>
        <v>0.9595284347</v>
      </c>
      <c r="W84" s="37">
        <f t="shared" si="16"/>
        <v>10.58061346</v>
      </c>
      <c r="X84" s="37">
        <f t="shared" si="17"/>
        <v>0.03748918268</v>
      </c>
      <c r="Y84" s="37">
        <f>if(N84=1,(W84*(S84-V84))*'Säännöt ja ohjeet'!$B$54+X84,"")</f>
        <v>0.8939171587</v>
      </c>
      <c r="Z84" s="37">
        <f t="shared" si="18"/>
        <v>0</v>
      </c>
      <c r="AA84" s="37">
        <f t="shared" si="19"/>
        <v>0.04047156527</v>
      </c>
      <c r="AB84" s="37">
        <f t="shared" si="20"/>
        <v>25.75180356</v>
      </c>
      <c r="AC84" s="37">
        <f t="shared" si="21"/>
        <v>1.308532509</v>
      </c>
      <c r="AD84" s="37">
        <f>if(N84=1,(AB84*(Z84-AA84))*'Säännöt ja ohjeet'!$B$54+AC84,"")</f>
        <v>-0.7758990881</v>
      </c>
      <c r="AE84" s="38">
        <f t="shared" si="22"/>
        <v>3</v>
      </c>
      <c r="AF84" s="38">
        <f t="shared" si="23"/>
        <v>-1</v>
      </c>
      <c r="AG84" s="1"/>
      <c r="AH84" s="10"/>
      <c r="AI84" s="27">
        <f t="shared" ref="AI84:ED84" si="115">if($B84=AI$3,AI83+$Y84,if($C84=AI$3,AI83+$AD84,AI83))</f>
        <v>1994.000339</v>
      </c>
      <c r="AJ84" s="27">
        <f t="shared" si="115"/>
        <v>1845.73035</v>
      </c>
      <c r="AK84" s="27">
        <f t="shared" si="115"/>
        <v>2427.22019</v>
      </c>
      <c r="AL84" s="27">
        <f t="shared" si="115"/>
        <v>1676.303128</v>
      </c>
      <c r="AM84" s="27">
        <f t="shared" si="115"/>
        <v>1775.926432</v>
      </c>
      <c r="AN84" s="27">
        <f t="shared" si="115"/>
        <v>2325.060727</v>
      </c>
      <c r="AO84" s="27">
        <f t="shared" si="115"/>
        <v>2279.021637</v>
      </c>
      <c r="AP84" s="27">
        <f t="shared" si="115"/>
        <v>1721.536599</v>
      </c>
      <c r="AQ84" s="27">
        <f t="shared" si="115"/>
        <v>880.3044819</v>
      </c>
      <c r="AR84" s="27">
        <f t="shared" si="115"/>
        <v>818.204268</v>
      </c>
      <c r="AS84" s="27">
        <f t="shared" si="115"/>
        <v>2178.77133</v>
      </c>
      <c r="AT84" s="27">
        <f t="shared" si="115"/>
        <v>811.649061</v>
      </c>
      <c r="AU84" s="27">
        <f t="shared" si="115"/>
        <v>1162.877388</v>
      </c>
      <c r="AV84" s="27">
        <f t="shared" si="115"/>
        <v>1314.655233</v>
      </c>
      <c r="AW84" s="27">
        <f t="shared" si="115"/>
        <v>1186.880996</v>
      </c>
      <c r="AX84" s="27">
        <f t="shared" si="115"/>
        <v>1130.419935</v>
      </c>
      <c r="AY84" s="27">
        <f t="shared" si="115"/>
        <v>1367.704948</v>
      </c>
      <c r="AZ84" s="27">
        <f t="shared" si="115"/>
        <v>1769.080203</v>
      </c>
      <c r="BA84" s="27">
        <f t="shared" si="115"/>
        <v>1843.969933</v>
      </c>
      <c r="BB84" s="27">
        <f t="shared" si="115"/>
        <v>2151.976698</v>
      </c>
      <c r="BC84" s="27">
        <f t="shared" si="115"/>
        <v>2206.995622</v>
      </c>
      <c r="BD84" s="27" t="str">
        <f t="shared" si="115"/>
        <v>#N/A</v>
      </c>
      <c r="BE84" s="27" t="str">
        <f t="shared" si="115"/>
        <v>#N/A</v>
      </c>
      <c r="BF84" s="27" t="str">
        <f t="shared" si="115"/>
        <v>#N/A</v>
      </c>
      <c r="BG84" s="27" t="str">
        <f t="shared" si="115"/>
        <v>#N/A</v>
      </c>
      <c r="BH84" s="27" t="str">
        <f t="shared" si="115"/>
        <v>#N/A</v>
      </c>
      <c r="BI84" s="27" t="str">
        <f t="shared" si="115"/>
        <v>#N/A</v>
      </c>
      <c r="BJ84" s="27" t="str">
        <f t="shared" si="115"/>
        <v>#N/A</v>
      </c>
      <c r="BK84" s="27" t="str">
        <f t="shared" si="115"/>
        <v>#N/A</v>
      </c>
      <c r="BL84" s="27" t="str">
        <f t="shared" si="115"/>
        <v>#N/A</v>
      </c>
      <c r="BM84" s="27" t="str">
        <f t="shared" si="115"/>
        <v>#N/A</v>
      </c>
      <c r="BN84" s="27" t="str">
        <f t="shared" si="115"/>
        <v>#N/A</v>
      </c>
      <c r="BO84" s="27" t="str">
        <f t="shared" si="115"/>
        <v>#N/A</v>
      </c>
      <c r="BP84" s="27" t="str">
        <f t="shared" si="115"/>
        <v>#N/A</v>
      </c>
      <c r="BQ84" s="27" t="str">
        <f t="shared" si="115"/>
        <v>#N/A</v>
      </c>
      <c r="BR84" s="27" t="str">
        <f t="shared" si="115"/>
        <v>#N/A</v>
      </c>
      <c r="BS84" s="27" t="str">
        <f t="shared" si="115"/>
        <v>#N/A</v>
      </c>
      <c r="BT84" s="27" t="str">
        <f t="shared" si="115"/>
        <v>#N/A</v>
      </c>
      <c r="BU84" s="27" t="str">
        <f t="shared" si="115"/>
        <v>#N/A</v>
      </c>
      <c r="BV84" s="27" t="str">
        <f t="shared" si="115"/>
        <v>#N/A</v>
      </c>
      <c r="BW84" s="27" t="str">
        <f t="shared" si="115"/>
        <v>#N/A</v>
      </c>
      <c r="BX84" s="27" t="str">
        <f t="shared" si="115"/>
        <v>#N/A</v>
      </c>
      <c r="BY84" s="27" t="str">
        <f t="shared" si="115"/>
        <v>#N/A</v>
      </c>
      <c r="BZ84" s="27" t="str">
        <f t="shared" si="115"/>
        <v>#N/A</v>
      </c>
      <c r="CA84" s="27" t="str">
        <f t="shared" si="115"/>
        <v>#N/A</v>
      </c>
      <c r="CB84" s="27" t="str">
        <f t="shared" si="115"/>
        <v>#N/A</v>
      </c>
      <c r="CC84" s="27" t="str">
        <f t="shared" si="115"/>
        <v>#N/A</v>
      </c>
      <c r="CD84" s="27" t="str">
        <f t="shared" si="115"/>
        <v>#N/A</v>
      </c>
      <c r="CE84" s="27" t="str">
        <f t="shared" si="115"/>
        <v>#N/A</v>
      </c>
      <c r="CF84" s="27" t="str">
        <f t="shared" si="115"/>
        <v>#N/A</v>
      </c>
      <c r="CG84" s="27" t="str">
        <f t="shared" si="115"/>
        <v>#N/A</v>
      </c>
      <c r="CH84" s="27" t="str">
        <f t="shared" si="115"/>
        <v>#N/A</v>
      </c>
      <c r="CI84" s="27" t="str">
        <f t="shared" si="115"/>
        <v>#N/A</v>
      </c>
      <c r="CJ84" s="27" t="str">
        <f t="shared" si="115"/>
        <v>#N/A</v>
      </c>
      <c r="CK84" s="27" t="str">
        <f t="shared" si="115"/>
        <v>#N/A</v>
      </c>
      <c r="CL84" s="27" t="str">
        <f t="shared" si="115"/>
        <v>#N/A</v>
      </c>
      <c r="CM84" s="27" t="str">
        <f t="shared" si="115"/>
        <v>#N/A</v>
      </c>
      <c r="CN84" s="27" t="str">
        <f t="shared" si="115"/>
        <v>#N/A</v>
      </c>
      <c r="CO84" s="27" t="str">
        <f t="shared" si="115"/>
        <v>#N/A</v>
      </c>
      <c r="CP84" s="27" t="str">
        <f t="shared" si="115"/>
        <v>#N/A</v>
      </c>
      <c r="CQ84" s="27" t="str">
        <f t="shared" si="115"/>
        <v>#N/A</v>
      </c>
      <c r="CR84" s="27" t="str">
        <f t="shared" si="115"/>
        <v>#N/A</v>
      </c>
      <c r="CS84" s="27" t="str">
        <f t="shared" si="115"/>
        <v>#N/A</v>
      </c>
      <c r="CT84" s="27" t="str">
        <f t="shared" si="115"/>
        <v>#N/A</v>
      </c>
      <c r="CU84" s="27" t="str">
        <f t="shared" si="115"/>
        <v>#N/A</v>
      </c>
      <c r="CV84" s="27" t="str">
        <f t="shared" si="115"/>
        <v>#N/A</v>
      </c>
      <c r="CW84" s="27" t="str">
        <f t="shared" si="115"/>
        <v>#N/A</v>
      </c>
      <c r="CX84" s="27" t="str">
        <f t="shared" si="115"/>
        <v>#N/A</v>
      </c>
      <c r="CY84" s="27" t="str">
        <f t="shared" si="115"/>
        <v>#N/A</v>
      </c>
      <c r="CZ84" s="27" t="str">
        <f t="shared" si="115"/>
        <v>#N/A</v>
      </c>
      <c r="DA84" s="27" t="str">
        <f t="shared" si="115"/>
        <v>#N/A</v>
      </c>
      <c r="DB84" s="27" t="str">
        <f t="shared" si="115"/>
        <v>#N/A</v>
      </c>
      <c r="DC84" s="27" t="str">
        <f t="shared" si="115"/>
        <v>#N/A</v>
      </c>
      <c r="DD84" s="27" t="str">
        <f t="shared" si="115"/>
        <v>#N/A</v>
      </c>
      <c r="DE84" s="27" t="str">
        <f t="shared" si="115"/>
        <v>#N/A</v>
      </c>
      <c r="DF84" s="27" t="str">
        <f t="shared" si="115"/>
        <v>#N/A</v>
      </c>
      <c r="DG84" s="27" t="str">
        <f t="shared" si="115"/>
        <v>#N/A</v>
      </c>
      <c r="DH84" s="27" t="str">
        <f t="shared" si="115"/>
        <v>#N/A</v>
      </c>
      <c r="DI84" s="27" t="str">
        <f t="shared" si="115"/>
        <v>#N/A</v>
      </c>
      <c r="DJ84" s="27" t="str">
        <f t="shared" si="115"/>
        <v>#N/A</v>
      </c>
      <c r="DK84" s="27" t="str">
        <f t="shared" si="115"/>
        <v>#N/A</v>
      </c>
      <c r="DL84" s="27" t="str">
        <f t="shared" si="115"/>
        <v>#N/A</v>
      </c>
      <c r="DM84" s="27" t="str">
        <f t="shared" si="115"/>
        <v>#N/A</v>
      </c>
      <c r="DN84" s="27" t="str">
        <f t="shared" si="115"/>
        <v>#N/A</v>
      </c>
      <c r="DO84" s="27" t="str">
        <f t="shared" si="115"/>
        <v>#N/A</v>
      </c>
      <c r="DP84" s="27" t="str">
        <f t="shared" si="115"/>
        <v>#N/A</v>
      </c>
      <c r="DQ84" s="27" t="str">
        <f t="shared" si="115"/>
        <v>#N/A</v>
      </c>
      <c r="DR84" s="27" t="str">
        <f t="shared" si="115"/>
        <v>#N/A</v>
      </c>
      <c r="DS84" s="27" t="str">
        <f t="shared" si="115"/>
        <v>#N/A</v>
      </c>
      <c r="DT84" s="27" t="str">
        <f t="shared" si="115"/>
        <v>#N/A</v>
      </c>
      <c r="DU84" s="27" t="str">
        <f t="shared" si="115"/>
        <v>#N/A</v>
      </c>
      <c r="DV84" s="27" t="str">
        <f t="shared" si="115"/>
        <v>#N/A</v>
      </c>
      <c r="DW84" s="27" t="str">
        <f t="shared" si="115"/>
        <v>#N/A</v>
      </c>
      <c r="DX84" s="27" t="str">
        <f t="shared" si="115"/>
        <v>#N/A</v>
      </c>
      <c r="DY84" s="27" t="str">
        <f t="shared" si="115"/>
        <v>#N/A</v>
      </c>
      <c r="DZ84" s="27" t="str">
        <f t="shared" si="115"/>
        <v>#N/A</v>
      </c>
      <c r="EA84" s="27" t="str">
        <f t="shared" si="115"/>
        <v>#N/A</v>
      </c>
      <c r="EB84" s="27" t="str">
        <f t="shared" si="115"/>
        <v>#N/A</v>
      </c>
      <c r="EC84" s="27" t="str">
        <f t="shared" si="115"/>
        <v>#N/A</v>
      </c>
      <c r="ED84" s="27" t="str">
        <f t="shared" si="115"/>
        <v>#N/A</v>
      </c>
      <c r="EE84" s="28">
        <f t="shared" si="2"/>
        <v>1660.394738</v>
      </c>
    </row>
    <row r="85">
      <c r="A85" s="1"/>
      <c r="B85" s="29" t="s">
        <v>47</v>
      </c>
      <c r="C85" s="30" t="s">
        <v>40</v>
      </c>
      <c r="D85" s="30">
        <v>9.0</v>
      </c>
      <c r="E85" s="30" t="s">
        <v>40</v>
      </c>
      <c r="F85" s="31">
        <v>46278.0</v>
      </c>
      <c r="G85" s="32"/>
      <c r="H85" s="32" t="b">
        <f t="shared" si="3"/>
        <v>1</v>
      </c>
      <c r="I85" s="32" t="b">
        <f>if(iferror(match(B85,'Osallistujat ja seuranta'!C:C,0),0)&gt;0,TRUE,FALSE)</f>
        <v>1</v>
      </c>
      <c r="J85" s="32" t="b">
        <f>if(iferror(match(C85,'Osallistujat ja seuranta'!C:C,0),0)&gt;0,TRUE,FALSE)</f>
        <v>1</v>
      </c>
      <c r="K85" s="32" t="b">
        <f t="shared" si="4"/>
        <v>1</v>
      </c>
      <c r="L85" s="32" t="b">
        <f t="shared" si="5"/>
        <v>1</v>
      </c>
      <c r="M85" s="32" t="b">
        <f t="shared" si="6"/>
        <v>1</v>
      </c>
      <c r="N85" s="33">
        <f t="shared" si="7"/>
        <v>1</v>
      </c>
      <c r="O85" s="34">
        <f t="shared" si="8"/>
        <v>2325.060727</v>
      </c>
      <c r="P85" s="34">
        <f t="shared" si="9"/>
        <v>1162.877388</v>
      </c>
      <c r="Q85" s="35">
        <f t="shared" si="10"/>
        <v>312.1833386</v>
      </c>
      <c r="R85" s="34">
        <f t="shared" si="11"/>
        <v>2012.877388</v>
      </c>
      <c r="S85" s="33">
        <f t="shared" si="12"/>
        <v>0</v>
      </c>
      <c r="T85" s="33">
        <f t="shared" si="13"/>
        <v>-48.1766263</v>
      </c>
      <c r="U85" s="33">
        <f t="shared" si="14"/>
        <v>-50.12115131</v>
      </c>
      <c r="V85" s="36">
        <f t="shared" si="15"/>
        <v>0.8748484219</v>
      </c>
      <c r="W85" s="37">
        <f t="shared" si="16"/>
        <v>12.61002976</v>
      </c>
      <c r="X85" s="37">
        <f t="shared" si="17"/>
        <v>0.1097468433</v>
      </c>
      <c r="Y85" s="37">
        <f>if(N85=1,(W85*(S85-V85))*'Säännöt ja ohjeet'!$B$54+X85,"")</f>
        <v>-21.95398243</v>
      </c>
      <c r="Z85" s="37">
        <f t="shared" si="18"/>
        <v>1</v>
      </c>
      <c r="AA85" s="37">
        <f t="shared" si="19"/>
        <v>0.1251515781</v>
      </c>
      <c r="AB85" s="37">
        <f t="shared" si="20"/>
        <v>44.26690005</v>
      </c>
      <c r="AC85" s="37">
        <f t="shared" si="21"/>
        <v>2.842806664</v>
      </c>
      <c r="AD85" s="37">
        <f>if(N85=1,(AB85*(Z85-AA85))*'Säännöt ja ohjeet'!$B$54+AC85,"")</f>
        <v>80.29646196</v>
      </c>
      <c r="AE85" s="38">
        <f t="shared" si="22"/>
        <v>-14</v>
      </c>
      <c r="AF85" s="38">
        <f t="shared" si="23"/>
        <v>16</v>
      </c>
      <c r="AG85" s="1"/>
      <c r="AH85" s="10"/>
      <c r="AI85" s="27">
        <f t="shared" ref="AI85:ED85" si="116">if($B85=AI$3,AI84+$Y85,if($C85=AI$3,AI84+$AD85,AI84))</f>
        <v>1994.000339</v>
      </c>
      <c r="AJ85" s="27">
        <f t="shared" si="116"/>
        <v>1845.73035</v>
      </c>
      <c r="AK85" s="27">
        <f t="shared" si="116"/>
        <v>2427.22019</v>
      </c>
      <c r="AL85" s="27">
        <f t="shared" si="116"/>
        <v>1676.303128</v>
      </c>
      <c r="AM85" s="27">
        <f t="shared" si="116"/>
        <v>1775.926432</v>
      </c>
      <c r="AN85" s="27">
        <f t="shared" si="116"/>
        <v>2303.106744</v>
      </c>
      <c r="AO85" s="27">
        <f t="shared" si="116"/>
        <v>2279.021637</v>
      </c>
      <c r="AP85" s="27">
        <f t="shared" si="116"/>
        <v>1721.536599</v>
      </c>
      <c r="AQ85" s="27">
        <f t="shared" si="116"/>
        <v>880.3044819</v>
      </c>
      <c r="AR85" s="27">
        <f t="shared" si="116"/>
        <v>818.204268</v>
      </c>
      <c r="AS85" s="27">
        <f t="shared" si="116"/>
        <v>2178.77133</v>
      </c>
      <c r="AT85" s="27">
        <f t="shared" si="116"/>
        <v>811.649061</v>
      </c>
      <c r="AU85" s="27">
        <f t="shared" si="116"/>
        <v>1243.17385</v>
      </c>
      <c r="AV85" s="27">
        <f t="shared" si="116"/>
        <v>1314.655233</v>
      </c>
      <c r="AW85" s="27">
        <f t="shared" si="116"/>
        <v>1186.880996</v>
      </c>
      <c r="AX85" s="27">
        <f t="shared" si="116"/>
        <v>1130.419935</v>
      </c>
      <c r="AY85" s="27">
        <f t="shared" si="116"/>
        <v>1367.704948</v>
      </c>
      <c r="AZ85" s="27">
        <f t="shared" si="116"/>
        <v>1769.080203</v>
      </c>
      <c r="BA85" s="27">
        <f t="shared" si="116"/>
        <v>1843.969933</v>
      </c>
      <c r="BB85" s="27">
        <f t="shared" si="116"/>
        <v>2151.976698</v>
      </c>
      <c r="BC85" s="27">
        <f t="shared" si="116"/>
        <v>2206.995622</v>
      </c>
      <c r="BD85" s="27" t="str">
        <f t="shared" si="116"/>
        <v>#N/A</v>
      </c>
      <c r="BE85" s="27" t="str">
        <f t="shared" si="116"/>
        <v>#N/A</v>
      </c>
      <c r="BF85" s="27" t="str">
        <f t="shared" si="116"/>
        <v>#N/A</v>
      </c>
      <c r="BG85" s="27" t="str">
        <f t="shared" si="116"/>
        <v>#N/A</v>
      </c>
      <c r="BH85" s="27" t="str">
        <f t="shared" si="116"/>
        <v>#N/A</v>
      </c>
      <c r="BI85" s="27" t="str">
        <f t="shared" si="116"/>
        <v>#N/A</v>
      </c>
      <c r="BJ85" s="27" t="str">
        <f t="shared" si="116"/>
        <v>#N/A</v>
      </c>
      <c r="BK85" s="27" t="str">
        <f t="shared" si="116"/>
        <v>#N/A</v>
      </c>
      <c r="BL85" s="27" t="str">
        <f t="shared" si="116"/>
        <v>#N/A</v>
      </c>
      <c r="BM85" s="27" t="str">
        <f t="shared" si="116"/>
        <v>#N/A</v>
      </c>
      <c r="BN85" s="27" t="str">
        <f t="shared" si="116"/>
        <v>#N/A</v>
      </c>
      <c r="BO85" s="27" t="str">
        <f t="shared" si="116"/>
        <v>#N/A</v>
      </c>
      <c r="BP85" s="27" t="str">
        <f t="shared" si="116"/>
        <v>#N/A</v>
      </c>
      <c r="BQ85" s="27" t="str">
        <f t="shared" si="116"/>
        <v>#N/A</v>
      </c>
      <c r="BR85" s="27" t="str">
        <f t="shared" si="116"/>
        <v>#N/A</v>
      </c>
      <c r="BS85" s="27" t="str">
        <f t="shared" si="116"/>
        <v>#N/A</v>
      </c>
      <c r="BT85" s="27" t="str">
        <f t="shared" si="116"/>
        <v>#N/A</v>
      </c>
      <c r="BU85" s="27" t="str">
        <f t="shared" si="116"/>
        <v>#N/A</v>
      </c>
      <c r="BV85" s="27" t="str">
        <f t="shared" si="116"/>
        <v>#N/A</v>
      </c>
      <c r="BW85" s="27" t="str">
        <f t="shared" si="116"/>
        <v>#N/A</v>
      </c>
      <c r="BX85" s="27" t="str">
        <f t="shared" si="116"/>
        <v>#N/A</v>
      </c>
      <c r="BY85" s="27" t="str">
        <f t="shared" si="116"/>
        <v>#N/A</v>
      </c>
      <c r="BZ85" s="27" t="str">
        <f t="shared" si="116"/>
        <v>#N/A</v>
      </c>
      <c r="CA85" s="27" t="str">
        <f t="shared" si="116"/>
        <v>#N/A</v>
      </c>
      <c r="CB85" s="27" t="str">
        <f t="shared" si="116"/>
        <v>#N/A</v>
      </c>
      <c r="CC85" s="27" t="str">
        <f t="shared" si="116"/>
        <v>#N/A</v>
      </c>
      <c r="CD85" s="27" t="str">
        <f t="shared" si="116"/>
        <v>#N/A</v>
      </c>
      <c r="CE85" s="27" t="str">
        <f t="shared" si="116"/>
        <v>#N/A</v>
      </c>
      <c r="CF85" s="27" t="str">
        <f t="shared" si="116"/>
        <v>#N/A</v>
      </c>
      <c r="CG85" s="27" t="str">
        <f t="shared" si="116"/>
        <v>#N/A</v>
      </c>
      <c r="CH85" s="27" t="str">
        <f t="shared" si="116"/>
        <v>#N/A</v>
      </c>
      <c r="CI85" s="27" t="str">
        <f t="shared" si="116"/>
        <v>#N/A</v>
      </c>
      <c r="CJ85" s="27" t="str">
        <f t="shared" si="116"/>
        <v>#N/A</v>
      </c>
      <c r="CK85" s="27" t="str">
        <f t="shared" si="116"/>
        <v>#N/A</v>
      </c>
      <c r="CL85" s="27" t="str">
        <f t="shared" si="116"/>
        <v>#N/A</v>
      </c>
      <c r="CM85" s="27" t="str">
        <f t="shared" si="116"/>
        <v>#N/A</v>
      </c>
      <c r="CN85" s="27" t="str">
        <f t="shared" si="116"/>
        <v>#N/A</v>
      </c>
      <c r="CO85" s="27" t="str">
        <f t="shared" si="116"/>
        <v>#N/A</v>
      </c>
      <c r="CP85" s="27" t="str">
        <f t="shared" si="116"/>
        <v>#N/A</v>
      </c>
      <c r="CQ85" s="27" t="str">
        <f t="shared" si="116"/>
        <v>#N/A</v>
      </c>
      <c r="CR85" s="27" t="str">
        <f t="shared" si="116"/>
        <v>#N/A</v>
      </c>
      <c r="CS85" s="27" t="str">
        <f t="shared" si="116"/>
        <v>#N/A</v>
      </c>
      <c r="CT85" s="27" t="str">
        <f t="shared" si="116"/>
        <v>#N/A</v>
      </c>
      <c r="CU85" s="27" t="str">
        <f t="shared" si="116"/>
        <v>#N/A</v>
      </c>
      <c r="CV85" s="27" t="str">
        <f t="shared" si="116"/>
        <v>#N/A</v>
      </c>
      <c r="CW85" s="27" t="str">
        <f t="shared" si="116"/>
        <v>#N/A</v>
      </c>
      <c r="CX85" s="27" t="str">
        <f t="shared" si="116"/>
        <v>#N/A</v>
      </c>
      <c r="CY85" s="27" t="str">
        <f t="shared" si="116"/>
        <v>#N/A</v>
      </c>
      <c r="CZ85" s="27" t="str">
        <f t="shared" si="116"/>
        <v>#N/A</v>
      </c>
      <c r="DA85" s="27" t="str">
        <f t="shared" si="116"/>
        <v>#N/A</v>
      </c>
      <c r="DB85" s="27" t="str">
        <f t="shared" si="116"/>
        <v>#N/A</v>
      </c>
      <c r="DC85" s="27" t="str">
        <f t="shared" si="116"/>
        <v>#N/A</v>
      </c>
      <c r="DD85" s="27" t="str">
        <f t="shared" si="116"/>
        <v>#N/A</v>
      </c>
      <c r="DE85" s="27" t="str">
        <f t="shared" si="116"/>
        <v>#N/A</v>
      </c>
      <c r="DF85" s="27" t="str">
        <f t="shared" si="116"/>
        <v>#N/A</v>
      </c>
      <c r="DG85" s="27" t="str">
        <f t="shared" si="116"/>
        <v>#N/A</v>
      </c>
      <c r="DH85" s="27" t="str">
        <f t="shared" si="116"/>
        <v>#N/A</v>
      </c>
      <c r="DI85" s="27" t="str">
        <f t="shared" si="116"/>
        <v>#N/A</v>
      </c>
      <c r="DJ85" s="27" t="str">
        <f t="shared" si="116"/>
        <v>#N/A</v>
      </c>
      <c r="DK85" s="27" t="str">
        <f t="shared" si="116"/>
        <v>#N/A</v>
      </c>
      <c r="DL85" s="27" t="str">
        <f t="shared" si="116"/>
        <v>#N/A</v>
      </c>
      <c r="DM85" s="27" t="str">
        <f t="shared" si="116"/>
        <v>#N/A</v>
      </c>
      <c r="DN85" s="27" t="str">
        <f t="shared" si="116"/>
        <v>#N/A</v>
      </c>
      <c r="DO85" s="27" t="str">
        <f t="shared" si="116"/>
        <v>#N/A</v>
      </c>
      <c r="DP85" s="27" t="str">
        <f t="shared" si="116"/>
        <v>#N/A</v>
      </c>
      <c r="DQ85" s="27" t="str">
        <f t="shared" si="116"/>
        <v>#N/A</v>
      </c>
      <c r="DR85" s="27" t="str">
        <f t="shared" si="116"/>
        <v>#N/A</v>
      </c>
      <c r="DS85" s="27" t="str">
        <f t="shared" si="116"/>
        <v>#N/A</v>
      </c>
      <c r="DT85" s="27" t="str">
        <f t="shared" si="116"/>
        <v>#N/A</v>
      </c>
      <c r="DU85" s="27" t="str">
        <f t="shared" si="116"/>
        <v>#N/A</v>
      </c>
      <c r="DV85" s="27" t="str">
        <f t="shared" si="116"/>
        <v>#N/A</v>
      </c>
      <c r="DW85" s="27" t="str">
        <f t="shared" si="116"/>
        <v>#N/A</v>
      </c>
      <c r="DX85" s="27" t="str">
        <f t="shared" si="116"/>
        <v>#N/A</v>
      </c>
      <c r="DY85" s="27" t="str">
        <f t="shared" si="116"/>
        <v>#N/A</v>
      </c>
      <c r="DZ85" s="27" t="str">
        <f t="shared" si="116"/>
        <v>#N/A</v>
      </c>
      <c r="EA85" s="27" t="str">
        <f t="shared" si="116"/>
        <v>#N/A</v>
      </c>
      <c r="EB85" s="27" t="str">
        <f t="shared" si="116"/>
        <v>#N/A</v>
      </c>
      <c r="EC85" s="27" t="str">
        <f t="shared" si="116"/>
        <v>#N/A</v>
      </c>
      <c r="ED85" s="27" t="str">
        <f t="shared" si="116"/>
        <v>#N/A</v>
      </c>
      <c r="EE85" s="28">
        <f t="shared" si="2"/>
        <v>1663.172951</v>
      </c>
    </row>
    <row r="86">
      <c r="A86" s="1"/>
      <c r="B86" s="29" t="s">
        <v>42</v>
      </c>
      <c r="C86" s="30" t="s">
        <v>53</v>
      </c>
      <c r="D86" s="30">
        <v>0.0</v>
      </c>
      <c r="E86" s="30" t="s">
        <v>42</v>
      </c>
      <c r="F86" s="31">
        <v>46285.0</v>
      </c>
      <c r="G86" s="32"/>
      <c r="H86" s="32" t="b">
        <f t="shared" si="3"/>
        <v>1</v>
      </c>
      <c r="I86" s="32" t="b">
        <f>if(iferror(match(B86,'Osallistujat ja seuranta'!C:C,0),0)&gt;0,TRUE,FALSE)</f>
        <v>1</v>
      </c>
      <c r="J86" s="32" t="b">
        <f>if(iferror(match(C86,'Osallistujat ja seuranta'!C:C,0),0)&gt;0,TRUE,FALSE)</f>
        <v>1</v>
      </c>
      <c r="K86" s="32" t="b">
        <f t="shared" si="4"/>
        <v>1</v>
      </c>
      <c r="L86" s="32" t="b">
        <f t="shared" si="5"/>
        <v>1</v>
      </c>
      <c r="M86" s="32" t="b">
        <f t="shared" si="6"/>
        <v>1</v>
      </c>
      <c r="N86" s="33">
        <f t="shared" si="7"/>
        <v>1</v>
      </c>
      <c r="O86" s="34">
        <f t="shared" si="8"/>
        <v>1994.000339</v>
      </c>
      <c r="P86" s="34">
        <f t="shared" si="9"/>
        <v>1769.080203</v>
      </c>
      <c r="Q86" s="35">
        <f t="shared" si="10"/>
        <v>224.9201364</v>
      </c>
      <c r="R86" s="34">
        <f t="shared" si="11"/>
        <v>1769.080203</v>
      </c>
      <c r="S86" s="33">
        <f t="shared" si="12"/>
        <v>1</v>
      </c>
      <c r="T86" s="33">
        <f t="shared" si="13"/>
        <v>-50.22306835</v>
      </c>
      <c r="U86" s="33">
        <f t="shared" si="14"/>
        <v>-51.33536806</v>
      </c>
      <c r="V86" s="36">
        <f t="shared" si="15"/>
        <v>0.7525575995</v>
      </c>
      <c r="W86" s="37">
        <f t="shared" si="16"/>
        <v>20.13079423</v>
      </c>
      <c r="X86" s="37">
        <f t="shared" si="17"/>
        <v>0.7693159343</v>
      </c>
      <c r="Y86" s="37">
        <f>if(N86=1,(W86*(S86-V86))*'Säännöt ja ohjeet'!$B$54+X86,"")</f>
        <v>10.73174003</v>
      </c>
      <c r="Z86" s="37">
        <f t="shared" si="18"/>
        <v>0</v>
      </c>
      <c r="AA86" s="37">
        <f t="shared" si="19"/>
        <v>0.2474424005</v>
      </c>
      <c r="AB86" s="37">
        <f t="shared" si="20"/>
        <v>25.95827982</v>
      </c>
      <c r="AC86" s="37">
        <f t="shared" si="21"/>
        <v>1.327561644</v>
      </c>
      <c r="AD86" s="37">
        <f>if(N86=1,(AB86*(Z86-AA86))*'Säännöt ja ohjeet'!$B$54+AC86,"")</f>
        <v>-11.5187965</v>
      </c>
      <c r="AE86" s="38">
        <f t="shared" si="22"/>
        <v>7</v>
      </c>
      <c r="AF86" s="38">
        <f t="shared" si="23"/>
        <v>-5</v>
      </c>
      <c r="AG86" s="1"/>
      <c r="AH86" s="10"/>
      <c r="AI86" s="27">
        <f t="shared" ref="AI86:ED86" si="117">if($B86=AI$3,AI85+$Y86,if($C86=AI$3,AI85+$AD86,AI85))</f>
        <v>2004.732079</v>
      </c>
      <c r="AJ86" s="27">
        <f t="shared" si="117"/>
        <v>1845.73035</v>
      </c>
      <c r="AK86" s="27">
        <f t="shared" si="117"/>
        <v>2427.22019</v>
      </c>
      <c r="AL86" s="27">
        <f t="shared" si="117"/>
        <v>1676.303128</v>
      </c>
      <c r="AM86" s="27">
        <f t="shared" si="117"/>
        <v>1775.926432</v>
      </c>
      <c r="AN86" s="27">
        <f t="shared" si="117"/>
        <v>2303.106744</v>
      </c>
      <c r="AO86" s="27">
        <f t="shared" si="117"/>
        <v>2279.021637</v>
      </c>
      <c r="AP86" s="27">
        <f t="shared" si="117"/>
        <v>1721.536599</v>
      </c>
      <c r="AQ86" s="27">
        <f t="shared" si="117"/>
        <v>880.3044819</v>
      </c>
      <c r="AR86" s="27">
        <f t="shared" si="117"/>
        <v>818.204268</v>
      </c>
      <c r="AS86" s="27">
        <f t="shared" si="117"/>
        <v>2178.77133</v>
      </c>
      <c r="AT86" s="27">
        <f t="shared" si="117"/>
        <v>811.649061</v>
      </c>
      <c r="AU86" s="27">
        <f t="shared" si="117"/>
        <v>1243.17385</v>
      </c>
      <c r="AV86" s="27">
        <f t="shared" si="117"/>
        <v>1314.655233</v>
      </c>
      <c r="AW86" s="27">
        <f t="shared" si="117"/>
        <v>1186.880996</v>
      </c>
      <c r="AX86" s="27">
        <f t="shared" si="117"/>
        <v>1130.419935</v>
      </c>
      <c r="AY86" s="27">
        <f t="shared" si="117"/>
        <v>1367.704948</v>
      </c>
      <c r="AZ86" s="27">
        <f t="shared" si="117"/>
        <v>1757.561406</v>
      </c>
      <c r="BA86" s="27">
        <f t="shared" si="117"/>
        <v>1843.969933</v>
      </c>
      <c r="BB86" s="27">
        <f t="shared" si="117"/>
        <v>2151.976698</v>
      </c>
      <c r="BC86" s="27">
        <f t="shared" si="117"/>
        <v>2206.995622</v>
      </c>
      <c r="BD86" s="27" t="str">
        <f t="shared" si="117"/>
        <v>#N/A</v>
      </c>
      <c r="BE86" s="27" t="str">
        <f t="shared" si="117"/>
        <v>#N/A</v>
      </c>
      <c r="BF86" s="27" t="str">
        <f t="shared" si="117"/>
        <v>#N/A</v>
      </c>
      <c r="BG86" s="27" t="str">
        <f t="shared" si="117"/>
        <v>#N/A</v>
      </c>
      <c r="BH86" s="27" t="str">
        <f t="shared" si="117"/>
        <v>#N/A</v>
      </c>
      <c r="BI86" s="27" t="str">
        <f t="shared" si="117"/>
        <v>#N/A</v>
      </c>
      <c r="BJ86" s="27" t="str">
        <f t="shared" si="117"/>
        <v>#N/A</v>
      </c>
      <c r="BK86" s="27" t="str">
        <f t="shared" si="117"/>
        <v>#N/A</v>
      </c>
      <c r="BL86" s="27" t="str">
        <f t="shared" si="117"/>
        <v>#N/A</v>
      </c>
      <c r="BM86" s="27" t="str">
        <f t="shared" si="117"/>
        <v>#N/A</v>
      </c>
      <c r="BN86" s="27" t="str">
        <f t="shared" si="117"/>
        <v>#N/A</v>
      </c>
      <c r="BO86" s="27" t="str">
        <f t="shared" si="117"/>
        <v>#N/A</v>
      </c>
      <c r="BP86" s="27" t="str">
        <f t="shared" si="117"/>
        <v>#N/A</v>
      </c>
      <c r="BQ86" s="27" t="str">
        <f t="shared" si="117"/>
        <v>#N/A</v>
      </c>
      <c r="BR86" s="27" t="str">
        <f t="shared" si="117"/>
        <v>#N/A</v>
      </c>
      <c r="BS86" s="27" t="str">
        <f t="shared" si="117"/>
        <v>#N/A</v>
      </c>
      <c r="BT86" s="27" t="str">
        <f t="shared" si="117"/>
        <v>#N/A</v>
      </c>
      <c r="BU86" s="27" t="str">
        <f t="shared" si="117"/>
        <v>#N/A</v>
      </c>
      <c r="BV86" s="27" t="str">
        <f t="shared" si="117"/>
        <v>#N/A</v>
      </c>
      <c r="BW86" s="27" t="str">
        <f t="shared" si="117"/>
        <v>#N/A</v>
      </c>
      <c r="BX86" s="27" t="str">
        <f t="shared" si="117"/>
        <v>#N/A</v>
      </c>
      <c r="BY86" s="27" t="str">
        <f t="shared" si="117"/>
        <v>#N/A</v>
      </c>
      <c r="BZ86" s="27" t="str">
        <f t="shared" si="117"/>
        <v>#N/A</v>
      </c>
      <c r="CA86" s="27" t="str">
        <f t="shared" si="117"/>
        <v>#N/A</v>
      </c>
      <c r="CB86" s="27" t="str">
        <f t="shared" si="117"/>
        <v>#N/A</v>
      </c>
      <c r="CC86" s="27" t="str">
        <f t="shared" si="117"/>
        <v>#N/A</v>
      </c>
      <c r="CD86" s="27" t="str">
        <f t="shared" si="117"/>
        <v>#N/A</v>
      </c>
      <c r="CE86" s="27" t="str">
        <f t="shared" si="117"/>
        <v>#N/A</v>
      </c>
      <c r="CF86" s="27" t="str">
        <f t="shared" si="117"/>
        <v>#N/A</v>
      </c>
      <c r="CG86" s="27" t="str">
        <f t="shared" si="117"/>
        <v>#N/A</v>
      </c>
      <c r="CH86" s="27" t="str">
        <f t="shared" si="117"/>
        <v>#N/A</v>
      </c>
      <c r="CI86" s="27" t="str">
        <f t="shared" si="117"/>
        <v>#N/A</v>
      </c>
      <c r="CJ86" s="27" t="str">
        <f t="shared" si="117"/>
        <v>#N/A</v>
      </c>
      <c r="CK86" s="27" t="str">
        <f t="shared" si="117"/>
        <v>#N/A</v>
      </c>
      <c r="CL86" s="27" t="str">
        <f t="shared" si="117"/>
        <v>#N/A</v>
      </c>
      <c r="CM86" s="27" t="str">
        <f t="shared" si="117"/>
        <v>#N/A</v>
      </c>
      <c r="CN86" s="27" t="str">
        <f t="shared" si="117"/>
        <v>#N/A</v>
      </c>
      <c r="CO86" s="27" t="str">
        <f t="shared" si="117"/>
        <v>#N/A</v>
      </c>
      <c r="CP86" s="27" t="str">
        <f t="shared" si="117"/>
        <v>#N/A</v>
      </c>
      <c r="CQ86" s="27" t="str">
        <f t="shared" si="117"/>
        <v>#N/A</v>
      </c>
      <c r="CR86" s="27" t="str">
        <f t="shared" si="117"/>
        <v>#N/A</v>
      </c>
      <c r="CS86" s="27" t="str">
        <f t="shared" si="117"/>
        <v>#N/A</v>
      </c>
      <c r="CT86" s="27" t="str">
        <f t="shared" si="117"/>
        <v>#N/A</v>
      </c>
      <c r="CU86" s="27" t="str">
        <f t="shared" si="117"/>
        <v>#N/A</v>
      </c>
      <c r="CV86" s="27" t="str">
        <f t="shared" si="117"/>
        <v>#N/A</v>
      </c>
      <c r="CW86" s="27" t="str">
        <f t="shared" si="117"/>
        <v>#N/A</v>
      </c>
      <c r="CX86" s="27" t="str">
        <f t="shared" si="117"/>
        <v>#N/A</v>
      </c>
      <c r="CY86" s="27" t="str">
        <f t="shared" si="117"/>
        <v>#N/A</v>
      </c>
      <c r="CZ86" s="27" t="str">
        <f t="shared" si="117"/>
        <v>#N/A</v>
      </c>
      <c r="DA86" s="27" t="str">
        <f t="shared" si="117"/>
        <v>#N/A</v>
      </c>
      <c r="DB86" s="27" t="str">
        <f t="shared" si="117"/>
        <v>#N/A</v>
      </c>
      <c r="DC86" s="27" t="str">
        <f t="shared" si="117"/>
        <v>#N/A</v>
      </c>
      <c r="DD86" s="27" t="str">
        <f t="shared" si="117"/>
        <v>#N/A</v>
      </c>
      <c r="DE86" s="27" t="str">
        <f t="shared" si="117"/>
        <v>#N/A</v>
      </c>
      <c r="DF86" s="27" t="str">
        <f t="shared" si="117"/>
        <v>#N/A</v>
      </c>
      <c r="DG86" s="27" t="str">
        <f t="shared" si="117"/>
        <v>#N/A</v>
      </c>
      <c r="DH86" s="27" t="str">
        <f t="shared" si="117"/>
        <v>#N/A</v>
      </c>
      <c r="DI86" s="27" t="str">
        <f t="shared" si="117"/>
        <v>#N/A</v>
      </c>
      <c r="DJ86" s="27" t="str">
        <f t="shared" si="117"/>
        <v>#N/A</v>
      </c>
      <c r="DK86" s="27" t="str">
        <f t="shared" si="117"/>
        <v>#N/A</v>
      </c>
      <c r="DL86" s="27" t="str">
        <f t="shared" si="117"/>
        <v>#N/A</v>
      </c>
      <c r="DM86" s="27" t="str">
        <f t="shared" si="117"/>
        <v>#N/A</v>
      </c>
      <c r="DN86" s="27" t="str">
        <f t="shared" si="117"/>
        <v>#N/A</v>
      </c>
      <c r="DO86" s="27" t="str">
        <f t="shared" si="117"/>
        <v>#N/A</v>
      </c>
      <c r="DP86" s="27" t="str">
        <f t="shared" si="117"/>
        <v>#N/A</v>
      </c>
      <c r="DQ86" s="27" t="str">
        <f t="shared" si="117"/>
        <v>#N/A</v>
      </c>
      <c r="DR86" s="27" t="str">
        <f t="shared" si="117"/>
        <v>#N/A</v>
      </c>
      <c r="DS86" s="27" t="str">
        <f t="shared" si="117"/>
        <v>#N/A</v>
      </c>
      <c r="DT86" s="27" t="str">
        <f t="shared" si="117"/>
        <v>#N/A</v>
      </c>
      <c r="DU86" s="27" t="str">
        <f t="shared" si="117"/>
        <v>#N/A</v>
      </c>
      <c r="DV86" s="27" t="str">
        <f t="shared" si="117"/>
        <v>#N/A</v>
      </c>
      <c r="DW86" s="27" t="str">
        <f t="shared" si="117"/>
        <v>#N/A</v>
      </c>
      <c r="DX86" s="27" t="str">
        <f t="shared" si="117"/>
        <v>#N/A</v>
      </c>
      <c r="DY86" s="27" t="str">
        <f t="shared" si="117"/>
        <v>#N/A</v>
      </c>
      <c r="DZ86" s="27" t="str">
        <f t="shared" si="117"/>
        <v>#N/A</v>
      </c>
      <c r="EA86" s="27" t="str">
        <f t="shared" si="117"/>
        <v>#N/A</v>
      </c>
      <c r="EB86" s="27" t="str">
        <f t="shared" si="117"/>
        <v>#N/A</v>
      </c>
      <c r="EC86" s="27" t="str">
        <f t="shared" si="117"/>
        <v>#N/A</v>
      </c>
      <c r="ED86" s="27" t="str">
        <f t="shared" si="117"/>
        <v>#N/A</v>
      </c>
      <c r="EE86" s="28">
        <f t="shared" si="2"/>
        <v>1663.135472</v>
      </c>
    </row>
    <row r="87">
      <c r="A87" s="1"/>
      <c r="B87" s="29"/>
      <c r="C87" s="30"/>
      <c r="D87" s="30"/>
      <c r="E87" s="30"/>
      <c r="F87" s="31"/>
      <c r="G87" s="32"/>
      <c r="H87" s="32" t="b">
        <f t="shared" si="3"/>
        <v>0</v>
      </c>
      <c r="I87" s="32" t="b">
        <f>if(iferror(match(B87,'Osallistujat ja seuranta'!C:C,0),0)&gt;0,TRUE,FALSE)</f>
        <v>0</v>
      </c>
      <c r="J87" s="32" t="b">
        <f>if(iferror(match(C87,'Osallistujat ja seuranta'!C:C,0),0)&gt;0,TRUE,FALSE)</f>
        <v>0</v>
      </c>
      <c r="K87" s="32" t="b">
        <f t="shared" si="4"/>
        <v>0</v>
      </c>
      <c r="L87" s="32" t="b">
        <f t="shared" si="5"/>
        <v>1</v>
      </c>
      <c r="M87" s="32" t="b">
        <f t="shared" si="6"/>
        <v>0</v>
      </c>
      <c r="N87" s="33" t="str">
        <f t="shared" si="7"/>
        <v/>
      </c>
      <c r="O87" s="34" t="str">
        <f t="shared" si="8"/>
        <v/>
      </c>
      <c r="P87" s="34" t="str">
        <f t="shared" si="9"/>
        <v/>
      </c>
      <c r="Q87" s="35" t="str">
        <f t="shared" si="10"/>
        <v/>
      </c>
      <c r="R87" s="33" t="str">
        <f t="shared" si="11"/>
        <v/>
      </c>
      <c r="S87" s="33">
        <f t="shared" si="12"/>
        <v>1</v>
      </c>
      <c r="T87" s="33">
        <f t="shared" si="13"/>
        <v>-56.71174423</v>
      </c>
      <c r="U87" s="33">
        <f t="shared" si="14"/>
        <v>-56.71174423</v>
      </c>
      <c r="V87" s="36" t="str">
        <f t="shared" si="15"/>
        <v/>
      </c>
      <c r="W87" s="37">
        <f t="shared" si="16"/>
        <v>88.71035368</v>
      </c>
      <c r="X87" s="37">
        <f t="shared" si="17"/>
        <v>5.75</v>
      </c>
      <c r="Y87" s="37" t="str">
        <f>if(N87=1,(W87*(S87-V87))*'Säännöt ja ohjeet'!$B$54+X87,"")</f>
        <v/>
      </c>
      <c r="Z87" s="37">
        <f t="shared" si="18"/>
        <v>0</v>
      </c>
      <c r="AA87" s="37">
        <f t="shared" si="19"/>
        <v>1</v>
      </c>
      <c r="AB87" s="37">
        <f t="shared" si="20"/>
        <v>88.71035368</v>
      </c>
      <c r="AC87" s="37">
        <f t="shared" si="21"/>
        <v>5.75</v>
      </c>
      <c r="AD87" s="37" t="str">
        <f>if(N87=1,(AB87*(Z87-AA87))*'Säännöt ja ohjeet'!$B$54+AC87,"")</f>
        <v/>
      </c>
      <c r="AE87" s="38">
        <f t="shared" si="22"/>
        <v>11</v>
      </c>
      <c r="AF87" s="38">
        <f t="shared" si="23"/>
        <v>11</v>
      </c>
      <c r="AG87" s="1"/>
      <c r="AH87" s="10"/>
      <c r="AI87" s="27">
        <f t="shared" ref="AI87:ED87" si="118">if($B87=AI$3,AI86+$Y87,if($C87=AI$3,AI86+$AD87,AI86))</f>
        <v>2004.732079</v>
      </c>
      <c r="AJ87" s="27">
        <f t="shared" si="118"/>
        <v>1845.73035</v>
      </c>
      <c r="AK87" s="27">
        <f t="shared" si="118"/>
        <v>2427.22019</v>
      </c>
      <c r="AL87" s="27">
        <f t="shared" si="118"/>
        <v>1676.303128</v>
      </c>
      <c r="AM87" s="27">
        <f t="shared" si="118"/>
        <v>1775.926432</v>
      </c>
      <c r="AN87" s="27">
        <f t="shared" si="118"/>
        <v>2303.106744</v>
      </c>
      <c r="AO87" s="27">
        <f t="shared" si="118"/>
        <v>2279.021637</v>
      </c>
      <c r="AP87" s="27">
        <f t="shared" si="118"/>
        <v>1721.536599</v>
      </c>
      <c r="AQ87" s="27">
        <f t="shared" si="118"/>
        <v>880.3044819</v>
      </c>
      <c r="AR87" s="27">
        <f t="shared" si="118"/>
        <v>818.204268</v>
      </c>
      <c r="AS87" s="27">
        <f t="shared" si="118"/>
        <v>2178.77133</v>
      </c>
      <c r="AT87" s="27">
        <f t="shared" si="118"/>
        <v>811.649061</v>
      </c>
      <c r="AU87" s="27">
        <f t="shared" si="118"/>
        <v>1243.17385</v>
      </c>
      <c r="AV87" s="27">
        <f t="shared" si="118"/>
        <v>1314.655233</v>
      </c>
      <c r="AW87" s="27">
        <f t="shared" si="118"/>
        <v>1186.880996</v>
      </c>
      <c r="AX87" s="27">
        <f t="shared" si="118"/>
        <v>1130.419935</v>
      </c>
      <c r="AY87" s="27">
        <f t="shared" si="118"/>
        <v>1367.704948</v>
      </c>
      <c r="AZ87" s="27">
        <f t="shared" si="118"/>
        <v>1757.561406</v>
      </c>
      <c r="BA87" s="27">
        <f t="shared" si="118"/>
        <v>1843.969933</v>
      </c>
      <c r="BB87" s="27">
        <f t="shared" si="118"/>
        <v>2151.976698</v>
      </c>
      <c r="BC87" s="27">
        <f t="shared" si="118"/>
        <v>2206.995622</v>
      </c>
      <c r="BD87" s="27" t="str">
        <f t="shared" si="118"/>
        <v>#N/A</v>
      </c>
      <c r="BE87" s="27" t="str">
        <f t="shared" si="118"/>
        <v>#N/A</v>
      </c>
      <c r="BF87" s="27" t="str">
        <f t="shared" si="118"/>
        <v>#N/A</v>
      </c>
      <c r="BG87" s="27" t="str">
        <f t="shared" si="118"/>
        <v>#N/A</v>
      </c>
      <c r="BH87" s="27" t="str">
        <f t="shared" si="118"/>
        <v>#N/A</v>
      </c>
      <c r="BI87" s="27" t="str">
        <f t="shared" si="118"/>
        <v>#N/A</v>
      </c>
      <c r="BJ87" s="27" t="str">
        <f t="shared" si="118"/>
        <v>#N/A</v>
      </c>
      <c r="BK87" s="27" t="str">
        <f t="shared" si="118"/>
        <v>#N/A</v>
      </c>
      <c r="BL87" s="27" t="str">
        <f t="shared" si="118"/>
        <v>#N/A</v>
      </c>
      <c r="BM87" s="27" t="str">
        <f t="shared" si="118"/>
        <v>#N/A</v>
      </c>
      <c r="BN87" s="27" t="str">
        <f t="shared" si="118"/>
        <v>#N/A</v>
      </c>
      <c r="BO87" s="27" t="str">
        <f t="shared" si="118"/>
        <v>#N/A</v>
      </c>
      <c r="BP87" s="27" t="str">
        <f t="shared" si="118"/>
        <v>#N/A</v>
      </c>
      <c r="BQ87" s="27" t="str">
        <f t="shared" si="118"/>
        <v>#N/A</v>
      </c>
      <c r="BR87" s="27" t="str">
        <f t="shared" si="118"/>
        <v>#N/A</v>
      </c>
      <c r="BS87" s="27" t="str">
        <f t="shared" si="118"/>
        <v>#N/A</v>
      </c>
      <c r="BT87" s="27" t="str">
        <f t="shared" si="118"/>
        <v>#N/A</v>
      </c>
      <c r="BU87" s="27" t="str">
        <f t="shared" si="118"/>
        <v>#N/A</v>
      </c>
      <c r="BV87" s="27" t="str">
        <f t="shared" si="118"/>
        <v>#N/A</v>
      </c>
      <c r="BW87" s="27" t="str">
        <f t="shared" si="118"/>
        <v>#N/A</v>
      </c>
      <c r="BX87" s="27" t="str">
        <f t="shared" si="118"/>
        <v>#N/A</v>
      </c>
      <c r="BY87" s="27" t="str">
        <f t="shared" si="118"/>
        <v>#N/A</v>
      </c>
      <c r="BZ87" s="27" t="str">
        <f t="shared" si="118"/>
        <v>#N/A</v>
      </c>
      <c r="CA87" s="27" t="str">
        <f t="shared" si="118"/>
        <v>#N/A</v>
      </c>
      <c r="CB87" s="27" t="str">
        <f t="shared" si="118"/>
        <v>#N/A</v>
      </c>
      <c r="CC87" s="27" t="str">
        <f t="shared" si="118"/>
        <v>#N/A</v>
      </c>
      <c r="CD87" s="27" t="str">
        <f t="shared" si="118"/>
        <v>#N/A</v>
      </c>
      <c r="CE87" s="27" t="str">
        <f t="shared" si="118"/>
        <v>#N/A</v>
      </c>
      <c r="CF87" s="27" t="str">
        <f t="shared" si="118"/>
        <v>#N/A</v>
      </c>
      <c r="CG87" s="27" t="str">
        <f t="shared" si="118"/>
        <v>#N/A</v>
      </c>
      <c r="CH87" s="27" t="str">
        <f t="shared" si="118"/>
        <v>#N/A</v>
      </c>
      <c r="CI87" s="27" t="str">
        <f t="shared" si="118"/>
        <v>#N/A</v>
      </c>
      <c r="CJ87" s="27" t="str">
        <f t="shared" si="118"/>
        <v>#N/A</v>
      </c>
      <c r="CK87" s="27" t="str">
        <f t="shared" si="118"/>
        <v>#N/A</v>
      </c>
      <c r="CL87" s="27" t="str">
        <f t="shared" si="118"/>
        <v>#N/A</v>
      </c>
      <c r="CM87" s="27" t="str">
        <f t="shared" si="118"/>
        <v>#N/A</v>
      </c>
      <c r="CN87" s="27" t="str">
        <f t="shared" si="118"/>
        <v>#N/A</v>
      </c>
      <c r="CO87" s="27" t="str">
        <f t="shared" si="118"/>
        <v>#N/A</v>
      </c>
      <c r="CP87" s="27" t="str">
        <f t="shared" si="118"/>
        <v>#N/A</v>
      </c>
      <c r="CQ87" s="27" t="str">
        <f t="shared" si="118"/>
        <v>#N/A</v>
      </c>
      <c r="CR87" s="27" t="str">
        <f t="shared" si="118"/>
        <v>#N/A</v>
      </c>
      <c r="CS87" s="27" t="str">
        <f t="shared" si="118"/>
        <v>#N/A</v>
      </c>
      <c r="CT87" s="27" t="str">
        <f t="shared" si="118"/>
        <v>#N/A</v>
      </c>
      <c r="CU87" s="27" t="str">
        <f t="shared" si="118"/>
        <v>#N/A</v>
      </c>
      <c r="CV87" s="27" t="str">
        <f t="shared" si="118"/>
        <v>#N/A</v>
      </c>
      <c r="CW87" s="27" t="str">
        <f t="shared" si="118"/>
        <v>#N/A</v>
      </c>
      <c r="CX87" s="27" t="str">
        <f t="shared" si="118"/>
        <v>#N/A</v>
      </c>
      <c r="CY87" s="27" t="str">
        <f t="shared" si="118"/>
        <v>#N/A</v>
      </c>
      <c r="CZ87" s="27" t="str">
        <f t="shared" si="118"/>
        <v>#N/A</v>
      </c>
      <c r="DA87" s="27" t="str">
        <f t="shared" si="118"/>
        <v>#N/A</v>
      </c>
      <c r="DB87" s="27" t="str">
        <f t="shared" si="118"/>
        <v>#N/A</v>
      </c>
      <c r="DC87" s="27" t="str">
        <f t="shared" si="118"/>
        <v>#N/A</v>
      </c>
      <c r="DD87" s="27" t="str">
        <f t="shared" si="118"/>
        <v>#N/A</v>
      </c>
      <c r="DE87" s="27" t="str">
        <f t="shared" si="118"/>
        <v>#N/A</v>
      </c>
      <c r="DF87" s="27" t="str">
        <f t="shared" si="118"/>
        <v>#N/A</v>
      </c>
      <c r="DG87" s="27" t="str">
        <f t="shared" si="118"/>
        <v>#N/A</v>
      </c>
      <c r="DH87" s="27" t="str">
        <f t="shared" si="118"/>
        <v>#N/A</v>
      </c>
      <c r="DI87" s="27" t="str">
        <f t="shared" si="118"/>
        <v>#N/A</v>
      </c>
      <c r="DJ87" s="27" t="str">
        <f t="shared" si="118"/>
        <v>#N/A</v>
      </c>
      <c r="DK87" s="27" t="str">
        <f t="shared" si="118"/>
        <v>#N/A</v>
      </c>
      <c r="DL87" s="27" t="str">
        <f t="shared" si="118"/>
        <v>#N/A</v>
      </c>
      <c r="DM87" s="27" t="str">
        <f t="shared" si="118"/>
        <v>#N/A</v>
      </c>
      <c r="DN87" s="27" t="str">
        <f t="shared" si="118"/>
        <v>#N/A</v>
      </c>
      <c r="DO87" s="27" t="str">
        <f t="shared" si="118"/>
        <v>#N/A</v>
      </c>
      <c r="DP87" s="27" t="str">
        <f t="shared" si="118"/>
        <v>#N/A</v>
      </c>
      <c r="DQ87" s="27" t="str">
        <f t="shared" si="118"/>
        <v>#N/A</v>
      </c>
      <c r="DR87" s="27" t="str">
        <f t="shared" si="118"/>
        <v>#N/A</v>
      </c>
      <c r="DS87" s="27" t="str">
        <f t="shared" si="118"/>
        <v>#N/A</v>
      </c>
      <c r="DT87" s="27" t="str">
        <f t="shared" si="118"/>
        <v>#N/A</v>
      </c>
      <c r="DU87" s="27" t="str">
        <f t="shared" si="118"/>
        <v>#N/A</v>
      </c>
      <c r="DV87" s="27" t="str">
        <f t="shared" si="118"/>
        <v>#N/A</v>
      </c>
      <c r="DW87" s="27" t="str">
        <f t="shared" si="118"/>
        <v>#N/A</v>
      </c>
      <c r="DX87" s="27" t="str">
        <f t="shared" si="118"/>
        <v>#N/A</v>
      </c>
      <c r="DY87" s="27" t="str">
        <f t="shared" si="118"/>
        <v>#N/A</v>
      </c>
      <c r="DZ87" s="27" t="str">
        <f t="shared" si="118"/>
        <v>#N/A</v>
      </c>
      <c r="EA87" s="27" t="str">
        <f t="shared" si="118"/>
        <v>#N/A</v>
      </c>
      <c r="EB87" s="27" t="str">
        <f t="shared" si="118"/>
        <v>#N/A</v>
      </c>
      <c r="EC87" s="27" t="str">
        <f t="shared" si="118"/>
        <v>#N/A</v>
      </c>
      <c r="ED87" s="27" t="str">
        <f t="shared" si="118"/>
        <v>#N/A</v>
      </c>
      <c r="EE87" s="28">
        <f t="shared" si="2"/>
        <v>1663.135472</v>
      </c>
    </row>
    <row r="88">
      <c r="A88" s="1"/>
      <c r="B88" s="29"/>
      <c r="C88" s="30"/>
      <c r="D88" s="30"/>
      <c r="E88" s="30"/>
      <c r="F88" s="31"/>
      <c r="G88" s="32"/>
      <c r="H88" s="32" t="b">
        <f t="shared" si="3"/>
        <v>0</v>
      </c>
      <c r="I88" s="32" t="b">
        <f>if(iferror(match(B88,'Osallistujat ja seuranta'!C:C,0),0)&gt;0,TRUE,FALSE)</f>
        <v>0</v>
      </c>
      <c r="J88" s="32" t="b">
        <f>if(iferror(match(C88,'Osallistujat ja seuranta'!C:C,0),0)&gt;0,TRUE,FALSE)</f>
        <v>0</v>
      </c>
      <c r="K88" s="32" t="b">
        <f t="shared" si="4"/>
        <v>0</v>
      </c>
      <c r="L88" s="32" t="b">
        <f t="shared" si="5"/>
        <v>1</v>
      </c>
      <c r="M88" s="32" t="b">
        <f t="shared" si="6"/>
        <v>0</v>
      </c>
      <c r="N88" s="33" t="str">
        <f t="shared" si="7"/>
        <v/>
      </c>
      <c r="O88" s="34" t="str">
        <f t="shared" si="8"/>
        <v/>
      </c>
      <c r="P88" s="34" t="str">
        <f t="shared" si="9"/>
        <v/>
      </c>
      <c r="Q88" s="35" t="str">
        <f t="shared" si="10"/>
        <v/>
      </c>
      <c r="R88" s="33" t="str">
        <f t="shared" si="11"/>
        <v/>
      </c>
      <c r="S88" s="33">
        <f t="shared" si="12"/>
        <v>1</v>
      </c>
      <c r="T88" s="33">
        <f t="shared" si="13"/>
        <v>-56.71174423</v>
      </c>
      <c r="U88" s="33">
        <f t="shared" si="14"/>
        <v>-56.71174423</v>
      </c>
      <c r="V88" s="36" t="str">
        <f t="shared" si="15"/>
        <v/>
      </c>
      <c r="W88" s="37">
        <f t="shared" si="16"/>
        <v>88.71035368</v>
      </c>
      <c r="X88" s="37">
        <f t="shared" si="17"/>
        <v>5.75</v>
      </c>
      <c r="Y88" s="37" t="str">
        <f>if(N88=1,(W88*(S88-V88))*'Säännöt ja ohjeet'!$B$54+X88,"")</f>
        <v/>
      </c>
      <c r="Z88" s="37">
        <f t="shared" si="18"/>
        <v>0</v>
      </c>
      <c r="AA88" s="37">
        <f t="shared" si="19"/>
        <v>1</v>
      </c>
      <c r="AB88" s="37">
        <f t="shared" si="20"/>
        <v>88.71035368</v>
      </c>
      <c r="AC88" s="37">
        <f t="shared" si="21"/>
        <v>5.75</v>
      </c>
      <c r="AD88" s="37" t="str">
        <f>if(N88=1,(AB88*(Z88-AA88))*'Säännöt ja ohjeet'!$B$54+AC88,"")</f>
        <v/>
      </c>
      <c r="AE88" s="38">
        <f t="shared" si="22"/>
        <v>11</v>
      </c>
      <c r="AF88" s="38">
        <f t="shared" si="23"/>
        <v>11</v>
      </c>
      <c r="AG88" s="1"/>
      <c r="AH88" s="10"/>
      <c r="AI88" s="27">
        <f t="shared" ref="AI88:ED88" si="119">if($B88=AI$3,AI87+$Y88,if($C88=AI$3,AI87+$AD88,AI87))</f>
        <v>2004.732079</v>
      </c>
      <c r="AJ88" s="27">
        <f t="shared" si="119"/>
        <v>1845.73035</v>
      </c>
      <c r="AK88" s="27">
        <f t="shared" si="119"/>
        <v>2427.22019</v>
      </c>
      <c r="AL88" s="27">
        <f t="shared" si="119"/>
        <v>1676.303128</v>
      </c>
      <c r="AM88" s="27">
        <f t="shared" si="119"/>
        <v>1775.926432</v>
      </c>
      <c r="AN88" s="27">
        <f t="shared" si="119"/>
        <v>2303.106744</v>
      </c>
      <c r="AO88" s="27">
        <f t="shared" si="119"/>
        <v>2279.021637</v>
      </c>
      <c r="AP88" s="27">
        <f t="shared" si="119"/>
        <v>1721.536599</v>
      </c>
      <c r="AQ88" s="27">
        <f t="shared" si="119"/>
        <v>880.3044819</v>
      </c>
      <c r="AR88" s="27">
        <f t="shared" si="119"/>
        <v>818.204268</v>
      </c>
      <c r="AS88" s="27">
        <f t="shared" si="119"/>
        <v>2178.77133</v>
      </c>
      <c r="AT88" s="27">
        <f t="shared" si="119"/>
        <v>811.649061</v>
      </c>
      <c r="AU88" s="27">
        <f t="shared" si="119"/>
        <v>1243.17385</v>
      </c>
      <c r="AV88" s="27">
        <f t="shared" si="119"/>
        <v>1314.655233</v>
      </c>
      <c r="AW88" s="27">
        <f t="shared" si="119"/>
        <v>1186.880996</v>
      </c>
      <c r="AX88" s="27">
        <f t="shared" si="119"/>
        <v>1130.419935</v>
      </c>
      <c r="AY88" s="27">
        <f t="shared" si="119"/>
        <v>1367.704948</v>
      </c>
      <c r="AZ88" s="27">
        <f t="shared" si="119"/>
        <v>1757.561406</v>
      </c>
      <c r="BA88" s="27">
        <f t="shared" si="119"/>
        <v>1843.969933</v>
      </c>
      <c r="BB88" s="27">
        <f t="shared" si="119"/>
        <v>2151.976698</v>
      </c>
      <c r="BC88" s="27">
        <f t="shared" si="119"/>
        <v>2206.995622</v>
      </c>
      <c r="BD88" s="27" t="str">
        <f t="shared" si="119"/>
        <v>#N/A</v>
      </c>
      <c r="BE88" s="27" t="str">
        <f t="shared" si="119"/>
        <v>#N/A</v>
      </c>
      <c r="BF88" s="27" t="str">
        <f t="shared" si="119"/>
        <v>#N/A</v>
      </c>
      <c r="BG88" s="27" t="str">
        <f t="shared" si="119"/>
        <v>#N/A</v>
      </c>
      <c r="BH88" s="27" t="str">
        <f t="shared" si="119"/>
        <v>#N/A</v>
      </c>
      <c r="BI88" s="27" t="str">
        <f t="shared" si="119"/>
        <v>#N/A</v>
      </c>
      <c r="BJ88" s="27" t="str">
        <f t="shared" si="119"/>
        <v>#N/A</v>
      </c>
      <c r="BK88" s="27" t="str">
        <f t="shared" si="119"/>
        <v>#N/A</v>
      </c>
      <c r="BL88" s="27" t="str">
        <f t="shared" si="119"/>
        <v>#N/A</v>
      </c>
      <c r="BM88" s="27" t="str">
        <f t="shared" si="119"/>
        <v>#N/A</v>
      </c>
      <c r="BN88" s="27" t="str">
        <f t="shared" si="119"/>
        <v>#N/A</v>
      </c>
      <c r="BO88" s="27" t="str">
        <f t="shared" si="119"/>
        <v>#N/A</v>
      </c>
      <c r="BP88" s="27" t="str">
        <f t="shared" si="119"/>
        <v>#N/A</v>
      </c>
      <c r="BQ88" s="27" t="str">
        <f t="shared" si="119"/>
        <v>#N/A</v>
      </c>
      <c r="BR88" s="27" t="str">
        <f t="shared" si="119"/>
        <v>#N/A</v>
      </c>
      <c r="BS88" s="27" t="str">
        <f t="shared" si="119"/>
        <v>#N/A</v>
      </c>
      <c r="BT88" s="27" t="str">
        <f t="shared" si="119"/>
        <v>#N/A</v>
      </c>
      <c r="BU88" s="27" t="str">
        <f t="shared" si="119"/>
        <v>#N/A</v>
      </c>
      <c r="BV88" s="27" t="str">
        <f t="shared" si="119"/>
        <v>#N/A</v>
      </c>
      <c r="BW88" s="27" t="str">
        <f t="shared" si="119"/>
        <v>#N/A</v>
      </c>
      <c r="BX88" s="27" t="str">
        <f t="shared" si="119"/>
        <v>#N/A</v>
      </c>
      <c r="BY88" s="27" t="str">
        <f t="shared" si="119"/>
        <v>#N/A</v>
      </c>
      <c r="BZ88" s="27" t="str">
        <f t="shared" si="119"/>
        <v>#N/A</v>
      </c>
      <c r="CA88" s="27" t="str">
        <f t="shared" si="119"/>
        <v>#N/A</v>
      </c>
      <c r="CB88" s="27" t="str">
        <f t="shared" si="119"/>
        <v>#N/A</v>
      </c>
      <c r="CC88" s="27" t="str">
        <f t="shared" si="119"/>
        <v>#N/A</v>
      </c>
      <c r="CD88" s="27" t="str">
        <f t="shared" si="119"/>
        <v>#N/A</v>
      </c>
      <c r="CE88" s="27" t="str">
        <f t="shared" si="119"/>
        <v>#N/A</v>
      </c>
      <c r="CF88" s="27" t="str">
        <f t="shared" si="119"/>
        <v>#N/A</v>
      </c>
      <c r="CG88" s="27" t="str">
        <f t="shared" si="119"/>
        <v>#N/A</v>
      </c>
      <c r="CH88" s="27" t="str">
        <f t="shared" si="119"/>
        <v>#N/A</v>
      </c>
      <c r="CI88" s="27" t="str">
        <f t="shared" si="119"/>
        <v>#N/A</v>
      </c>
      <c r="CJ88" s="27" t="str">
        <f t="shared" si="119"/>
        <v>#N/A</v>
      </c>
      <c r="CK88" s="27" t="str">
        <f t="shared" si="119"/>
        <v>#N/A</v>
      </c>
      <c r="CL88" s="27" t="str">
        <f t="shared" si="119"/>
        <v>#N/A</v>
      </c>
      <c r="CM88" s="27" t="str">
        <f t="shared" si="119"/>
        <v>#N/A</v>
      </c>
      <c r="CN88" s="27" t="str">
        <f t="shared" si="119"/>
        <v>#N/A</v>
      </c>
      <c r="CO88" s="27" t="str">
        <f t="shared" si="119"/>
        <v>#N/A</v>
      </c>
      <c r="CP88" s="27" t="str">
        <f t="shared" si="119"/>
        <v>#N/A</v>
      </c>
      <c r="CQ88" s="27" t="str">
        <f t="shared" si="119"/>
        <v>#N/A</v>
      </c>
      <c r="CR88" s="27" t="str">
        <f t="shared" si="119"/>
        <v>#N/A</v>
      </c>
      <c r="CS88" s="27" t="str">
        <f t="shared" si="119"/>
        <v>#N/A</v>
      </c>
      <c r="CT88" s="27" t="str">
        <f t="shared" si="119"/>
        <v>#N/A</v>
      </c>
      <c r="CU88" s="27" t="str">
        <f t="shared" si="119"/>
        <v>#N/A</v>
      </c>
      <c r="CV88" s="27" t="str">
        <f t="shared" si="119"/>
        <v>#N/A</v>
      </c>
      <c r="CW88" s="27" t="str">
        <f t="shared" si="119"/>
        <v>#N/A</v>
      </c>
      <c r="CX88" s="27" t="str">
        <f t="shared" si="119"/>
        <v>#N/A</v>
      </c>
      <c r="CY88" s="27" t="str">
        <f t="shared" si="119"/>
        <v>#N/A</v>
      </c>
      <c r="CZ88" s="27" t="str">
        <f t="shared" si="119"/>
        <v>#N/A</v>
      </c>
      <c r="DA88" s="27" t="str">
        <f t="shared" si="119"/>
        <v>#N/A</v>
      </c>
      <c r="DB88" s="27" t="str">
        <f t="shared" si="119"/>
        <v>#N/A</v>
      </c>
      <c r="DC88" s="27" t="str">
        <f t="shared" si="119"/>
        <v>#N/A</v>
      </c>
      <c r="DD88" s="27" t="str">
        <f t="shared" si="119"/>
        <v>#N/A</v>
      </c>
      <c r="DE88" s="27" t="str">
        <f t="shared" si="119"/>
        <v>#N/A</v>
      </c>
      <c r="DF88" s="27" t="str">
        <f t="shared" si="119"/>
        <v>#N/A</v>
      </c>
      <c r="DG88" s="27" t="str">
        <f t="shared" si="119"/>
        <v>#N/A</v>
      </c>
      <c r="DH88" s="27" t="str">
        <f t="shared" si="119"/>
        <v>#N/A</v>
      </c>
      <c r="DI88" s="27" t="str">
        <f t="shared" si="119"/>
        <v>#N/A</v>
      </c>
      <c r="DJ88" s="27" t="str">
        <f t="shared" si="119"/>
        <v>#N/A</v>
      </c>
      <c r="DK88" s="27" t="str">
        <f t="shared" si="119"/>
        <v>#N/A</v>
      </c>
      <c r="DL88" s="27" t="str">
        <f t="shared" si="119"/>
        <v>#N/A</v>
      </c>
      <c r="DM88" s="27" t="str">
        <f t="shared" si="119"/>
        <v>#N/A</v>
      </c>
      <c r="DN88" s="27" t="str">
        <f t="shared" si="119"/>
        <v>#N/A</v>
      </c>
      <c r="DO88" s="27" t="str">
        <f t="shared" si="119"/>
        <v>#N/A</v>
      </c>
      <c r="DP88" s="27" t="str">
        <f t="shared" si="119"/>
        <v>#N/A</v>
      </c>
      <c r="DQ88" s="27" t="str">
        <f t="shared" si="119"/>
        <v>#N/A</v>
      </c>
      <c r="DR88" s="27" t="str">
        <f t="shared" si="119"/>
        <v>#N/A</v>
      </c>
      <c r="DS88" s="27" t="str">
        <f t="shared" si="119"/>
        <v>#N/A</v>
      </c>
      <c r="DT88" s="27" t="str">
        <f t="shared" si="119"/>
        <v>#N/A</v>
      </c>
      <c r="DU88" s="27" t="str">
        <f t="shared" si="119"/>
        <v>#N/A</v>
      </c>
      <c r="DV88" s="27" t="str">
        <f t="shared" si="119"/>
        <v>#N/A</v>
      </c>
      <c r="DW88" s="27" t="str">
        <f t="shared" si="119"/>
        <v>#N/A</v>
      </c>
      <c r="DX88" s="27" t="str">
        <f t="shared" si="119"/>
        <v>#N/A</v>
      </c>
      <c r="DY88" s="27" t="str">
        <f t="shared" si="119"/>
        <v>#N/A</v>
      </c>
      <c r="DZ88" s="27" t="str">
        <f t="shared" si="119"/>
        <v>#N/A</v>
      </c>
      <c r="EA88" s="27" t="str">
        <f t="shared" si="119"/>
        <v>#N/A</v>
      </c>
      <c r="EB88" s="27" t="str">
        <f t="shared" si="119"/>
        <v>#N/A</v>
      </c>
      <c r="EC88" s="27" t="str">
        <f t="shared" si="119"/>
        <v>#N/A</v>
      </c>
      <c r="ED88" s="27" t="str">
        <f t="shared" si="119"/>
        <v>#N/A</v>
      </c>
      <c r="EE88" s="28">
        <f t="shared" si="2"/>
        <v>1663.135472</v>
      </c>
    </row>
    <row r="89">
      <c r="A89" s="1"/>
      <c r="B89" s="29"/>
      <c r="C89" s="30"/>
      <c r="D89" s="30"/>
      <c r="E89" s="30"/>
      <c r="F89" s="31"/>
      <c r="G89" s="32"/>
      <c r="H89" s="32" t="b">
        <f t="shared" si="3"/>
        <v>0</v>
      </c>
      <c r="I89" s="32" t="b">
        <f>if(iferror(match(B89,'Osallistujat ja seuranta'!C:C,0),0)&gt;0,TRUE,FALSE)</f>
        <v>0</v>
      </c>
      <c r="J89" s="32" t="b">
        <f>if(iferror(match(C89,'Osallistujat ja seuranta'!C:C,0),0)&gt;0,TRUE,FALSE)</f>
        <v>0</v>
      </c>
      <c r="K89" s="32" t="b">
        <f t="shared" si="4"/>
        <v>0</v>
      </c>
      <c r="L89" s="32" t="b">
        <f t="shared" si="5"/>
        <v>1</v>
      </c>
      <c r="M89" s="32" t="b">
        <f t="shared" si="6"/>
        <v>0</v>
      </c>
      <c r="N89" s="33" t="str">
        <f t="shared" si="7"/>
        <v/>
      </c>
      <c r="O89" s="34" t="str">
        <f t="shared" si="8"/>
        <v/>
      </c>
      <c r="P89" s="34" t="str">
        <f t="shared" si="9"/>
        <v/>
      </c>
      <c r="Q89" s="35" t="str">
        <f t="shared" si="10"/>
        <v/>
      </c>
      <c r="R89" s="33" t="str">
        <f t="shared" si="11"/>
        <v/>
      </c>
      <c r="S89" s="33">
        <f t="shared" si="12"/>
        <v>1</v>
      </c>
      <c r="T89" s="33">
        <f t="shared" si="13"/>
        <v>-56.71174423</v>
      </c>
      <c r="U89" s="33">
        <f t="shared" si="14"/>
        <v>-56.71174423</v>
      </c>
      <c r="V89" s="36" t="str">
        <f t="shared" si="15"/>
        <v/>
      </c>
      <c r="W89" s="37">
        <f t="shared" si="16"/>
        <v>88.71035368</v>
      </c>
      <c r="X89" s="37">
        <f t="shared" si="17"/>
        <v>5.75</v>
      </c>
      <c r="Y89" s="37" t="str">
        <f>if(N89=1,(W89*(S89-V89))*'Säännöt ja ohjeet'!$B$54+X89,"")</f>
        <v/>
      </c>
      <c r="Z89" s="37">
        <f t="shared" si="18"/>
        <v>0</v>
      </c>
      <c r="AA89" s="37">
        <f t="shared" si="19"/>
        <v>1</v>
      </c>
      <c r="AB89" s="37">
        <f t="shared" si="20"/>
        <v>88.71035368</v>
      </c>
      <c r="AC89" s="37">
        <f t="shared" si="21"/>
        <v>5.75</v>
      </c>
      <c r="AD89" s="37" t="str">
        <f>if(N89=1,(AB89*(Z89-AA89))*'Säännöt ja ohjeet'!$B$54+AC89,"")</f>
        <v/>
      </c>
      <c r="AE89" s="38">
        <f t="shared" si="22"/>
        <v>11</v>
      </c>
      <c r="AF89" s="38">
        <f t="shared" si="23"/>
        <v>11</v>
      </c>
      <c r="AG89" s="1"/>
      <c r="AH89" s="10"/>
      <c r="AI89" s="27">
        <f t="shared" ref="AI89:ED89" si="120">if($B89=AI$3,AI88+$Y89,if($C89=AI$3,AI88+$AD89,AI88))</f>
        <v>2004.732079</v>
      </c>
      <c r="AJ89" s="27">
        <f t="shared" si="120"/>
        <v>1845.73035</v>
      </c>
      <c r="AK89" s="27">
        <f t="shared" si="120"/>
        <v>2427.22019</v>
      </c>
      <c r="AL89" s="27">
        <f t="shared" si="120"/>
        <v>1676.303128</v>
      </c>
      <c r="AM89" s="27">
        <f t="shared" si="120"/>
        <v>1775.926432</v>
      </c>
      <c r="AN89" s="27">
        <f t="shared" si="120"/>
        <v>2303.106744</v>
      </c>
      <c r="AO89" s="27">
        <f t="shared" si="120"/>
        <v>2279.021637</v>
      </c>
      <c r="AP89" s="27">
        <f t="shared" si="120"/>
        <v>1721.536599</v>
      </c>
      <c r="AQ89" s="27">
        <f t="shared" si="120"/>
        <v>880.3044819</v>
      </c>
      <c r="AR89" s="27">
        <f t="shared" si="120"/>
        <v>818.204268</v>
      </c>
      <c r="AS89" s="27">
        <f t="shared" si="120"/>
        <v>2178.77133</v>
      </c>
      <c r="AT89" s="27">
        <f t="shared" si="120"/>
        <v>811.649061</v>
      </c>
      <c r="AU89" s="27">
        <f t="shared" si="120"/>
        <v>1243.17385</v>
      </c>
      <c r="AV89" s="27">
        <f t="shared" si="120"/>
        <v>1314.655233</v>
      </c>
      <c r="AW89" s="27">
        <f t="shared" si="120"/>
        <v>1186.880996</v>
      </c>
      <c r="AX89" s="27">
        <f t="shared" si="120"/>
        <v>1130.419935</v>
      </c>
      <c r="AY89" s="27">
        <f t="shared" si="120"/>
        <v>1367.704948</v>
      </c>
      <c r="AZ89" s="27">
        <f t="shared" si="120"/>
        <v>1757.561406</v>
      </c>
      <c r="BA89" s="27">
        <f t="shared" si="120"/>
        <v>1843.969933</v>
      </c>
      <c r="BB89" s="27">
        <f t="shared" si="120"/>
        <v>2151.976698</v>
      </c>
      <c r="BC89" s="27">
        <f t="shared" si="120"/>
        <v>2206.995622</v>
      </c>
      <c r="BD89" s="27" t="str">
        <f t="shared" si="120"/>
        <v>#N/A</v>
      </c>
      <c r="BE89" s="27" t="str">
        <f t="shared" si="120"/>
        <v>#N/A</v>
      </c>
      <c r="BF89" s="27" t="str">
        <f t="shared" si="120"/>
        <v>#N/A</v>
      </c>
      <c r="BG89" s="27" t="str">
        <f t="shared" si="120"/>
        <v>#N/A</v>
      </c>
      <c r="BH89" s="27" t="str">
        <f t="shared" si="120"/>
        <v>#N/A</v>
      </c>
      <c r="BI89" s="27" t="str">
        <f t="shared" si="120"/>
        <v>#N/A</v>
      </c>
      <c r="BJ89" s="27" t="str">
        <f t="shared" si="120"/>
        <v>#N/A</v>
      </c>
      <c r="BK89" s="27" t="str">
        <f t="shared" si="120"/>
        <v>#N/A</v>
      </c>
      <c r="BL89" s="27" t="str">
        <f t="shared" si="120"/>
        <v>#N/A</v>
      </c>
      <c r="BM89" s="27" t="str">
        <f t="shared" si="120"/>
        <v>#N/A</v>
      </c>
      <c r="BN89" s="27" t="str">
        <f t="shared" si="120"/>
        <v>#N/A</v>
      </c>
      <c r="BO89" s="27" t="str">
        <f t="shared" si="120"/>
        <v>#N/A</v>
      </c>
      <c r="BP89" s="27" t="str">
        <f t="shared" si="120"/>
        <v>#N/A</v>
      </c>
      <c r="BQ89" s="27" t="str">
        <f t="shared" si="120"/>
        <v>#N/A</v>
      </c>
      <c r="BR89" s="27" t="str">
        <f t="shared" si="120"/>
        <v>#N/A</v>
      </c>
      <c r="BS89" s="27" t="str">
        <f t="shared" si="120"/>
        <v>#N/A</v>
      </c>
      <c r="BT89" s="27" t="str">
        <f t="shared" si="120"/>
        <v>#N/A</v>
      </c>
      <c r="BU89" s="27" t="str">
        <f t="shared" si="120"/>
        <v>#N/A</v>
      </c>
      <c r="BV89" s="27" t="str">
        <f t="shared" si="120"/>
        <v>#N/A</v>
      </c>
      <c r="BW89" s="27" t="str">
        <f t="shared" si="120"/>
        <v>#N/A</v>
      </c>
      <c r="BX89" s="27" t="str">
        <f t="shared" si="120"/>
        <v>#N/A</v>
      </c>
      <c r="BY89" s="27" t="str">
        <f t="shared" si="120"/>
        <v>#N/A</v>
      </c>
      <c r="BZ89" s="27" t="str">
        <f t="shared" si="120"/>
        <v>#N/A</v>
      </c>
      <c r="CA89" s="27" t="str">
        <f t="shared" si="120"/>
        <v>#N/A</v>
      </c>
      <c r="CB89" s="27" t="str">
        <f t="shared" si="120"/>
        <v>#N/A</v>
      </c>
      <c r="CC89" s="27" t="str">
        <f t="shared" si="120"/>
        <v>#N/A</v>
      </c>
      <c r="CD89" s="27" t="str">
        <f t="shared" si="120"/>
        <v>#N/A</v>
      </c>
      <c r="CE89" s="27" t="str">
        <f t="shared" si="120"/>
        <v>#N/A</v>
      </c>
      <c r="CF89" s="27" t="str">
        <f t="shared" si="120"/>
        <v>#N/A</v>
      </c>
      <c r="CG89" s="27" t="str">
        <f t="shared" si="120"/>
        <v>#N/A</v>
      </c>
      <c r="CH89" s="27" t="str">
        <f t="shared" si="120"/>
        <v>#N/A</v>
      </c>
      <c r="CI89" s="27" t="str">
        <f t="shared" si="120"/>
        <v>#N/A</v>
      </c>
      <c r="CJ89" s="27" t="str">
        <f t="shared" si="120"/>
        <v>#N/A</v>
      </c>
      <c r="CK89" s="27" t="str">
        <f t="shared" si="120"/>
        <v>#N/A</v>
      </c>
      <c r="CL89" s="27" t="str">
        <f t="shared" si="120"/>
        <v>#N/A</v>
      </c>
      <c r="CM89" s="27" t="str">
        <f t="shared" si="120"/>
        <v>#N/A</v>
      </c>
      <c r="CN89" s="27" t="str">
        <f t="shared" si="120"/>
        <v>#N/A</v>
      </c>
      <c r="CO89" s="27" t="str">
        <f t="shared" si="120"/>
        <v>#N/A</v>
      </c>
      <c r="CP89" s="27" t="str">
        <f t="shared" si="120"/>
        <v>#N/A</v>
      </c>
      <c r="CQ89" s="27" t="str">
        <f t="shared" si="120"/>
        <v>#N/A</v>
      </c>
      <c r="CR89" s="27" t="str">
        <f t="shared" si="120"/>
        <v>#N/A</v>
      </c>
      <c r="CS89" s="27" t="str">
        <f t="shared" si="120"/>
        <v>#N/A</v>
      </c>
      <c r="CT89" s="27" t="str">
        <f t="shared" si="120"/>
        <v>#N/A</v>
      </c>
      <c r="CU89" s="27" t="str">
        <f t="shared" si="120"/>
        <v>#N/A</v>
      </c>
      <c r="CV89" s="27" t="str">
        <f t="shared" si="120"/>
        <v>#N/A</v>
      </c>
      <c r="CW89" s="27" t="str">
        <f t="shared" si="120"/>
        <v>#N/A</v>
      </c>
      <c r="CX89" s="27" t="str">
        <f t="shared" si="120"/>
        <v>#N/A</v>
      </c>
      <c r="CY89" s="27" t="str">
        <f t="shared" si="120"/>
        <v>#N/A</v>
      </c>
      <c r="CZ89" s="27" t="str">
        <f t="shared" si="120"/>
        <v>#N/A</v>
      </c>
      <c r="DA89" s="27" t="str">
        <f t="shared" si="120"/>
        <v>#N/A</v>
      </c>
      <c r="DB89" s="27" t="str">
        <f t="shared" si="120"/>
        <v>#N/A</v>
      </c>
      <c r="DC89" s="27" t="str">
        <f t="shared" si="120"/>
        <v>#N/A</v>
      </c>
      <c r="DD89" s="27" t="str">
        <f t="shared" si="120"/>
        <v>#N/A</v>
      </c>
      <c r="DE89" s="27" t="str">
        <f t="shared" si="120"/>
        <v>#N/A</v>
      </c>
      <c r="DF89" s="27" t="str">
        <f t="shared" si="120"/>
        <v>#N/A</v>
      </c>
      <c r="DG89" s="27" t="str">
        <f t="shared" si="120"/>
        <v>#N/A</v>
      </c>
      <c r="DH89" s="27" t="str">
        <f t="shared" si="120"/>
        <v>#N/A</v>
      </c>
      <c r="DI89" s="27" t="str">
        <f t="shared" si="120"/>
        <v>#N/A</v>
      </c>
      <c r="DJ89" s="27" t="str">
        <f t="shared" si="120"/>
        <v>#N/A</v>
      </c>
      <c r="DK89" s="27" t="str">
        <f t="shared" si="120"/>
        <v>#N/A</v>
      </c>
      <c r="DL89" s="27" t="str">
        <f t="shared" si="120"/>
        <v>#N/A</v>
      </c>
      <c r="DM89" s="27" t="str">
        <f t="shared" si="120"/>
        <v>#N/A</v>
      </c>
      <c r="DN89" s="27" t="str">
        <f t="shared" si="120"/>
        <v>#N/A</v>
      </c>
      <c r="DO89" s="27" t="str">
        <f t="shared" si="120"/>
        <v>#N/A</v>
      </c>
      <c r="DP89" s="27" t="str">
        <f t="shared" si="120"/>
        <v>#N/A</v>
      </c>
      <c r="DQ89" s="27" t="str">
        <f t="shared" si="120"/>
        <v>#N/A</v>
      </c>
      <c r="DR89" s="27" t="str">
        <f t="shared" si="120"/>
        <v>#N/A</v>
      </c>
      <c r="DS89" s="27" t="str">
        <f t="shared" si="120"/>
        <v>#N/A</v>
      </c>
      <c r="DT89" s="27" t="str">
        <f t="shared" si="120"/>
        <v>#N/A</v>
      </c>
      <c r="DU89" s="27" t="str">
        <f t="shared" si="120"/>
        <v>#N/A</v>
      </c>
      <c r="DV89" s="27" t="str">
        <f t="shared" si="120"/>
        <v>#N/A</v>
      </c>
      <c r="DW89" s="27" t="str">
        <f t="shared" si="120"/>
        <v>#N/A</v>
      </c>
      <c r="DX89" s="27" t="str">
        <f t="shared" si="120"/>
        <v>#N/A</v>
      </c>
      <c r="DY89" s="27" t="str">
        <f t="shared" si="120"/>
        <v>#N/A</v>
      </c>
      <c r="DZ89" s="27" t="str">
        <f t="shared" si="120"/>
        <v>#N/A</v>
      </c>
      <c r="EA89" s="27" t="str">
        <f t="shared" si="120"/>
        <v>#N/A</v>
      </c>
      <c r="EB89" s="27" t="str">
        <f t="shared" si="120"/>
        <v>#N/A</v>
      </c>
      <c r="EC89" s="27" t="str">
        <f t="shared" si="120"/>
        <v>#N/A</v>
      </c>
      <c r="ED89" s="27" t="str">
        <f t="shared" si="120"/>
        <v>#N/A</v>
      </c>
      <c r="EE89" s="28">
        <f t="shared" si="2"/>
        <v>1663.135472</v>
      </c>
    </row>
    <row r="90">
      <c r="A90" s="1"/>
      <c r="B90" s="29"/>
      <c r="C90" s="30"/>
      <c r="D90" s="30"/>
      <c r="E90" s="30"/>
      <c r="F90" s="31"/>
      <c r="G90" s="32"/>
      <c r="H90" s="32" t="b">
        <f t="shared" si="3"/>
        <v>0</v>
      </c>
      <c r="I90" s="32" t="b">
        <f>if(iferror(match(B90,'Osallistujat ja seuranta'!C:C,0),0)&gt;0,TRUE,FALSE)</f>
        <v>0</v>
      </c>
      <c r="J90" s="32" t="b">
        <f>if(iferror(match(C90,'Osallistujat ja seuranta'!C:C,0),0)&gt;0,TRUE,FALSE)</f>
        <v>0</v>
      </c>
      <c r="K90" s="32" t="b">
        <f t="shared" si="4"/>
        <v>0</v>
      </c>
      <c r="L90" s="32" t="b">
        <f t="shared" si="5"/>
        <v>1</v>
      </c>
      <c r="M90" s="32" t="b">
        <f t="shared" si="6"/>
        <v>0</v>
      </c>
      <c r="N90" s="33" t="str">
        <f t="shared" si="7"/>
        <v/>
      </c>
      <c r="O90" s="34" t="str">
        <f t="shared" si="8"/>
        <v/>
      </c>
      <c r="P90" s="34" t="str">
        <f t="shared" si="9"/>
        <v/>
      </c>
      <c r="Q90" s="35" t="str">
        <f t="shared" si="10"/>
        <v/>
      </c>
      <c r="R90" s="33" t="str">
        <f t="shared" si="11"/>
        <v/>
      </c>
      <c r="S90" s="33">
        <f t="shared" si="12"/>
        <v>1</v>
      </c>
      <c r="T90" s="33">
        <f t="shared" si="13"/>
        <v>-56.71174423</v>
      </c>
      <c r="U90" s="33">
        <f t="shared" si="14"/>
        <v>-56.71174423</v>
      </c>
      <c r="V90" s="36" t="str">
        <f t="shared" si="15"/>
        <v/>
      </c>
      <c r="W90" s="37">
        <f t="shared" si="16"/>
        <v>88.71035368</v>
      </c>
      <c r="X90" s="37">
        <f t="shared" si="17"/>
        <v>5.75</v>
      </c>
      <c r="Y90" s="37" t="str">
        <f>if(N90=1,(W90*(S90-V90))*'Säännöt ja ohjeet'!$B$54+X90,"")</f>
        <v/>
      </c>
      <c r="Z90" s="37">
        <f t="shared" si="18"/>
        <v>0</v>
      </c>
      <c r="AA90" s="37">
        <f t="shared" si="19"/>
        <v>1</v>
      </c>
      <c r="AB90" s="37">
        <f t="shared" si="20"/>
        <v>88.71035368</v>
      </c>
      <c r="AC90" s="37">
        <f t="shared" si="21"/>
        <v>5.75</v>
      </c>
      <c r="AD90" s="37" t="str">
        <f>if(N90=1,(AB90*(Z90-AA90))*'Säännöt ja ohjeet'!$B$54+AC90,"")</f>
        <v/>
      </c>
      <c r="AE90" s="38">
        <f t="shared" si="22"/>
        <v>11</v>
      </c>
      <c r="AF90" s="38">
        <f t="shared" si="23"/>
        <v>11</v>
      </c>
      <c r="AG90" s="1"/>
      <c r="AH90" s="10"/>
      <c r="AI90" s="27">
        <f t="shared" ref="AI90:ED90" si="121">if($B90=AI$3,AI89+$Y90,if($C90=AI$3,AI89+$AD90,AI89))</f>
        <v>2004.732079</v>
      </c>
      <c r="AJ90" s="27">
        <f t="shared" si="121"/>
        <v>1845.73035</v>
      </c>
      <c r="AK90" s="27">
        <f t="shared" si="121"/>
        <v>2427.22019</v>
      </c>
      <c r="AL90" s="27">
        <f t="shared" si="121"/>
        <v>1676.303128</v>
      </c>
      <c r="AM90" s="27">
        <f t="shared" si="121"/>
        <v>1775.926432</v>
      </c>
      <c r="AN90" s="27">
        <f t="shared" si="121"/>
        <v>2303.106744</v>
      </c>
      <c r="AO90" s="27">
        <f t="shared" si="121"/>
        <v>2279.021637</v>
      </c>
      <c r="AP90" s="27">
        <f t="shared" si="121"/>
        <v>1721.536599</v>
      </c>
      <c r="AQ90" s="27">
        <f t="shared" si="121"/>
        <v>880.3044819</v>
      </c>
      <c r="AR90" s="27">
        <f t="shared" si="121"/>
        <v>818.204268</v>
      </c>
      <c r="AS90" s="27">
        <f t="shared" si="121"/>
        <v>2178.77133</v>
      </c>
      <c r="AT90" s="27">
        <f t="shared" si="121"/>
        <v>811.649061</v>
      </c>
      <c r="AU90" s="27">
        <f t="shared" si="121"/>
        <v>1243.17385</v>
      </c>
      <c r="AV90" s="27">
        <f t="shared" si="121"/>
        <v>1314.655233</v>
      </c>
      <c r="AW90" s="27">
        <f t="shared" si="121"/>
        <v>1186.880996</v>
      </c>
      <c r="AX90" s="27">
        <f t="shared" si="121"/>
        <v>1130.419935</v>
      </c>
      <c r="AY90" s="27">
        <f t="shared" si="121"/>
        <v>1367.704948</v>
      </c>
      <c r="AZ90" s="27">
        <f t="shared" si="121"/>
        <v>1757.561406</v>
      </c>
      <c r="BA90" s="27">
        <f t="shared" si="121"/>
        <v>1843.969933</v>
      </c>
      <c r="BB90" s="27">
        <f t="shared" si="121"/>
        <v>2151.976698</v>
      </c>
      <c r="BC90" s="27">
        <f t="shared" si="121"/>
        <v>2206.995622</v>
      </c>
      <c r="BD90" s="27" t="str">
        <f t="shared" si="121"/>
        <v>#N/A</v>
      </c>
      <c r="BE90" s="27" t="str">
        <f t="shared" si="121"/>
        <v>#N/A</v>
      </c>
      <c r="BF90" s="27" t="str">
        <f t="shared" si="121"/>
        <v>#N/A</v>
      </c>
      <c r="BG90" s="27" t="str">
        <f t="shared" si="121"/>
        <v>#N/A</v>
      </c>
      <c r="BH90" s="27" t="str">
        <f t="shared" si="121"/>
        <v>#N/A</v>
      </c>
      <c r="BI90" s="27" t="str">
        <f t="shared" si="121"/>
        <v>#N/A</v>
      </c>
      <c r="BJ90" s="27" t="str">
        <f t="shared" si="121"/>
        <v>#N/A</v>
      </c>
      <c r="BK90" s="27" t="str">
        <f t="shared" si="121"/>
        <v>#N/A</v>
      </c>
      <c r="BL90" s="27" t="str">
        <f t="shared" si="121"/>
        <v>#N/A</v>
      </c>
      <c r="BM90" s="27" t="str">
        <f t="shared" si="121"/>
        <v>#N/A</v>
      </c>
      <c r="BN90" s="27" t="str">
        <f t="shared" si="121"/>
        <v>#N/A</v>
      </c>
      <c r="BO90" s="27" t="str">
        <f t="shared" si="121"/>
        <v>#N/A</v>
      </c>
      <c r="BP90" s="27" t="str">
        <f t="shared" si="121"/>
        <v>#N/A</v>
      </c>
      <c r="BQ90" s="27" t="str">
        <f t="shared" si="121"/>
        <v>#N/A</v>
      </c>
      <c r="BR90" s="27" t="str">
        <f t="shared" si="121"/>
        <v>#N/A</v>
      </c>
      <c r="BS90" s="27" t="str">
        <f t="shared" si="121"/>
        <v>#N/A</v>
      </c>
      <c r="BT90" s="27" t="str">
        <f t="shared" si="121"/>
        <v>#N/A</v>
      </c>
      <c r="BU90" s="27" t="str">
        <f t="shared" si="121"/>
        <v>#N/A</v>
      </c>
      <c r="BV90" s="27" t="str">
        <f t="shared" si="121"/>
        <v>#N/A</v>
      </c>
      <c r="BW90" s="27" t="str">
        <f t="shared" si="121"/>
        <v>#N/A</v>
      </c>
      <c r="BX90" s="27" t="str">
        <f t="shared" si="121"/>
        <v>#N/A</v>
      </c>
      <c r="BY90" s="27" t="str">
        <f t="shared" si="121"/>
        <v>#N/A</v>
      </c>
      <c r="BZ90" s="27" t="str">
        <f t="shared" si="121"/>
        <v>#N/A</v>
      </c>
      <c r="CA90" s="27" t="str">
        <f t="shared" si="121"/>
        <v>#N/A</v>
      </c>
      <c r="CB90" s="27" t="str">
        <f t="shared" si="121"/>
        <v>#N/A</v>
      </c>
      <c r="CC90" s="27" t="str">
        <f t="shared" si="121"/>
        <v>#N/A</v>
      </c>
      <c r="CD90" s="27" t="str">
        <f t="shared" si="121"/>
        <v>#N/A</v>
      </c>
      <c r="CE90" s="27" t="str">
        <f t="shared" si="121"/>
        <v>#N/A</v>
      </c>
      <c r="CF90" s="27" t="str">
        <f t="shared" si="121"/>
        <v>#N/A</v>
      </c>
      <c r="CG90" s="27" t="str">
        <f t="shared" si="121"/>
        <v>#N/A</v>
      </c>
      <c r="CH90" s="27" t="str">
        <f t="shared" si="121"/>
        <v>#N/A</v>
      </c>
      <c r="CI90" s="27" t="str">
        <f t="shared" si="121"/>
        <v>#N/A</v>
      </c>
      <c r="CJ90" s="27" t="str">
        <f t="shared" si="121"/>
        <v>#N/A</v>
      </c>
      <c r="CK90" s="27" t="str">
        <f t="shared" si="121"/>
        <v>#N/A</v>
      </c>
      <c r="CL90" s="27" t="str">
        <f t="shared" si="121"/>
        <v>#N/A</v>
      </c>
      <c r="CM90" s="27" t="str">
        <f t="shared" si="121"/>
        <v>#N/A</v>
      </c>
      <c r="CN90" s="27" t="str">
        <f t="shared" si="121"/>
        <v>#N/A</v>
      </c>
      <c r="CO90" s="27" t="str">
        <f t="shared" si="121"/>
        <v>#N/A</v>
      </c>
      <c r="CP90" s="27" t="str">
        <f t="shared" si="121"/>
        <v>#N/A</v>
      </c>
      <c r="CQ90" s="27" t="str">
        <f t="shared" si="121"/>
        <v>#N/A</v>
      </c>
      <c r="CR90" s="27" t="str">
        <f t="shared" si="121"/>
        <v>#N/A</v>
      </c>
      <c r="CS90" s="27" t="str">
        <f t="shared" si="121"/>
        <v>#N/A</v>
      </c>
      <c r="CT90" s="27" t="str">
        <f t="shared" si="121"/>
        <v>#N/A</v>
      </c>
      <c r="CU90" s="27" t="str">
        <f t="shared" si="121"/>
        <v>#N/A</v>
      </c>
      <c r="CV90" s="27" t="str">
        <f t="shared" si="121"/>
        <v>#N/A</v>
      </c>
      <c r="CW90" s="27" t="str">
        <f t="shared" si="121"/>
        <v>#N/A</v>
      </c>
      <c r="CX90" s="27" t="str">
        <f t="shared" si="121"/>
        <v>#N/A</v>
      </c>
      <c r="CY90" s="27" t="str">
        <f t="shared" si="121"/>
        <v>#N/A</v>
      </c>
      <c r="CZ90" s="27" t="str">
        <f t="shared" si="121"/>
        <v>#N/A</v>
      </c>
      <c r="DA90" s="27" t="str">
        <f t="shared" si="121"/>
        <v>#N/A</v>
      </c>
      <c r="DB90" s="27" t="str">
        <f t="shared" si="121"/>
        <v>#N/A</v>
      </c>
      <c r="DC90" s="27" t="str">
        <f t="shared" si="121"/>
        <v>#N/A</v>
      </c>
      <c r="DD90" s="27" t="str">
        <f t="shared" si="121"/>
        <v>#N/A</v>
      </c>
      <c r="DE90" s="27" t="str">
        <f t="shared" si="121"/>
        <v>#N/A</v>
      </c>
      <c r="DF90" s="27" t="str">
        <f t="shared" si="121"/>
        <v>#N/A</v>
      </c>
      <c r="DG90" s="27" t="str">
        <f t="shared" si="121"/>
        <v>#N/A</v>
      </c>
      <c r="DH90" s="27" t="str">
        <f t="shared" si="121"/>
        <v>#N/A</v>
      </c>
      <c r="DI90" s="27" t="str">
        <f t="shared" si="121"/>
        <v>#N/A</v>
      </c>
      <c r="DJ90" s="27" t="str">
        <f t="shared" si="121"/>
        <v>#N/A</v>
      </c>
      <c r="DK90" s="27" t="str">
        <f t="shared" si="121"/>
        <v>#N/A</v>
      </c>
      <c r="DL90" s="27" t="str">
        <f t="shared" si="121"/>
        <v>#N/A</v>
      </c>
      <c r="DM90" s="27" t="str">
        <f t="shared" si="121"/>
        <v>#N/A</v>
      </c>
      <c r="DN90" s="27" t="str">
        <f t="shared" si="121"/>
        <v>#N/A</v>
      </c>
      <c r="DO90" s="27" t="str">
        <f t="shared" si="121"/>
        <v>#N/A</v>
      </c>
      <c r="DP90" s="27" t="str">
        <f t="shared" si="121"/>
        <v>#N/A</v>
      </c>
      <c r="DQ90" s="27" t="str">
        <f t="shared" si="121"/>
        <v>#N/A</v>
      </c>
      <c r="DR90" s="27" t="str">
        <f t="shared" si="121"/>
        <v>#N/A</v>
      </c>
      <c r="DS90" s="27" t="str">
        <f t="shared" si="121"/>
        <v>#N/A</v>
      </c>
      <c r="DT90" s="27" t="str">
        <f t="shared" si="121"/>
        <v>#N/A</v>
      </c>
      <c r="DU90" s="27" t="str">
        <f t="shared" si="121"/>
        <v>#N/A</v>
      </c>
      <c r="DV90" s="27" t="str">
        <f t="shared" si="121"/>
        <v>#N/A</v>
      </c>
      <c r="DW90" s="27" t="str">
        <f t="shared" si="121"/>
        <v>#N/A</v>
      </c>
      <c r="DX90" s="27" t="str">
        <f t="shared" si="121"/>
        <v>#N/A</v>
      </c>
      <c r="DY90" s="27" t="str">
        <f t="shared" si="121"/>
        <v>#N/A</v>
      </c>
      <c r="DZ90" s="27" t="str">
        <f t="shared" si="121"/>
        <v>#N/A</v>
      </c>
      <c r="EA90" s="27" t="str">
        <f t="shared" si="121"/>
        <v>#N/A</v>
      </c>
      <c r="EB90" s="27" t="str">
        <f t="shared" si="121"/>
        <v>#N/A</v>
      </c>
      <c r="EC90" s="27" t="str">
        <f t="shared" si="121"/>
        <v>#N/A</v>
      </c>
      <c r="ED90" s="27" t="str">
        <f t="shared" si="121"/>
        <v>#N/A</v>
      </c>
      <c r="EE90" s="28">
        <f t="shared" si="2"/>
        <v>1663.135472</v>
      </c>
    </row>
    <row r="91">
      <c r="A91" s="1"/>
      <c r="B91" s="29"/>
      <c r="C91" s="30"/>
      <c r="D91" s="30"/>
      <c r="E91" s="30"/>
      <c r="F91" s="31"/>
      <c r="G91" s="32"/>
      <c r="H91" s="32" t="b">
        <f t="shared" si="3"/>
        <v>0</v>
      </c>
      <c r="I91" s="32" t="b">
        <f>if(iferror(match(B91,'Osallistujat ja seuranta'!C:C,0),0)&gt;0,TRUE,FALSE)</f>
        <v>0</v>
      </c>
      <c r="J91" s="32" t="b">
        <f>if(iferror(match(C91,'Osallistujat ja seuranta'!C:C,0),0)&gt;0,TRUE,FALSE)</f>
        <v>0</v>
      </c>
      <c r="K91" s="32" t="b">
        <f t="shared" si="4"/>
        <v>0</v>
      </c>
      <c r="L91" s="32" t="b">
        <f t="shared" si="5"/>
        <v>1</v>
      </c>
      <c r="M91" s="32" t="b">
        <f t="shared" si="6"/>
        <v>0</v>
      </c>
      <c r="N91" s="33" t="str">
        <f t="shared" si="7"/>
        <v/>
      </c>
      <c r="O91" s="34" t="str">
        <f t="shared" si="8"/>
        <v/>
      </c>
      <c r="P91" s="34" t="str">
        <f t="shared" si="9"/>
        <v/>
      </c>
      <c r="Q91" s="35" t="str">
        <f t="shared" si="10"/>
        <v/>
      </c>
      <c r="R91" s="33" t="str">
        <f t="shared" si="11"/>
        <v/>
      </c>
      <c r="S91" s="33">
        <f t="shared" si="12"/>
        <v>1</v>
      </c>
      <c r="T91" s="33">
        <f t="shared" si="13"/>
        <v>-56.71174423</v>
      </c>
      <c r="U91" s="33">
        <f t="shared" si="14"/>
        <v>-56.71174423</v>
      </c>
      <c r="V91" s="36" t="str">
        <f t="shared" si="15"/>
        <v/>
      </c>
      <c r="W91" s="37">
        <f t="shared" si="16"/>
        <v>88.71035368</v>
      </c>
      <c r="X91" s="37">
        <f t="shared" si="17"/>
        <v>5.75</v>
      </c>
      <c r="Y91" s="37" t="str">
        <f>if(N91=1,(W91*(S91-V91))*'Säännöt ja ohjeet'!$B$54+X91,"")</f>
        <v/>
      </c>
      <c r="Z91" s="37">
        <f t="shared" si="18"/>
        <v>0</v>
      </c>
      <c r="AA91" s="37">
        <f t="shared" si="19"/>
        <v>1</v>
      </c>
      <c r="AB91" s="37">
        <f t="shared" si="20"/>
        <v>88.71035368</v>
      </c>
      <c r="AC91" s="37">
        <f t="shared" si="21"/>
        <v>5.75</v>
      </c>
      <c r="AD91" s="37" t="str">
        <f>if(N91=1,(AB91*(Z91-AA91))*'Säännöt ja ohjeet'!$B$54+AC91,"")</f>
        <v/>
      </c>
      <c r="AE91" s="38">
        <f t="shared" si="22"/>
        <v>11</v>
      </c>
      <c r="AF91" s="38">
        <f t="shared" si="23"/>
        <v>11</v>
      </c>
      <c r="AG91" s="1"/>
      <c r="AH91" s="10"/>
      <c r="AI91" s="27">
        <f t="shared" ref="AI91:ED91" si="122">if($B91=AI$3,AI90+$Y91,if($C91=AI$3,AI90+$AD91,AI90))</f>
        <v>2004.732079</v>
      </c>
      <c r="AJ91" s="27">
        <f t="shared" si="122"/>
        <v>1845.73035</v>
      </c>
      <c r="AK91" s="27">
        <f t="shared" si="122"/>
        <v>2427.22019</v>
      </c>
      <c r="AL91" s="27">
        <f t="shared" si="122"/>
        <v>1676.303128</v>
      </c>
      <c r="AM91" s="27">
        <f t="shared" si="122"/>
        <v>1775.926432</v>
      </c>
      <c r="AN91" s="27">
        <f t="shared" si="122"/>
        <v>2303.106744</v>
      </c>
      <c r="AO91" s="27">
        <f t="shared" si="122"/>
        <v>2279.021637</v>
      </c>
      <c r="AP91" s="27">
        <f t="shared" si="122"/>
        <v>1721.536599</v>
      </c>
      <c r="AQ91" s="27">
        <f t="shared" si="122"/>
        <v>880.3044819</v>
      </c>
      <c r="AR91" s="27">
        <f t="shared" si="122"/>
        <v>818.204268</v>
      </c>
      <c r="AS91" s="27">
        <f t="shared" si="122"/>
        <v>2178.77133</v>
      </c>
      <c r="AT91" s="27">
        <f t="shared" si="122"/>
        <v>811.649061</v>
      </c>
      <c r="AU91" s="27">
        <f t="shared" si="122"/>
        <v>1243.17385</v>
      </c>
      <c r="AV91" s="27">
        <f t="shared" si="122"/>
        <v>1314.655233</v>
      </c>
      <c r="AW91" s="27">
        <f t="shared" si="122"/>
        <v>1186.880996</v>
      </c>
      <c r="AX91" s="27">
        <f t="shared" si="122"/>
        <v>1130.419935</v>
      </c>
      <c r="AY91" s="27">
        <f t="shared" si="122"/>
        <v>1367.704948</v>
      </c>
      <c r="AZ91" s="27">
        <f t="shared" si="122"/>
        <v>1757.561406</v>
      </c>
      <c r="BA91" s="27">
        <f t="shared" si="122"/>
        <v>1843.969933</v>
      </c>
      <c r="BB91" s="27">
        <f t="shared" si="122"/>
        <v>2151.976698</v>
      </c>
      <c r="BC91" s="27">
        <f t="shared" si="122"/>
        <v>2206.995622</v>
      </c>
      <c r="BD91" s="27" t="str">
        <f t="shared" si="122"/>
        <v>#N/A</v>
      </c>
      <c r="BE91" s="27" t="str">
        <f t="shared" si="122"/>
        <v>#N/A</v>
      </c>
      <c r="BF91" s="27" t="str">
        <f t="shared" si="122"/>
        <v>#N/A</v>
      </c>
      <c r="BG91" s="27" t="str">
        <f t="shared" si="122"/>
        <v>#N/A</v>
      </c>
      <c r="BH91" s="27" t="str">
        <f t="shared" si="122"/>
        <v>#N/A</v>
      </c>
      <c r="BI91" s="27" t="str">
        <f t="shared" si="122"/>
        <v>#N/A</v>
      </c>
      <c r="BJ91" s="27" t="str">
        <f t="shared" si="122"/>
        <v>#N/A</v>
      </c>
      <c r="BK91" s="27" t="str">
        <f t="shared" si="122"/>
        <v>#N/A</v>
      </c>
      <c r="BL91" s="27" t="str">
        <f t="shared" si="122"/>
        <v>#N/A</v>
      </c>
      <c r="BM91" s="27" t="str">
        <f t="shared" si="122"/>
        <v>#N/A</v>
      </c>
      <c r="BN91" s="27" t="str">
        <f t="shared" si="122"/>
        <v>#N/A</v>
      </c>
      <c r="BO91" s="27" t="str">
        <f t="shared" si="122"/>
        <v>#N/A</v>
      </c>
      <c r="BP91" s="27" t="str">
        <f t="shared" si="122"/>
        <v>#N/A</v>
      </c>
      <c r="BQ91" s="27" t="str">
        <f t="shared" si="122"/>
        <v>#N/A</v>
      </c>
      <c r="BR91" s="27" t="str">
        <f t="shared" si="122"/>
        <v>#N/A</v>
      </c>
      <c r="BS91" s="27" t="str">
        <f t="shared" si="122"/>
        <v>#N/A</v>
      </c>
      <c r="BT91" s="27" t="str">
        <f t="shared" si="122"/>
        <v>#N/A</v>
      </c>
      <c r="BU91" s="27" t="str">
        <f t="shared" si="122"/>
        <v>#N/A</v>
      </c>
      <c r="BV91" s="27" t="str">
        <f t="shared" si="122"/>
        <v>#N/A</v>
      </c>
      <c r="BW91" s="27" t="str">
        <f t="shared" si="122"/>
        <v>#N/A</v>
      </c>
      <c r="BX91" s="27" t="str">
        <f t="shared" si="122"/>
        <v>#N/A</v>
      </c>
      <c r="BY91" s="27" t="str">
        <f t="shared" si="122"/>
        <v>#N/A</v>
      </c>
      <c r="BZ91" s="27" t="str">
        <f t="shared" si="122"/>
        <v>#N/A</v>
      </c>
      <c r="CA91" s="27" t="str">
        <f t="shared" si="122"/>
        <v>#N/A</v>
      </c>
      <c r="CB91" s="27" t="str">
        <f t="shared" si="122"/>
        <v>#N/A</v>
      </c>
      <c r="CC91" s="27" t="str">
        <f t="shared" si="122"/>
        <v>#N/A</v>
      </c>
      <c r="CD91" s="27" t="str">
        <f t="shared" si="122"/>
        <v>#N/A</v>
      </c>
      <c r="CE91" s="27" t="str">
        <f t="shared" si="122"/>
        <v>#N/A</v>
      </c>
      <c r="CF91" s="27" t="str">
        <f t="shared" si="122"/>
        <v>#N/A</v>
      </c>
      <c r="CG91" s="27" t="str">
        <f t="shared" si="122"/>
        <v>#N/A</v>
      </c>
      <c r="CH91" s="27" t="str">
        <f t="shared" si="122"/>
        <v>#N/A</v>
      </c>
      <c r="CI91" s="27" t="str">
        <f t="shared" si="122"/>
        <v>#N/A</v>
      </c>
      <c r="CJ91" s="27" t="str">
        <f t="shared" si="122"/>
        <v>#N/A</v>
      </c>
      <c r="CK91" s="27" t="str">
        <f t="shared" si="122"/>
        <v>#N/A</v>
      </c>
      <c r="CL91" s="27" t="str">
        <f t="shared" si="122"/>
        <v>#N/A</v>
      </c>
      <c r="CM91" s="27" t="str">
        <f t="shared" si="122"/>
        <v>#N/A</v>
      </c>
      <c r="CN91" s="27" t="str">
        <f t="shared" si="122"/>
        <v>#N/A</v>
      </c>
      <c r="CO91" s="27" t="str">
        <f t="shared" si="122"/>
        <v>#N/A</v>
      </c>
      <c r="CP91" s="27" t="str">
        <f t="shared" si="122"/>
        <v>#N/A</v>
      </c>
      <c r="CQ91" s="27" t="str">
        <f t="shared" si="122"/>
        <v>#N/A</v>
      </c>
      <c r="CR91" s="27" t="str">
        <f t="shared" si="122"/>
        <v>#N/A</v>
      </c>
      <c r="CS91" s="27" t="str">
        <f t="shared" si="122"/>
        <v>#N/A</v>
      </c>
      <c r="CT91" s="27" t="str">
        <f t="shared" si="122"/>
        <v>#N/A</v>
      </c>
      <c r="CU91" s="27" t="str">
        <f t="shared" si="122"/>
        <v>#N/A</v>
      </c>
      <c r="CV91" s="27" t="str">
        <f t="shared" si="122"/>
        <v>#N/A</v>
      </c>
      <c r="CW91" s="27" t="str">
        <f t="shared" si="122"/>
        <v>#N/A</v>
      </c>
      <c r="CX91" s="27" t="str">
        <f t="shared" si="122"/>
        <v>#N/A</v>
      </c>
      <c r="CY91" s="27" t="str">
        <f t="shared" si="122"/>
        <v>#N/A</v>
      </c>
      <c r="CZ91" s="27" t="str">
        <f t="shared" si="122"/>
        <v>#N/A</v>
      </c>
      <c r="DA91" s="27" t="str">
        <f t="shared" si="122"/>
        <v>#N/A</v>
      </c>
      <c r="DB91" s="27" t="str">
        <f t="shared" si="122"/>
        <v>#N/A</v>
      </c>
      <c r="DC91" s="27" t="str">
        <f t="shared" si="122"/>
        <v>#N/A</v>
      </c>
      <c r="DD91" s="27" t="str">
        <f t="shared" si="122"/>
        <v>#N/A</v>
      </c>
      <c r="DE91" s="27" t="str">
        <f t="shared" si="122"/>
        <v>#N/A</v>
      </c>
      <c r="DF91" s="27" t="str">
        <f t="shared" si="122"/>
        <v>#N/A</v>
      </c>
      <c r="DG91" s="27" t="str">
        <f t="shared" si="122"/>
        <v>#N/A</v>
      </c>
      <c r="DH91" s="27" t="str">
        <f t="shared" si="122"/>
        <v>#N/A</v>
      </c>
      <c r="DI91" s="27" t="str">
        <f t="shared" si="122"/>
        <v>#N/A</v>
      </c>
      <c r="DJ91" s="27" t="str">
        <f t="shared" si="122"/>
        <v>#N/A</v>
      </c>
      <c r="DK91" s="27" t="str">
        <f t="shared" si="122"/>
        <v>#N/A</v>
      </c>
      <c r="DL91" s="27" t="str">
        <f t="shared" si="122"/>
        <v>#N/A</v>
      </c>
      <c r="DM91" s="27" t="str">
        <f t="shared" si="122"/>
        <v>#N/A</v>
      </c>
      <c r="DN91" s="27" t="str">
        <f t="shared" si="122"/>
        <v>#N/A</v>
      </c>
      <c r="DO91" s="27" t="str">
        <f t="shared" si="122"/>
        <v>#N/A</v>
      </c>
      <c r="DP91" s="27" t="str">
        <f t="shared" si="122"/>
        <v>#N/A</v>
      </c>
      <c r="DQ91" s="27" t="str">
        <f t="shared" si="122"/>
        <v>#N/A</v>
      </c>
      <c r="DR91" s="27" t="str">
        <f t="shared" si="122"/>
        <v>#N/A</v>
      </c>
      <c r="DS91" s="27" t="str">
        <f t="shared" si="122"/>
        <v>#N/A</v>
      </c>
      <c r="DT91" s="27" t="str">
        <f t="shared" si="122"/>
        <v>#N/A</v>
      </c>
      <c r="DU91" s="27" t="str">
        <f t="shared" si="122"/>
        <v>#N/A</v>
      </c>
      <c r="DV91" s="27" t="str">
        <f t="shared" si="122"/>
        <v>#N/A</v>
      </c>
      <c r="DW91" s="27" t="str">
        <f t="shared" si="122"/>
        <v>#N/A</v>
      </c>
      <c r="DX91" s="27" t="str">
        <f t="shared" si="122"/>
        <v>#N/A</v>
      </c>
      <c r="DY91" s="27" t="str">
        <f t="shared" si="122"/>
        <v>#N/A</v>
      </c>
      <c r="DZ91" s="27" t="str">
        <f t="shared" si="122"/>
        <v>#N/A</v>
      </c>
      <c r="EA91" s="27" t="str">
        <f t="shared" si="122"/>
        <v>#N/A</v>
      </c>
      <c r="EB91" s="27" t="str">
        <f t="shared" si="122"/>
        <v>#N/A</v>
      </c>
      <c r="EC91" s="27" t="str">
        <f t="shared" si="122"/>
        <v>#N/A</v>
      </c>
      <c r="ED91" s="27" t="str">
        <f t="shared" si="122"/>
        <v>#N/A</v>
      </c>
      <c r="EE91" s="28">
        <f t="shared" si="2"/>
        <v>1663.135472</v>
      </c>
    </row>
    <row r="92">
      <c r="A92" s="1"/>
      <c r="B92" s="29"/>
      <c r="C92" s="30"/>
      <c r="D92" s="30"/>
      <c r="E92" s="30"/>
      <c r="F92" s="31"/>
      <c r="G92" s="32"/>
      <c r="H92" s="32" t="b">
        <f t="shared" si="3"/>
        <v>0</v>
      </c>
      <c r="I92" s="32" t="b">
        <f>if(iferror(match(B92,'Osallistujat ja seuranta'!C:C,0),0)&gt;0,TRUE,FALSE)</f>
        <v>0</v>
      </c>
      <c r="J92" s="32" t="b">
        <f>if(iferror(match(C92,'Osallistujat ja seuranta'!C:C,0),0)&gt;0,TRUE,FALSE)</f>
        <v>0</v>
      </c>
      <c r="K92" s="32" t="b">
        <f t="shared" si="4"/>
        <v>0</v>
      </c>
      <c r="L92" s="32" t="b">
        <f t="shared" si="5"/>
        <v>1</v>
      </c>
      <c r="M92" s="32" t="b">
        <f t="shared" si="6"/>
        <v>0</v>
      </c>
      <c r="N92" s="33" t="str">
        <f t="shared" si="7"/>
        <v/>
      </c>
      <c r="O92" s="34" t="str">
        <f t="shared" si="8"/>
        <v/>
      </c>
      <c r="P92" s="34" t="str">
        <f t="shared" si="9"/>
        <v/>
      </c>
      <c r="Q92" s="35" t="str">
        <f t="shared" si="10"/>
        <v/>
      </c>
      <c r="R92" s="33" t="str">
        <f t="shared" si="11"/>
        <v/>
      </c>
      <c r="S92" s="33">
        <f t="shared" si="12"/>
        <v>1</v>
      </c>
      <c r="T92" s="33">
        <f t="shared" si="13"/>
        <v>-56.71174423</v>
      </c>
      <c r="U92" s="33">
        <f t="shared" si="14"/>
        <v>-56.71174423</v>
      </c>
      <c r="V92" s="36" t="str">
        <f t="shared" si="15"/>
        <v/>
      </c>
      <c r="W92" s="37">
        <f t="shared" si="16"/>
        <v>88.71035368</v>
      </c>
      <c r="X92" s="37">
        <f t="shared" si="17"/>
        <v>5.75</v>
      </c>
      <c r="Y92" s="37" t="str">
        <f>if(N92=1,(W92*(S92-V92))*'Säännöt ja ohjeet'!$B$54+X92,"")</f>
        <v/>
      </c>
      <c r="Z92" s="37">
        <f t="shared" si="18"/>
        <v>0</v>
      </c>
      <c r="AA92" s="37">
        <f t="shared" si="19"/>
        <v>1</v>
      </c>
      <c r="AB92" s="37">
        <f t="shared" si="20"/>
        <v>88.71035368</v>
      </c>
      <c r="AC92" s="37">
        <f t="shared" si="21"/>
        <v>5.75</v>
      </c>
      <c r="AD92" s="37" t="str">
        <f>if(N92=1,(AB92*(Z92-AA92))*'Säännöt ja ohjeet'!$B$54+AC92,"")</f>
        <v/>
      </c>
      <c r="AE92" s="38">
        <f t="shared" si="22"/>
        <v>11</v>
      </c>
      <c r="AF92" s="38">
        <f t="shared" si="23"/>
        <v>11</v>
      </c>
      <c r="AG92" s="1"/>
      <c r="AH92" s="10"/>
      <c r="AI92" s="27">
        <f t="shared" ref="AI92:ED92" si="123">if($B92=AI$3,AI91+$Y92,if($C92=AI$3,AI91+$AD92,AI91))</f>
        <v>2004.732079</v>
      </c>
      <c r="AJ92" s="27">
        <f t="shared" si="123"/>
        <v>1845.73035</v>
      </c>
      <c r="AK92" s="27">
        <f t="shared" si="123"/>
        <v>2427.22019</v>
      </c>
      <c r="AL92" s="27">
        <f t="shared" si="123"/>
        <v>1676.303128</v>
      </c>
      <c r="AM92" s="27">
        <f t="shared" si="123"/>
        <v>1775.926432</v>
      </c>
      <c r="AN92" s="27">
        <f t="shared" si="123"/>
        <v>2303.106744</v>
      </c>
      <c r="AO92" s="27">
        <f t="shared" si="123"/>
        <v>2279.021637</v>
      </c>
      <c r="AP92" s="27">
        <f t="shared" si="123"/>
        <v>1721.536599</v>
      </c>
      <c r="AQ92" s="27">
        <f t="shared" si="123"/>
        <v>880.3044819</v>
      </c>
      <c r="AR92" s="27">
        <f t="shared" si="123"/>
        <v>818.204268</v>
      </c>
      <c r="AS92" s="27">
        <f t="shared" si="123"/>
        <v>2178.77133</v>
      </c>
      <c r="AT92" s="27">
        <f t="shared" si="123"/>
        <v>811.649061</v>
      </c>
      <c r="AU92" s="27">
        <f t="shared" si="123"/>
        <v>1243.17385</v>
      </c>
      <c r="AV92" s="27">
        <f t="shared" si="123"/>
        <v>1314.655233</v>
      </c>
      <c r="AW92" s="27">
        <f t="shared" si="123"/>
        <v>1186.880996</v>
      </c>
      <c r="AX92" s="27">
        <f t="shared" si="123"/>
        <v>1130.419935</v>
      </c>
      <c r="AY92" s="27">
        <f t="shared" si="123"/>
        <v>1367.704948</v>
      </c>
      <c r="AZ92" s="27">
        <f t="shared" si="123"/>
        <v>1757.561406</v>
      </c>
      <c r="BA92" s="27">
        <f t="shared" si="123"/>
        <v>1843.969933</v>
      </c>
      <c r="BB92" s="27">
        <f t="shared" si="123"/>
        <v>2151.976698</v>
      </c>
      <c r="BC92" s="27">
        <f t="shared" si="123"/>
        <v>2206.995622</v>
      </c>
      <c r="BD92" s="27" t="str">
        <f t="shared" si="123"/>
        <v>#N/A</v>
      </c>
      <c r="BE92" s="27" t="str">
        <f t="shared" si="123"/>
        <v>#N/A</v>
      </c>
      <c r="BF92" s="27" t="str">
        <f t="shared" si="123"/>
        <v>#N/A</v>
      </c>
      <c r="BG92" s="27" t="str">
        <f t="shared" si="123"/>
        <v>#N/A</v>
      </c>
      <c r="BH92" s="27" t="str">
        <f t="shared" si="123"/>
        <v>#N/A</v>
      </c>
      <c r="BI92" s="27" t="str">
        <f t="shared" si="123"/>
        <v>#N/A</v>
      </c>
      <c r="BJ92" s="27" t="str">
        <f t="shared" si="123"/>
        <v>#N/A</v>
      </c>
      <c r="BK92" s="27" t="str">
        <f t="shared" si="123"/>
        <v>#N/A</v>
      </c>
      <c r="BL92" s="27" t="str">
        <f t="shared" si="123"/>
        <v>#N/A</v>
      </c>
      <c r="BM92" s="27" t="str">
        <f t="shared" si="123"/>
        <v>#N/A</v>
      </c>
      <c r="BN92" s="27" t="str">
        <f t="shared" si="123"/>
        <v>#N/A</v>
      </c>
      <c r="BO92" s="27" t="str">
        <f t="shared" si="123"/>
        <v>#N/A</v>
      </c>
      <c r="BP92" s="27" t="str">
        <f t="shared" si="123"/>
        <v>#N/A</v>
      </c>
      <c r="BQ92" s="27" t="str">
        <f t="shared" si="123"/>
        <v>#N/A</v>
      </c>
      <c r="BR92" s="27" t="str">
        <f t="shared" si="123"/>
        <v>#N/A</v>
      </c>
      <c r="BS92" s="27" t="str">
        <f t="shared" si="123"/>
        <v>#N/A</v>
      </c>
      <c r="BT92" s="27" t="str">
        <f t="shared" si="123"/>
        <v>#N/A</v>
      </c>
      <c r="BU92" s="27" t="str">
        <f t="shared" si="123"/>
        <v>#N/A</v>
      </c>
      <c r="BV92" s="27" t="str">
        <f t="shared" si="123"/>
        <v>#N/A</v>
      </c>
      <c r="BW92" s="27" t="str">
        <f t="shared" si="123"/>
        <v>#N/A</v>
      </c>
      <c r="BX92" s="27" t="str">
        <f t="shared" si="123"/>
        <v>#N/A</v>
      </c>
      <c r="BY92" s="27" t="str">
        <f t="shared" si="123"/>
        <v>#N/A</v>
      </c>
      <c r="BZ92" s="27" t="str">
        <f t="shared" si="123"/>
        <v>#N/A</v>
      </c>
      <c r="CA92" s="27" t="str">
        <f t="shared" si="123"/>
        <v>#N/A</v>
      </c>
      <c r="CB92" s="27" t="str">
        <f t="shared" si="123"/>
        <v>#N/A</v>
      </c>
      <c r="CC92" s="27" t="str">
        <f t="shared" si="123"/>
        <v>#N/A</v>
      </c>
      <c r="CD92" s="27" t="str">
        <f t="shared" si="123"/>
        <v>#N/A</v>
      </c>
      <c r="CE92" s="27" t="str">
        <f t="shared" si="123"/>
        <v>#N/A</v>
      </c>
      <c r="CF92" s="27" t="str">
        <f t="shared" si="123"/>
        <v>#N/A</v>
      </c>
      <c r="CG92" s="27" t="str">
        <f t="shared" si="123"/>
        <v>#N/A</v>
      </c>
      <c r="CH92" s="27" t="str">
        <f t="shared" si="123"/>
        <v>#N/A</v>
      </c>
      <c r="CI92" s="27" t="str">
        <f t="shared" si="123"/>
        <v>#N/A</v>
      </c>
      <c r="CJ92" s="27" t="str">
        <f t="shared" si="123"/>
        <v>#N/A</v>
      </c>
      <c r="CK92" s="27" t="str">
        <f t="shared" si="123"/>
        <v>#N/A</v>
      </c>
      <c r="CL92" s="27" t="str">
        <f t="shared" si="123"/>
        <v>#N/A</v>
      </c>
      <c r="CM92" s="27" t="str">
        <f t="shared" si="123"/>
        <v>#N/A</v>
      </c>
      <c r="CN92" s="27" t="str">
        <f t="shared" si="123"/>
        <v>#N/A</v>
      </c>
      <c r="CO92" s="27" t="str">
        <f t="shared" si="123"/>
        <v>#N/A</v>
      </c>
      <c r="CP92" s="27" t="str">
        <f t="shared" si="123"/>
        <v>#N/A</v>
      </c>
      <c r="CQ92" s="27" t="str">
        <f t="shared" si="123"/>
        <v>#N/A</v>
      </c>
      <c r="CR92" s="27" t="str">
        <f t="shared" si="123"/>
        <v>#N/A</v>
      </c>
      <c r="CS92" s="27" t="str">
        <f t="shared" si="123"/>
        <v>#N/A</v>
      </c>
      <c r="CT92" s="27" t="str">
        <f t="shared" si="123"/>
        <v>#N/A</v>
      </c>
      <c r="CU92" s="27" t="str">
        <f t="shared" si="123"/>
        <v>#N/A</v>
      </c>
      <c r="CV92" s="27" t="str">
        <f t="shared" si="123"/>
        <v>#N/A</v>
      </c>
      <c r="CW92" s="27" t="str">
        <f t="shared" si="123"/>
        <v>#N/A</v>
      </c>
      <c r="CX92" s="27" t="str">
        <f t="shared" si="123"/>
        <v>#N/A</v>
      </c>
      <c r="CY92" s="27" t="str">
        <f t="shared" si="123"/>
        <v>#N/A</v>
      </c>
      <c r="CZ92" s="27" t="str">
        <f t="shared" si="123"/>
        <v>#N/A</v>
      </c>
      <c r="DA92" s="27" t="str">
        <f t="shared" si="123"/>
        <v>#N/A</v>
      </c>
      <c r="DB92" s="27" t="str">
        <f t="shared" si="123"/>
        <v>#N/A</v>
      </c>
      <c r="DC92" s="27" t="str">
        <f t="shared" si="123"/>
        <v>#N/A</v>
      </c>
      <c r="DD92" s="27" t="str">
        <f t="shared" si="123"/>
        <v>#N/A</v>
      </c>
      <c r="DE92" s="27" t="str">
        <f t="shared" si="123"/>
        <v>#N/A</v>
      </c>
      <c r="DF92" s="27" t="str">
        <f t="shared" si="123"/>
        <v>#N/A</v>
      </c>
      <c r="DG92" s="27" t="str">
        <f t="shared" si="123"/>
        <v>#N/A</v>
      </c>
      <c r="DH92" s="27" t="str">
        <f t="shared" si="123"/>
        <v>#N/A</v>
      </c>
      <c r="DI92" s="27" t="str">
        <f t="shared" si="123"/>
        <v>#N/A</v>
      </c>
      <c r="DJ92" s="27" t="str">
        <f t="shared" si="123"/>
        <v>#N/A</v>
      </c>
      <c r="DK92" s="27" t="str">
        <f t="shared" si="123"/>
        <v>#N/A</v>
      </c>
      <c r="DL92" s="27" t="str">
        <f t="shared" si="123"/>
        <v>#N/A</v>
      </c>
      <c r="DM92" s="27" t="str">
        <f t="shared" si="123"/>
        <v>#N/A</v>
      </c>
      <c r="DN92" s="27" t="str">
        <f t="shared" si="123"/>
        <v>#N/A</v>
      </c>
      <c r="DO92" s="27" t="str">
        <f t="shared" si="123"/>
        <v>#N/A</v>
      </c>
      <c r="DP92" s="27" t="str">
        <f t="shared" si="123"/>
        <v>#N/A</v>
      </c>
      <c r="DQ92" s="27" t="str">
        <f t="shared" si="123"/>
        <v>#N/A</v>
      </c>
      <c r="DR92" s="27" t="str">
        <f t="shared" si="123"/>
        <v>#N/A</v>
      </c>
      <c r="DS92" s="27" t="str">
        <f t="shared" si="123"/>
        <v>#N/A</v>
      </c>
      <c r="DT92" s="27" t="str">
        <f t="shared" si="123"/>
        <v>#N/A</v>
      </c>
      <c r="DU92" s="27" t="str">
        <f t="shared" si="123"/>
        <v>#N/A</v>
      </c>
      <c r="DV92" s="27" t="str">
        <f t="shared" si="123"/>
        <v>#N/A</v>
      </c>
      <c r="DW92" s="27" t="str">
        <f t="shared" si="123"/>
        <v>#N/A</v>
      </c>
      <c r="DX92" s="27" t="str">
        <f t="shared" si="123"/>
        <v>#N/A</v>
      </c>
      <c r="DY92" s="27" t="str">
        <f t="shared" si="123"/>
        <v>#N/A</v>
      </c>
      <c r="DZ92" s="27" t="str">
        <f t="shared" si="123"/>
        <v>#N/A</v>
      </c>
      <c r="EA92" s="27" t="str">
        <f t="shared" si="123"/>
        <v>#N/A</v>
      </c>
      <c r="EB92" s="27" t="str">
        <f t="shared" si="123"/>
        <v>#N/A</v>
      </c>
      <c r="EC92" s="27" t="str">
        <f t="shared" si="123"/>
        <v>#N/A</v>
      </c>
      <c r="ED92" s="27" t="str">
        <f t="shared" si="123"/>
        <v>#N/A</v>
      </c>
      <c r="EE92" s="28">
        <f t="shared" si="2"/>
        <v>1663.135472</v>
      </c>
    </row>
    <row r="93">
      <c r="A93" s="1"/>
      <c r="B93" s="29"/>
      <c r="C93" s="30"/>
      <c r="D93" s="30"/>
      <c r="E93" s="30"/>
      <c r="F93" s="31"/>
      <c r="G93" s="32"/>
      <c r="H93" s="32" t="b">
        <f t="shared" si="3"/>
        <v>0</v>
      </c>
      <c r="I93" s="32" t="b">
        <f>if(iferror(match(B93,'Osallistujat ja seuranta'!C:C,0),0)&gt;0,TRUE,FALSE)</f>
        <v>0</v>
      </c>
      <c r="J93" s="32" t="b">
        <f>if(iferror(match(C93,'Osallistujat ja seuranta'!C:C,0),0)&gt;0,TRUE,FALSE)</f>
        <v>0</v>
      </c>
      <c r="K93" s="32" t="b">
        <f t="shared" si="4"/>
        <v>0</v>
      </c>
      <c r="L93" s="32" t="b">
        <f t="shared" si="5"/>
        <v>1</v>
      </c>
      <c r="M93" s="32" t="b">
        <f t="shared" si="6"/>
        <v>0</v>
      </c>
      <c r="N93" s="33" t="str">
        <f t="shared" si="7"/>
        <v/>
      </c>
      <c r="O93" s="34" t="str">
        <f t="shared" si="8"/>
        <v/>
      </c>
      <c r="P93" s="34" t="str">
        <f t="shared" si="9"/>
        <v/>
      </c>
      <c r="Q93" s="35" t="str">
        <f t="shared" si="10"/>
        <v/>
      </c>
      <c r="R93" s="33" t="str">
        <f t="shared" si="11"/>
        <v/>
      </c>
      <c r="S93" s="33">
        <f t="shared" si="12"/>
        <v>1</v>
      </c>
      <c r="T93" s="33">
        <f t="shared" si="13"/>
        <v>-56.71174423</v>
      </c>
      <c r="U93" s="33">
        <f t="shared" si="14"/>
        <v>-56.71174423</v>
      </c>
      <c r="V93" s="36" t="str">
        <f t="shared" si="15"/>
        <v/>
      </c>
      <c r="W93" s="37">
        <f t="shared" si="16"/>
        <v>88.71035368</v>
      </c>
      <c r="X93" s="37">
        <f t="shared" si="17"/>
        <v>5.75</v>
      </c>
      <c r="Y93" s="37" t="str">
        <f>if(N93=1,(W93*(S93-V93))*'Säännöt ja ohjeet'!$B$54+X93,"")</f>
        <v/>
      </c>
      <c r="Z93" s="37">
        <f t="shared" si="18"/>
        <v>0</v>
      </c>
      <c r="AA93" s="37">
        <f t="shared" si="19"/>
        <v>1</v>
      </c>
      <c r="AB93" s="37">
        <f t="shared" si="20"/>
        <v>88.71035368</v>
      </c>
      <c r="AC93" s="37">
        <f t="shared" si="21"/>
        <v>5.75</v>
      </c>
      <c r="AD93" s="37" t="str">
        <f>if(N93=1,(AB93*(Z93-AA93))*'Säännöt ja ohjeet'!$B$54+AC93,"")</f>
        <v/>
      </c>
      <c r="AE93" s="38">
        <f t="shared" si="22"/>
        <v>11</v>
      </c>
      <c r="AF93" s="38">
        <f t="shared" si="23"/>
        <v>11</v>
      </c>
      <c r="AG93" s="1"/>
      <c r="AH93" s="10"/>
      <c r="AI93" s="27">
        <f t="shared" ref="AI93:ED93" si="124">if($B93=AI$3,AI92+$Y93,if($C93=AI$3,AI92+$AD93,AI92))</f>
        <v>2004.732079</v>
      </c>
      <c r="AJ93" s="27">
        <f t="shared" si="124"/>
        <v>1845.73035</v>
      </c>
      <c r="AK93" s="27">
        <f t="shared" si="124"/>
        <v>2427.22019</v>
      </c>
      <c r="AL93" s="27">
        <f t="shared" si="124"/>
        <v>1676.303128</v>
      </c>
      <c r="AM93" s="27">
        <f t="shared" si="124"/>
        <v>1775.926432</v>
      </c>
      <c r="AN93" s="27">
        <f t="shared" si="124"/>
        <v>2303.106744</v>
      </c>
      <c r="AO93" s="27">
        <f t="shared" si="124"/>
        <v>2279.021637</v>
      </c>
      <c r="AP93" s="27">
        <f t="shared" si="124"/>
        <v>1721.536599</v>
      </c>
      <c r="AQ93" s="27">
        <f t="shared" si="124"/>
        <v>880.3044819</v>
      </c>
      <c r="AR93" s="27">
        <f t="shared" si="124"/>
        <v>818.204268</v>
      </c>
      <c r="AS93" s="27">
        <f t="shared" si="124"/>
        <v>2178.77133</v>
      </c>
      <c r="AT93" s="27">
        <f t="shared" si="124"/>
        <v>811.649061</v>
      </c>
      <c r="AU93" s="27">
        <f t="shared" si="124"/>
        <v>1243.17385</v>
      </c>
      <c r="AV93" s="27">
        <f t="shared" si="124"/>
        <v>1314.655233</v>
      </c>
      <c r="AW93" s="27">
        <f t="shared" si="124"/>
        <v>1186.880996</v>
      </c>
      <c r="AX93" s="27">
        <f t="shared" si="124"/>
        <v>1130.419935</v>
      </c>
      <c r="AY93" s="27">
        <f t="shared" si="124"/>
        <v>1367.704948</v>
      </c>
      <c r="AZ93" s="27">
        <f t="shared" si="124"/>
        <v>1757.561406</v>
      </c>
      <c r="BA93" s="27">
        <f t="shared" si="124"/>
        <v>1843.969933</v>
      </c>
      <c r="BB93" s="27">
        <f t="shared" si="124"/>
        <v>2151.976698</v>
      </c>
      <c r="BC93" s="27">
        <f t="shared" si="124"/>
        <v>2206.995622</v>
      </c>
      <c r="BD93" s="27" t="str">
        <f t="shared" si="124"/>
        <v>#N/A</v>
      </c>
      <c r="BE93" s="27" t="str">
        <f t="shared" si="124"/>
        <v>#N/A</v>
      </c>
      <c r="BF93" s="27" t="str">
        <f t="shared" si="124"/>
        <v>#N/A</v>
      </c>
      <c r="BG93" s="27" t="str">
        <f t="shared" si="124"/>
        <v>#N/A</v>
      </c>
      <c r="BH93" s="27" t="str">
        <f t="shared" si="124"/>
        <v>#N/A</v>
      </c>
      <c r="BI93" s="27" t="str">
        <f t="shared" si="124"/>
        <v>#N/A</v>
      </c>
      <c r="BJ93" s="27" t="str">
        <f t="shared" si="124"/>
        <v>#N/A</v>
      </c>
      <c r="BK93" s="27" t="str">
        <f t="shared" si="124"/>
        <v>#N/A</v>
      </c>
      <c r="BL93" s="27" t="str">
        <f t="shared" si="124"/>
        <v>#N/A</v>
      </c>
      <c r="BM93" s="27" t="str">
        <f t="shared" si="124"/>
        <v>#N/A</v>
      </c>
      <c r="BN93" s="27" t="str">
        <f t="shared" si="124"/>
        <v>#N/A</v>
      </c>
      <c r="BO93" s="27" t="str">
        <f t="shared" si="124"/>
        <v>#N/A</v>
      </c>
      <c r="BP93" s="27" t="str">
        <f t="shared" si="124"/>
        <v>#N/A</v>
      </c>
      <c r="BQ93" s="27" t="str">
        <f t="shared" si="124"/>
        <v>#N/A</v>
      </c>
      <c r="BR93" s="27" t="str">
        <f t="shared" si="124"/>
        <v>#N/A</v>
      </c>
      <c r="BS93" s="27" t="str">
        <f t="shared" si="124"/>
        <v>#N/A</v>
      </c>
      <c r="BT93" s="27" t="str">
        <f t="shared" si="124"/>
        <v>#N/A</v>
      </c>
      <c r="BU93" s="27" t="str">
        <f t="shared" si="124"/>
        <v>#N/A</v>
      </c>
      <c r="BV93" s="27" t="str">
        <f t="shared" si="124"/>
        <v>#N/A</v>
      </c>
      <c r="BW93" s="27" t="str">
        <f t="shared" si="124"/>
        <v>#N/A</v>
      </c>
      <c r="BX93" s="27" t="str">
        <f t="shared" si="124"/>
        <v>#N/A</v>
      </c>
      <c r="BY93" s="27" t="str">
        <f t="shared" si="124"/>
        <v>#N/A</v>
      </c>
      <c r="BZ93" s="27" t="str">
        <f t="shared" si="124"/>
        <v>#N/A</v>
      </c>
      <c r="CA93" s="27" t="str">
        <f t="shared" si="124"/>
        <v>#N/A</v>
      </c>
      <c r="CB93" s="27" t="str">
        <f t="shared" si="124"/>
        <v>#N/A</v>
      </c>
      <c r="CC93" s="27" t="str">
        <f t="shared" si="124"/>
        <v>#N/A</v>
      </c>
      <c r="CD93" s="27" t="str">
        <f t="shared" si="124"/>
        <v>#N/A</v>
      </c>
      <c r="CE93" s="27" t="str">
        <f t="shared" si="124"/>
        <v>#N/A</v>
      </c>
      <c r="CF93" s="27" t="str">
        <f t="shared" si="124"/>
        <v>#N/A</v>
      </c>
      <c r="CG93" s="27" t="str">
        <f t="shared" si="124"/>
        <v>#N/A</v>
      </c>
      <c r="CH93" s="27" t="str">
        <f t="shared" si="124"/>
        <v>#N/A</v>
      </c>
      <c r="CI93" s="27" t="str">
        <f t="shared" si="124"/>
        <v>#N/A</v>
      </c>
      <c r="CJ93" s="27" t="str">
        <f t="shared" si="124"/>
        <v>#N/A</v>
      </c>
      <c r="CK93" s="27" t="str">
        <f t="shared" si="124"/>
        <v>#N/A</v>
      </c>
      <c r="CL93" s="27" t="str">
        <f t="shared" si="124"/>
        <v>#N/A</v>
      </c>
      <c r="CM93" s="27" t="str">
        <f t="shared" si="124"/>
        <v>#N/A</v>
      </c>
      <c r="CN93" s="27" t="str">
        <f t="shared" si="124"/>
        <v>#N/A</v>
      </c>
      <c r="CO93" s="27" t="str">
        <f t="shared" si="124"/>
        <v>#N/A</v>
      </c>
      <c r="CP93" s="27" t="str">
        <f t="shared" si="124"/>
        <v>#N/A</v>
      </c>
      <c r="CQ93" s="27" t="str">
        <f t="shared" si="124"/>
        <v>#N/A</v>
      </c>
      <c r="CR93" s="27" t="str">
        <f t="shared" si="124"/>
        <v>#N/A</v>
      </c>
      <c r="CS93" s="27" t="str">
        <f t="shared" si="124"/>
        <v>#N/A</v>
      </c>
      <c r="CT93" s="27" t="str">
        <f t="shared" si="124"/>
        <v>#N/A</v>
      </c>
      <c r="CU93" s="27" t="str">
        <f t="shared" si="124"/>
        <v>#N/A</v>
      </c>
      <c r="CV93" s="27" t="str">
        <f t="shared" si="124"/>
        <v>#N/A</v>
      </c>
      <c r="CW93" s="27" t="str">
        <f t="shared" si="124"/>
        <v>#N/A</v>
      </c>
      <c r="CX93" s="27" t="str">
        <f t="shared" si="124"/>
        <v>#N/A</v>
      </c>
      <c r="CY93" s="27" t="str">
        <f t="shared" si="124"/>
        <v>#N/A</v>
      </c>
      <c r="CZ93" s="27" t="str">
        <f t="shared" si="124"/>
        <v>#N/A</v>
      </c>
      <c r="DA93" s="27" t="str">
        <f t="shared" si="124"/>
        <v>#N/A</v>
      </c>
      <c r="DB93" s="27" t="str">
        <f t="shared" si="124"/>
        <v>#N/A</v>
      </c>
      <c r="DC93" s="27" t="str">
        <f t="shared" si="124"/>
        <v>#N/A</v>
      </c>
      <c r="DD93" s="27" t="str">
        <f t="shared" si="124"/>
        <v>#N/A</v>
      </c>
      <c r="DE93" s="27" t="str">
        <f t="shared" si="124"/>
        <v>#N/A</v>
      </c>
      <c r="DF93" s="27" t="str">
        <f t="shared" si="124"/>
        <v>#N/A</v>
      </c>
      <c r="DG93" s="27" t="str">
        <f t="shared" si="124"/>
        <v>#N/A</v>
      </c>
      <c r="DH93" s="27" t="str">
        <f t="shared" si="124"/>
        <v>#N/A</v>
      </c>
      <c r="DI93" s="27" t="str">
        <f t="shared" si="124"/>
        <v>#N/A</v>
      </c>
      <c r="DJ93" s="27" t="str">
        <f t="shared" si="124"/>
        <v>#N/A</v>
      </c>
      <c r="DK93" s="27" t="str">
        <f t="shared" si="124"/>
        <v>#N/A</v>
      </c>
      <c r="DL93" s="27" t="str">
        <f t="shared" si="124"/>
        <v>#N/A</v>
      </c>
      <c r="DM93" s="27" t="str">
        <f t="shared" si="124"/>
        <v>#N/A</v>
      </c>
      <c r="DN93" s="27" t="str">
        <f t="shared" si="124"/>
        <v>#N/A</v>
      </c>
      <c r="DO93" s="27" t="str">
        <f t="shared" si="124"/>
        <v>#N/A</v>
      </c>
      <c r="DP93" s="27" t="str">
        <f t="shared" si="124"/>
        <v>#N/A</v>
      </c>
      <c r="DQ93" s="27" t="str">
        <f t="shared" si="124"/>
        <v>#N/A</v>
      </c>
      <c r="DR93" s="27" t="str">
        <f t="shared" si="124"/>
        <v>#N/A</v>
      </c>
      <c r="DS93" s="27" t="str">
        <f t="shared" si="124"/>
        <v>#N/A</v>
      </c>
      <c r="DT93" s="27" t="str">
        <f t="shared" si="124"/>
        <v>#N/A</v>
      </c>
      <c r="DU93" s="27" t="str">
        <f t="shared" si="124"/>
        <v>#N/A</v>
      </c>
      <c r="DV93" s="27" t="str">
        <f t="shared" si="124"/>
        <v>#N/A</v>
      </c>
      <c r="DW93" s="27" t="str">
        <f t="shared" si="124"/>
        <v>#N/A</v>
      </c>
      <c r="DX93" s="27" t="str">
        <f t="shared" si="124"/>
        <v>#N/A</v>
      </c>
      <c r="DY93" s="27" t="str">
        <f t="shared" si="124"/>
        <v>#N/A</v>
      </c>
      <c r="DZ93" s="27" t="str">
        <f t="shared" si="124"/>
        <v>#N/A</v>
      </c>
      <c r="EA93" s="27" t="str">
        <f t="shared" si="124"/>
        <v>#N/A</v>
      </c>
      <c r="EB93" s="27" t="str">
        <f t="shared" si="124"/>
        <v>#N/A</v>
      </c>
      <c r="EC93" s="27" t="str">
        <f t="shared" si="124"/>
        <v>#N/A</v>
      </c>
      <c r="ED93" s="27" t="str">
        <f t="shared" si="124"/>
        <v>#N/A</v>
      </c>
      <c r="EE93" s="28">
        <f t="shared" si="2"/>
        <v>1663.135472</v>
      </c>
    </row>
    <row r="94">
      <c r="A94" s="1"/>
      <c r="B94" s="29"/>
      <c r="C94" s="30"/>
      <c r="D94" s="30"/>
      <c r="E94" s="30"/>
      <c r="F94" s="31"/>
      <c r="G94" s="32"/>
      <c r="H94" s="32" t="b">
        <f t="shared" si="3"/>
        <v>0</v>
      </c>
      <c r="I94" s="32" t="b">
        <f>if(iferror(match(B94,'Osallistujat ja seuranta'!C:C,0),0)&gt;0,TRUE,FALSE)</f>
        <v>0</v>
      </c>
      <c r="J94" s="32" t="b">
        <f>if(iferror(match(C94,'Osallistujat ja seuranta'!C:C,0),0)&gt;0,TRUE,FALSE)</f>
        <v>0</v>
      </c>
      <c r="K94" s="32" t="b">
        <f t="shared" si="4"/>
        <v>0</v>
      </c>
      <c r="L94" s="32" t="b">
        <f t="shared" si="5"/>
        <v>1</v>
      </c>
      <c r="M94" s="32" t="b">
        <f t="shared" si="6"/>
        <v>0</v>
      </c>
      <c r="N94" s="33" t="str">
        <f t="shared" si="7"/>
        <v/>
      </c>
      <c r="O94" s="34" t="str">
        <f t="shared" si="8"/>
        <v/>
      </c>
      <c r="P94" s="34" t="str">
        <f t="shared" si="9"/>
        <v/>
      </c>
      <c r="Q94" s="35" t="str">
        <f t="shared" si="10"/>
        <v/>
      </c>
      <c r="R94" s="33" t="str">
        <f t="shared" si="11"/>
        <v/>
      </c>
      <c r="S94" s="33">
        <f t="shared" si="12"/>
        <v>1</v>
      </c>
      <c r="T94" s="33">
        <f t="shared" si="13"/>
        <v>-56.71174423</v>
      </c>
      <c r="U94" s="33">
        <f t="shared" si="14"/>
        <v>-56.71174423</v>
      </c>
      <c r="V94" s="36" t="str">
        <f t="shared" si="15"/>
        <v/>
      </c>
      <c r="W94" s="37">
        <f t="shared" si="16"/>
        <v>88.71035368</v>
      </c>
      <c r="X94" s="37">
        <f t="shared" si="17"/>
        <v>5.75</v>
      </c>
      <c r="Y94" s="37" t="str">
        <f>if(N94=1,(W94*(S94-V94))*'Säännöt ja ohjeet'!$B$54+X94,"")</f>
        <v/>
      </c>
      <c r="Z94" s="37">
        <f t="shared" si="18"/>
        <v>0</v>
      </c>
      <c r="AA94" s="37">
        <f t="shared" si="19"/>
        <v>1</v>
      </c>
      <c r="AB94" s="37">
        <f t="shared" si="20"/>
        <v>88.71035368</v>
      </c>
      <c r="AC94" s="37">
        <f t="shared" si="21"/>
        <v>5.75</v>
      </c>
      <c r="AD94" s="37" t="str">
        <f>if(N94=1,(AB94*(Z94-AA94))*'Säännöt ja ohjeet'!$B$54+AC94,"")</f>
        <v/>
      </c>
      <c r="AE94" s="38">
        <f t="shared" si="22"/>
        <v>11</v>
      </c>
      <c r="AF94" s="38">
        <f t="shared" si="23"/>
        <v>11</v>
      </c>
      <c r="AG94" s="1"/>
      <c r="AH94" s="10"/>
      <c r="AI94" s="27">
        <f t="shared" ref="AI94:ED94" si="125">if($B94=AI$3,AI93+$Y94,if($C94=AI$3,AI93+$AD94,AI93))</f>
        <v>2004.732079</v>
      </c>
      <c r="AJ94" s="27">
        <f t="shared" si="125"/>
        <v>1845.73035</v>
      </c>
      <c r="AK94" s="27">
        <f t="shared" si="125"/>
        <v>2427.22019</v>
      </c>
      <c r="AL94" s="27">
        <f t="shared" si="125"/>
        <v>1676.303128</v>
      </c>
      <c r="AM94" s="27">
        <f t="shared" si="125"/>
        <v>1775.926432</v>
      </c>
      <c r="AN94" s="27">
        <f t="shared" si="125"/>
        <v>2303.106744</v>
      </c>
      <c r="AO94" s="27">
        <f t="shared" si="125"/>
        <v>2279.021637</v>
      </c>
      <c r="AP94" s="27">
        <f t="shared" si="125"/>
        <v>1721.536599</v>
      </c>
      <c r="AQ94" s="27">
        <f t="shared" si="125"/>
        <v>880.3044819</v>
      </c>
      <c r="AR94" s="27">
        <f t="shared" si="125"/>
        <v>818.204268</v>
      </c>
      <c r="AS94" s="27">
        <f t="shared" si="125"/>
        <v>2178.77133</v>
      </c>
      <c r="AT94" s="27">
        <f t="shared" si="125"/>
        <v>811.649061</v>
      </c>
      <c r="AU94" s="27">
        <f t="shared" si="125"/>
        <v>1243.17385</v>
      </c>
      <c r="AV94" s="27">
        <f t="shared" si="125"/>
        <v>1314.655233</v>
      </c>
      <c r="AW94" s="27">
        <f t="shared" si="125"/>
        <v>1186.880996</v>
      </c>
      <c r="AX94" s="27">
        <f t="shared" si="125"/>
        <v>1130.419935</v>
      </c>
      <c r="AY94" s="27">
        <f t="shared" si="125"/>
        <v>1367.704948</v>
      </c>
      <c r="AZ94" s="27">
        <f t="shared" si="125"/>
        <v>1757.561406</v>
      </c>
      <c r="BA94" s="27">
        <f t="shared" si="125"/>
        <v>1843.969933</v>
      </c>
      <c r="BB94" s="27">
        <f t="shared" si="125"/>
        <v>2151.976698</v>
      </c>
      <c r="BC94" s="27">
        <f t="shared" si="125"/>
        <v>2206.995622</v>
      </c>
      <c r="BD94" s="27" t="str">
        <f t="shared" si="125"/>
        <v>#N/A</v>
      </c>
      <c r="BE94" s="27" t="str">
        <f t="shared" si="125"/>
        <v>#N/A</v>
      </c>
      <c r="BF94" s="27" t="str">
        <f t="shared" si="125"/>
        <v>#N/A</v>
      </c>
      <c r="BG94" s="27" t="str">
        <f t="shared" si="125"/>
        <v>#N/A</v>
      </c>
      <c r="BH94" s="27" t="str">
        <f t="shared" si="125"/>
        <v>#N/A</v>
      </c>
      <c r="BI94" s="27" t="str">
        <f t="shared" si="125"/>
        <v>#N/A</v>
      </c>
      <c r="BJ94" s="27" t="str">
        <f t="shared" si="125"/>
        <v>#N/A</v>
      </c>
      <c r="BK94" s="27" t="str">
        <f t="shared" si="125"/>
        <v>#N/A</v>
      </c>
      <c r="BL94" s="27" t="str">
        <f t="shared" si="125"/>
        <v>#N/A</v>
      </c>
      <c r="BM94" s="27" t="str">
        <f t="shared" si="125"/>
        <v>#N/A</v>
      </c>
      <c r="BN94" s="27" t="str">
        <f t="shared" si="125"/>
        <v>#N/A</v>
      </c>
      <c r="BO94" s="27" t="str">
        <f t="shared" si="125"/>
        <v>#N/A</v>
      </c>
      <c r="BP94" s="27" t="str">
        <f t="shared" si="125"/>
        <v>#N/A</v>
      </c>
      <c r="BQ94" s="27" t="str">
        <f t="shared" si="125"/>
        <v>#N/A</v>
      </c>
      <c r="BR94" s="27" t="str">
        <f t="shared" si="125"/>
        <v>#N/A</v>
      </c>
      <c r="BS94" s="27" t="str">
        <f t="shared" si="125"/>
        <v>#N/A</v>
      </c>
      <c r="BT94" s="27" t="str">
        <f t="shared" si="125"/>
        <v>#N/A</v>
      </c>
      <c r="BU94" s="27" t="str">
        <f t="shared" si="125"/>
        <v>#N/A</v>
      </c>
      <c r="BV94" s="27" t="str">
        <f t="shared" si="125"/>
        <v>#N/A</v>
      </c>
      <c r="BW94" s="27" t="str">
        <f t="shared" si="125"/>
        <v>#N/A</v>
      </c>
      <c r="BX94" s="27" t="str">
        <f t="shared" si="125"/>
        <v>#N/A</v>
      </c>
      <c r="BY94" s="27" t="str">
        <f t="shared" si="125"/>
        <v>#N/A</v>
      </c>
      <c r="BZ94" s="27" t="str">
        <f t="shared" si="125"/>
        <v>#N/A</v>
      </c>
      <c r="CA94" s="27" t="str">
        <f t="shared" si="125"/>
        <v>#N/A</v>
      </c>
      <c r="CB94" s="27" t="str">
        <f t="shared" si="125"/>
        <v>#N/A</v>
      </c>
      <c r="CC94" s="27" t="str">
        <f t="shared" si="125"/>
        <v>#N/A</v>
      </c>
      <c r="CD94" s="27" t="str">
        <f t="shared" si="125"/>
        <v>#N/A</v>
      </c>
      <c r="CE94" s="27" t="str">
        <f t="shared" si="125"/>
        <v>#N/A</v>
      </c>
      <c r="CF94" s="27" t="str">
        <f t="shared" si="125"/>
        <v>#N/A</v>
      </c>
      <c r="CG94" s="27" t="str">
        <f t="shared" si="125"/>
        <v>#N/A</v>
      </c>
      <c r="CH94" s="27" t="str">
        <f t="shared" si="125"/>
        <v>#N/A</v>
      </c>
      <c r="CI94" s="27" t="str">
        <f t="shared" si="125"/>
        <v>#N/A</v>
      </c>
      <c r="CJ94" s="27" t="str">
        <f t="shared" si="125"/>
        <v>#N/A</v>
      </c>
      <c r="CK94" s="27" t="str">
        <f t="shared" si="125"/>
        <v>#N/A</v>
      </c>
      <c r="CL94" s="27" t="str">
        <f t="shared" si="125"/>
        <v>#N/A</v>
      </c>
      <c r="CM94" s="27" t="str">
        <f t="shared" si="125"/>
        <v>#N/A</v>
      </c>
      <c r="CN94" s="27" t="str">
        <f t="shared" si="125"/>
        <v>#N/A</v>
      </c>
      <c r="CO94" s="27" t="str">
        <f t="shared" si="125"/>
        <v>#N/A</v>
      </c>
      <c r="CP94" s="27" t="str">
        <f t="shared" si="125"/>
        <v>#N/A</v>
      </c>
      <c r="CQ94" s="27" t="str">
        <f t="shared" si="125"/>
        <v>#N/A</v>
      </c>
      <c r="CR94" s="27" t="str">
        <f t="shared" si="125"/>
        <v>#N/A</v>
      </c>
      <c r="CS94" s="27" t="str">
        <f t="shared" si="125"/>
        <v>#N/A</v>
      </c>
      <c r="CT94" s="27" t="str">
        <f t="shared" si="125"/>
        <v>#N/A</v>
      </c>
      <c r="CU94" s="27" t="str">
        <f t="shared" si="125"/>
        <v>#N/A</v>
      </c>
      <c r="CV94" s="27" t="str">
        <f t="shared" si="125"/>
        <v>#N/A</v>
      </c>
      <c r="CW94" s="27" t="str">
        <f t="shared" si="125"/>
        <v>#N/A</v>
      </c>
      <c r="CX94" s="27" t="str">
        <f t="shared" si="125"/>
        <v>#N/A</v>
      </c>
      <c r="CY94" s="27" t="str">
        <f t="shared" si="125"/>
        <v>#N/A</v>
      </c>
      <c r="CZ94" s="27" t="str">
        <f t="shared" si="125"/>
        <v>#N/A</v>
      </c>
      <c r="DA94" s="27" t="str">
        <f t="shared" si="125"/>
        <v>#N/A</v>
      </c>
      <c r="DB94" s="27" t="str">
        <f t="shared" si="125"/>
        <v>#N/A</v>
      </c>
      <c r="DC94" s="27" t="str">
        <f t="shared" si="125"/>
        <v>#N/A</v>
      </c>
      <c r="DD94" s="27" t="str">
        <f t="shared" si="125"/>
        <v>#N/A</v>
      </c>
      <c r="DE94" s="27" t="str">
        <f t="shared" si="125"/>
        <v>#N/A</v>
      </c>
      <c r="DF94" s="27" t="str">
        <f t="shared" si="125"/>
        <v>#N/A</v>
      </c>
      <c r="DG94" s="27" t="str">
        <f t="shared" si="125"/>
        <v>#N/A</v>
      </c>
      <c r="DH94" s="27" t="str">
        <f t="shared" si="125"/>
        <v>#N/A</v>
      </c>
      <c r="DI94" s="27" t="str">
        <f t="shared" si="125"/>
        <v>#N/A</v>
      </c>
      <c r="DJ94" s="27" t="str">
        <f t="shared" si="125"/>
        <v>#N/A</v>
      </c>
      <c r="DK94" s="27" t="str">
        <f t="shared" si="125"/>
        <v>#N/A</v>
      </c>
      <c r="DL94" s="27" t="str">
        <f t="shared" si="125"/>
        <v>#N/A</v>
      </c>
      <c r="DM94" s="27" t="str">
        <f t="shared" si="125"/>
        <v>#N/A</v>
      </c>
      <c r="DN94" s="27" t="str">
        <f t="shared" si="125"/>
        <v>#N/A</v>
      </c>
      <c r="DO94" s="27" t="str">
        <f t="shared" si="125"/>
        <v>#N/A</v>
      </c>
      <c r="DP94" s="27" t="str">
        <f t="shared" si="125"/>
        <v>#N/A</v>
      </c>
      <c r="DQ94" s="27" t="str">
        <f t="shared" si="125"/>
        <v>#N/A</v>
      </c>
      <c r="DR94" s="27" t="str">
        <f t="shared" si="125"/>
        <v>#N/A</v>
      </c>
      <c r="DS94" s="27" t="str">
        <f t="shared" si="125"/>
        <v>#N/A</v>
      </c>
      <c r="DT94" s="27" t="str">
        <f t="shared" si="125"/>
        <v>#N/A</v>
      </c>
      <c r="DU94" s="27" t="str">
        <f t="shared" si="125"/>
        <v>#N/A</v>
      </c>
      <c r="DV94" s="27" t="str">
        <f t="shared" si="125"/>
        <v>#N/A</v>
      </c>
      <c r="DW94" s="27" t="str">
        <f t="shared" si="125"/>
        <v>#N/A</v>
      </c>
      <c r="DX94" s="27" t="str">
        <f t="shared" si="125"/>
        <v>#N/A</v>
      </c>
      <c r="DY94" s="27" t="str">
        <f t="shared" si="125"/>
        <v>#N/A</v>
      </c>
      <c r="DZ94" s="27" t="str">
        <f t="shared" si="125"/>
        <v>#N/A</v>
      </c>
      <c r="EA94" s="27" t="str">
        <f t="shared" si="125"/>
        <v>#N/A</v>
      </c>
      <c r="EB94" s="27" t="str">
        <f t="shared" si="125"/>
        <v>#N/A</v>
      </c>
      <c r="EC94" s="27" t="str">
        <f t="shared" si="125"/>
        <v>#N/A</v>
      </c>
      <c r="ED94" s="27" t="str">
        <f t="shared" si="125"/>
        <v>#N/A</v>
      </c>
      <c r="EE94" s="28">
        <f t="shared" si="2"/>
        <v>1663.135472</v>
      </c>
    </row>
    <row r="95">
      <c r="A95" s="1"/>
      <c r="B95" s="29"/>
      <c r="C95" s="30"/>
      <c r="D95" s="30"/>
      <c r="E95" s="30"/>
      <c r="F95" s="31"/>
      <c r="G95" s="32"/>
      <c r="H95" s="32" t="b">
        <f t="shared" si="3"/>
        <v>0</v>
      </c>
      <c r="I95" s="32" t="b">
        <f>if(iferror(match(B95,'Osallistujat ja seuranta'!C:C,0),0)&gt;0,TRUE,FALSE)</f>
        <v>0</v>
      </c>
      <c r="J95" s="32" t="b">
        <f>if(iferror(match(C95,'Osallistujat ja seuranta'!C:C,0),0)&gt;0,TRUE,FALSE)</f>
        <v>0</v>
      </c>
      <c r="K95" s="32" t="b">
        <f t="shared" si="4"/>
        <v>0</v>
      </c>
      <c r="L95" s="32" t="b">
        <f t="shared" si="5"/>
        <v>1</v>
      </c>
      <c r="M95" s="32" t="b">
        <f t="shared" si="6"/>
        <v>0</v>
      </c>
      <c r="N95" s="33" t="str">
        <f t="shared" si="7"/>
        <v/>
      </c>
      <c r="O95" s="34" t="str">
        <f t="shared" si="8"/>
        <v/>
      </c>
      <c r="P95" s="34" t="str">
        <f t="shared" si="9"/>
        <v/>
      </c>
      <c r="Q95" s="35" t="str">
        <f t="shared" si="10"/>
        <v/>
      </c>
      <c r="R95" s="33" t="str">
        <f t="shared" si="11"/>
        <v/>
      </c>
      <c r="S95" s="33">
        <f t="shared" si="12"/>
        <v>1</v>
      </c>
      <c r="T95" s="33">
        <f t="shared" si="13"/>
        <v>-56.71174423</v>
      </c>
      <c r="U95" s="33">
        <f t="shared" si="14"/>
        <v>-56.71174423</v>
      </c>
      <c r="V95" s="36" t="str">
        <f t="shared" si="15"/>
        <v/>
      </c>
      <c r="W95" s="37">
        <f t="shared" si="16"/>
        <v>88.71035368</v>
      </c>
      <c r="X95" s="37">
        <f t="shared" si="17"/>
        <v>5.75</v>
      </c>
      <c r="Y95" s="37" t="str">
        <f>if(N95=1,(W95*(S95-V95))*'Säännöt ja ohjeet'!$B$54+X95,"")</f>
        <v/>
      </c>
      <c r="Z95" s="37">
        <f t="shared" si="18"/>
        <v>0</v>
      </c>
      <c r="AA95" s="37">
        <f t="shared" si="19"/>
        <v>1</v>
      </c>
      <c r="AB95" s="37">
        <f t="shared" si="20"/>
        <v>88.71035368</v>
      </c>
      <c r="AC95" s="37">
        <f t="shared" si="21"/>
        <v>5.75</v>
      </c>
      <c r="AD95" s="37" t="str">
        <f>if(N95=1,(AB95*(Z95-AA95))*'Säännöt ja ohjeet'!$B$54+AC95,"")</f>
        <v/>
      </c>
      <c r="AE95" s="38">
        <f t="shared" si="22"/>
        <v>11</v>
      </c>
      <c r="AF95" s="38">
        <f t="shared" si="23"/>
        <v>11</v>
      </c>
      <c r="AG95" s="1"/>
      <c r="AH95" s="10"/>
      <c r="AI95" s="27">
        <f t="shared" ref="AI95:ED95" si="126">if($B95=AI$3,AI94+$Y95,if($C95=AI$3,AI94+$AD95,AI94))</f>
        <v>2004.732079</v>
      </c>
      <c r="AJ95" s="27">
        <f t="shared" si="126"/>
        <v>1845.73035</v>
      </c>
      <c r="AK95" s="27">
        <f t="shared" si="126"/>
        <v>2427.22019</v>
      </c>
      <c r="AL95" s="27">
        <f t="shared" si="126"/>
        <v>1676.303128</v>
      </c>
      <c r="AM95" s="27">
        <f t="shared" si="126"/>
        <v>1775.926432</v>
      </c>
      <c r="AN95" s="27">
        <f t="shared" si="126"/>
        <v>2303.106744</v>
      </c>
      <c r="AO95" s="27">
        <f t="shared" si="126"/>
        <v>2279.021637</v>
      </c>
      <c r="AP95" s="27">
        <f t="shared" si="126"/>
        <v>1721.536599</v>
      </c>
      <c r="AQ95" s="27">
        <f t="shared" si="126"/>
        <v>880.3044819</v>
      </c>
      <c r="AR95" s="27">
        <f t="shared" si="126"/>
        <v>818.204268</v>
      </c>
      <c r="AS95" s="27">
        <f t="shared" si="126"/>
        <v>2178.77133</v>
      </c>
      <c r="AT95" s="27">
        <f t="shared" si="126"/>
        <v>811.649061</v>
      </c>
      <c r="AU95" s="27">
        <f t="shared" si="126"/>
        <v>1243.17385</v>
      </c>
      <c r="AV95" s="27">
        <f t="shared" si="126"/>
        <v>1314.655233</v>
      </c>
      <c r="AW95" s="27">
        <f t="shared" si="126"/>
        <v>1186.880996</v>
      </c>
      <c r="AX95" s="27">
        <f t="shared" si="126"/>
        <v>1130.419935</v>
      </c>
      <c r="AY95" s="27">
        <f t="shared" si="126"/>
        <v>1367.704948</v>
      </c>
      <c r="AZ95" s="27">
        <f t="shared" si="126"/>
        <v>1757.561406</v>
      </c>
      <c r="BA95" s="27">
        <f t="shared" si="126"/>
        <v>1843.969933</v>
      </c>
      <c r="BB95" s="27">
        <f t="shared" si="126"/>
        <v>2151.976698</v>
      </c>
      <c r="BC95" s="27">
        <f t="shared" si="126"/>
        <v>2206.995622</v>
      </c>
      <c r="BD95" s="27" t="str">
        <f t="shared" si="126"/>
        <v>#N/A</v>
      </c>
      <c r="BE95" s="27" t="str">
        <f t="shared" si="126"/>
        <v>#N/A</v>
      </c>
      <c r="BF95" s="27" t="str">
        <f t="shared" si="126"/>
        <v>#N/A</v>
      </c>
      <c r="BG95" s="27" t="str">
        <f t="shared" si="126"/>
        <v>#N/A</v>
      </c>
      <c r="BH95" s="27" t="str">
        <f t="shared" si="126"/>
        <v>#N/A</v>
      </c>
      <c r="BI95" s="27" t="str">
        <f t="shared" si="126"/>
        <v>#N/A</v>
      </c>
      <c r="BJ95" s="27" t="str">
        <f t="shared" si="126"/>
        <v>#N/A</v>
      </c>
      <c r="BK95" s="27" t="str">
        <f t="shared" si="126"/>
        <v>#N/A</v>
      </c>
      <c r="BL95" s="27" t="str">
        <f t="shared" si="126"/>
        <v>#N/A</v>
      </c>
      <c r="BM95" s="27" t="str">
        <f t="shared" si="126"/>
        <v>#N/A</v>
      </c>
      <c r="BN95" s="27" t="str">
        <f t="shared" si="126"/>
        <v>#N/A</v>
      </c>
      <c r="BO95" s="27" t="str">
        <f t="shared" si="126"/>
        <v>#N/A</v>
      </c>
      <c r="BP95" s="27" t="str">
        <f t="shared" si="126"/>
        <v>#N/A</v>
      </c>
      <c r="BQ95" s="27" t="str">
        <f t="shared" si="126"/>
        <v>#N/A</v>
      </c>
      <c r="BR95" s="27" t="str">
        <f t="shared" si="126"/>
        <v>#N/A</v>
      </c>
      <c r="BS95" s="27" t="str">
        <f t="shared" si="126"/>
        <v>#N/A</v>
      </c>
      <c r="BT95" s="27" t="str">
        <f t="shared" si="126"/>
        <v>#N/A</v>
      </c>
      <c r="BU95" s="27" t="str">
        <f t="shared" si="126"/>
        <v>#N/A</v>
      </c>
      <c r="BV95" s="27" t="str">
        <f t="shared" si="126"/>
        <v>#N/A</v>
      </c>
      <c r="BW95" s="27" t="str">
        <f t="shared" si="126"/>
        <v>#N/A</v>
      </c>
      <c r="BX95" s="27" t="str">
        <f t="shared" si="126"/>
        <v>#N/A</v>
      </c>
      <c r="BY95" s="27" t="str">
        <f t="shared" si="126"/>
        <v>#N/A</v>
      </c>
      <c r="BZ95" s="27" t="str">
        <f t="shared" si="126"/>
        <v>#N/A</v>
      </c>
      <c r="CA95" s="27" t="str">
        <f t="shared" si="126"/>
        <v>#N/A</v>
      </c>
      <c r="CB95" s="27" t="str">
        <f t="shared" si="126"/>
        <v>#N/A</v>
      </c>
      <c r="CC95" s="27" t="str">
        <f t="shared" si="126"/>
        <v>#N/A</v>
      </c>
      <c r="CD95" s="27" t="str">
        <f t="shared" si="126"/>
        <v>#N/A</v>
      </c>
      <c r="CE95" s="27" t="str">
        <f t="shared" si="126"/>
        <v>#N/A</v>
      </c>
      <c r="CF95" s="27" t="str">
        <f t="shared" si="126"/>
        <v>#N/A</v>
      </c>
      <c r="CG95" s="27" t="str">
        <f t="shared" si="126"/>
        <v>#N/A</v>
      </c>
      <c r="CH95" s="27" t="str">
        <f t="shared" si="126"/>
        <v>#N/A</v>
      </c>
      <c r="CI95" s="27" t="str">
        <f t="shared" si="126"/>
        <v>#N/A</v>
      </c>
      <c r="CJ95" s="27" t="str">
        <f t="shared" si="126"/>
        <v>#N/A</v>
      </c>
      <c r="CK95" s="27" t="str">
        <f t="shared" si="126"/>
        <v>#N/A</v>
      </c>
      <c r="CL95" s="27" t="str">
        <f t="shared" si="126"/>
        <v>#N/A</v>
      </c>
      <c r="CM95" s="27" t="str">
        <f t="shared" si="126"/>
        <v>#N/A</v>
      </c>
      <c r="CN95" s="27" t="str">
        <f t="shared" si="126"/>
        <v>#N/A</v>
      </c>
      <c r="CO95" s="27" t="str">
        <f t="shared" si="126"/>
        <v>#N/A</v>
      </c>
      <c r="CP95" s="27" t="str">
        <f t="shared" si="126"/>
        <v>#N/A</v>
      </c>
      <c r="CQ95" s="27" t="str">
        <f t="shared" si="126"/>
        <v>#N/A</v>
      </c>
      <c r="CR95" s="27" t="str">
        <f t="shared" si="126"/>
        <v>#N/A</v>
      </c>
      <c r="CS95" s="27" t="str">
        <f t="shared" si="126"/>
        <v>#N/A</v>
      </c>
      <c r="CT95" s="27" t="str">
        <f t="shared" si="126"/>
        <v>#N/A</v>
      </c>
      <c r="CU95" s="27" t="str">
        <f t="shared" si="126"/>
        <v>#N/A</v>
      </c>
      <c r="CV95" s="27" t="str">
        <f t="shared" si="126"/>
        <v>#N/A</v>
      </c>
      <c r="CW95" s="27" t="str">
        <f t="shared" si="126"/>
        <v>#N/A</v>
      </c>
      <c r="CX95" s="27" t="str">
        <f t="shared" si="126"/>
        <v>#N/A</v>
      </c>
      <c r="CY95" s="27" t="str">
        <f t="shared" si="126"/>
        <v>#N/A</v>
      </c>
      <c r="CZ95" s="27" t="str">
        <f t="shared" si="126"/>
        <v>#N/A</v>
      </c>
      <c r="DA95" s="27" t="str">
        <f t="shared" si="126"/>
        <v>#N/A</v>
      </c>
      <c r="DB95" s="27" t="str">
        <f t="shared" si="126"/>
        <v>#N/A</v>
      </c>
      <c r="DC95" s="27" t="str">
        <f t="shared" si="126"/>
        <v>#N/A</v>
      </c>
      <c r="DD95" s="27" t="str">
        <f t="shared" si="126"/>
        <v>#N/A</v>
      </c>
      <c r="DE95" s="27" t="str">
        <f t="shared" si="126"/>
        <v>#N/A</v>
      </c>
      <c r="DF95" s="27" t="str">
        <f t="shared" si="126"/>
        <v>#N/A</v>
      </c>
      <c r="DG95" s="27" t="str">
        <f t="shared" si="126"/>
        <v>#N/A</v>
      </c>
      <c r="DH95" s="27" t="str">
        <f t="shared" si="126"/>
        <v>#N/A</v>
      </c>
      <c r="DI95" s="27" t="str">
        <f t="shared" si="126"/>
        <v>#N/A</v>
      </c>
      <c r="DJ95" s="27" t="str">
        <f t="shared" si="126"/>
        <v>#N/A</v>
      </c>
      <c r="DK95" s="27" t="str">
        <f t="shared" si="126"/>
        <v>#N/A</v>
      </c>
      <c r="DL95" s="27" t="str">
        <f t="shared" si="126"/>
        <v>#N/A</v>
      </c>
      <c r="DM95" s="27" t="str">
        <f t="shared" si="126"/>
        <v>#N/A</v>
      </c>
      <c r="DN95" s="27" t="str">
        <f t="shared" si="126"/>
        <v>#N/A</v>
      </c>
      <c r="DO95" s="27" t="str">
        <f t="shared" si="126"/>
        <v>#N/A</v>
      </c>
      <c r="DP95" s="27" t="str">
        <f t="shared" si="126"/>
        <v>#N/A</v>
      </c>
      <c r="DQ95" s="27" t="str">
        <f t="shared" si="126"/>
        <v>#N/A</v>
      </c>
      <c r="DR95" s="27" t="str">
        <f t="shared" si="126"/>
        <v>#N/A</v>
      </c>
      <c r="DS95" s="27" t="str">
        <f t="shared" si="126"/>
        <v>#N/A</v>
      </c>
      <c r="DT95" s="27" t="str">
        <f t="shared" si="126"/>
        <v>#N/A</v>
      </c>
      <c r="DU95" s="27" t="str">
        <f t="shared" si="126"/>
        <v>#N/A</v>
      </c>
      <c r="DV95" s="27" t="str">
        <f t="shared" si="126"/>
        <v>#N/A</v>
      </c>
      <c r="DW95" s="27" t="str">
        <f t="shared" si="126"/>
        <v>#N/A</v>
      </c>
      <c r="DX95" s="27" t="str">
        <f t="shared" si="126"/>
        <v>#N/A</v>
      </c>
      <c r="DY95" s="27" t="str">
        <f t="shared" si="126"/>
        <v>#N/A</v>
      </c>
      <c r="DZ95" s="27" t="str">
        <f t="shared" si="126"/>
        <v>#N/A</v>
      </c>
      <c r="EA95" s="27" t="str">
        <f t="shared" si="126"/>
        <v>#N/A</v>
      </c>
      <c r="EB95" s="27" t="str">
        <f t="shared" si="126"/>
        <v>#N/A</v>
      </c>
      <c r="EC95" s="27" t="str">
        <f t="shared" si="126"/>
        <v>#N/A</v>
      </c>
      <c r="ED95" s="27" t="str">
        <f t="shared" si="126"/>
        <v>#N/A</v>
      </c>
      <c r="EE95" s="28">
        <f t="shared" si="2"/>
        <v>1663.135472</v>
      </c>
    </row>
    <row r="96">
      <c r="A96" s="1"/>
      <c r="B96" s="29"/>
      <c r="C96" s="30"/>
      <c r="D96" s="30"/>
      <c r="E96" s="30"/>
      <c r="F96" s="31"/>
      <c r="G96" s="32"/>
      <c r="H96" s="32" t="b">
        <f t="shared" si="3"/>
        <v>0</v>
      </c>
      <c r="I96" s="32" t="b">
        <f>if(iferror(match(B96,'Osallistujat ja seuranta'!C:C,0),0)&gt;0,TRUE,FALSE)</f>
        <v>0</v>
      </c>
      <c r="J96" s="32" t="b">
        <f>if(iferror(match(C96,'Osallistujat ja seuranta'!C:C,0),0)&gt;0,TRUE,FALSE)</f>
        <v>0</v>
      </c>
      <c r="K96" s="32" t="b">
        <f t="shared" si="4"/>
        <v>0</v>
      </c>
      <c r="L96" s="32" t="b">
        <f t="shared" si="5"/>
        <v>1</v>
      </c>
      <c r="M96" s="32" t="b">
        <f t="shared" si="6"/>
        <v>0</v>
      </c>
      <c r="N96" s="33" t="str">
        <f t="shared" si="7"/>
        <v/>
      </c>
      <c r="O96" s="34" t="str">
        <f t="shared" si="8"/>
        <v/>
      </c>
      <c r="P96" s="34" t="str">
        <f t="shared" si="9"/>
        <v/>
      </c>
      <c r="Q96" s="35" t="str">
        <f t="shared" si="10"/>
        <v/>
      </c>
      <c r="R96" s="33" t="str">
        <f t="shared" si="11"/>
        <v/>
      </c>
      <c r="S96" s="33">
        <f t="shared" si="12"/>
        <v>1</v>
      </c>
      <c r="T96" s="33">
        <f t="shared" si="13"/>
        <v>-56.71174423</v>
      </c>
      <c r="U96" s="33">
        <f t="shared" si="14"/>
        <v>-56.71174423</v>
      </c>
      <c r="V96" s="36" t="str">
        <f t="shared" si="15"/>
        <v/>
      </c>
      <c r="W96" s="37">
        <f t="shared" si="16"/>
        <v>88.71035368</v>
      </c>
      <c r="X96" s="37">
        <f t="shared" si="17"/>
        <v>5.75</v>
      </c>
      <c r="Y96" s="37" t="str">
        <f>if(N96=1,(W96*(S96-V96))*'Säännöt ja ohjeet'!$B$54+X96,"")</f>
        <v/>
      </c>
      <c r="Z96" s="37">
        <f t="shared" si="18"/>
        <v>0</v>
      </c>
      <c r="AA96" s="37">
        <f t="shared" si="19"/>
        <v>1</v>
      </c>
      <c r="AB96" s="37">
        <f t="shared" si="20"/>
        <v>88.71035368</v>
      </c>
      <c r="AC96" s="37">
        <f t="shared" si="21"/>
        <v>5.75</v>
      </c>
      <c r="AD96" s="37" t="str">
        <f>if(N96=1,(AB96*(Z96-AA96))*'Säännöt ja ohjeet'!$B$54+AC96,"")</f>
        <v/>
      </c>
      <c r="AE96" s="38">
        <f t="shared" si="22"/>
        <v>11</v>
      </c>
      <c r="AF96" s="38">
        <f t="shared" si="23"/>
        <v>11</v>
      </c>
      <c r="AG96" s="1"/>
      <c r="AH96" s="10"/>
      <c r="AI96" s="27">
        <f t="shared" ref="AI96:ED96" si="127">if($B96=AI$3,AI95+$Y96,if($C96=AI$3,AI95+$AD96,AI95))</f>
        <v>2004.732079</v>
      </c>
      <c r="AJ96" s="27">
        <f t="shared" si="127"/>
        <v>1845.73035</v>
      </c>
      <c r="AK96" s="27">
        <f t="shared" si="127"/>
        <v>2427.22019</v>
      </c>
      <c r="AL96" s="27">
        <f t="shared" si="127"/>
        <v>1676.303128</v>
      </c>
      <c r="AM96" s="27">
        <f t="shared" si="127"/>
        <v>1775.926432</v>
      </c>
      <c r="AN96" s="27">
        <f t="shared" si="127"/>
        <v>2303.106744</v>
      </c>
      <c r="AO96" s="27">
        <f t="shared" si="127"/>
        <v>2279.021637</v>
      </c>
      <c r="AP96" s="27">
        <f t="shared" si="127"/>
        <v>1721.536599</v>
      </c>
      <c r="AQ96" s="27">
        <f t="shared" si="127"/>
        <v>880.3044819</v>
      </c>
      <c r="AR96" s="27">
        <f t="shared" si="127"/>
        <v>818.204268</v>
      </c>
      <c r="AS96" s="27">
        <f t="shared" si="127"/>
        <v>2178.77133</v>
      </c>
      <c r="AT96" s="27">
        <f t="shared" si="127"/>
        <v>811.649061</v>
      </c>
      <c r="AU96" s="27">
        <f t="shared" si="127"/>
        <v>1243.17385</v>
      </c>
      <c r="AV96" s="27">
        <f t="shared" si="127"/>
        <v>1314.655233</v>
      </c>
      <c r="AW96" s="27">
        <f t="shared" si="127"/>
        <v>1186.880996</v>
      </c>
      <c r="AX96" s="27">
        <f t="shared" si="127"/>
        <v>1130.419935</v>
      </c>
      <c r="AY96" s="27">
        <f t="shared" si="127"/>
        <v>1367.704948</v>
      </c>
      <c r="AZ96" s="27">
        <f t="shared" si="127"/>
        <v>1757.561406</v>
      </c>
      <c r="BA96" s="27">
        <f t="shared" si="127"/>
        <v>1843.969933</v>
      </c>
      <c r="BB96" s="27">
        <f t="shared" si="127"/>
        <v>2151.976698</v>
      </c>
      <c r="BC96" s="27">
        <f t="shared" si="127"/>
        <v>2206.995622</v>
      </c>
      <c r="BD96" s="27" t="str">
        <f t="shared" si="127"/>
        <v>#N/A</v>
      </c>
      <c r="BE96" s="27" t="str">
        <f t="shared" si="127"/>
        <v>#N/A</v>
      </c>
      <c r="BF96" s="27" t="str">
        <f t="shared" si="127"/>
        <v>#N/A</v>
      </c>
      <c r="BG96" s="27" t="str">
        <f t="shared" si="127"/>
        <v>#N/A</v>
      </c>
      <c r="BH96" s="27" t="str">
        <f t="shared" si="127"/>
        <v>#N/A</v>
      </c>
      <c r="BI96" s="27" t="str">
        <f t="shared" si="127"/>
        <v>#N/A</v>
      </c>
      <c r="BJ96" s="27" t="str">
        <f t="shared" si="127"/>
        <v>#N/A</v>
      </c>
      <c r="BK96" s="27" t="str">
        <f t="shared" si="127"/>
        <v>#N/A</v>
      </c>
      <c r="BL96" s="27" t="str">
        <f t="shared" si="127"/>
        <v>#N/A</v>
      </c>
      <c r="BM96" s="27" t="str">
        <f t="shared" si="127"/>
        <v>#N/A</v>
      </c>
      <c r="BN96" s="27" t="str">
        <f t="shared" si="127"/>
        <v>#N/A</v>
      </c>
      <c r="BO96" s="27" t="str">
        <f t="shared" si="127"/>
        <v>#N/A</v>
      </c>
      <c r="BP96" s="27" t="str">
        <f t="shared" si="127"/>
        <v>#N/A</v>
      </c>
      <c r="BQ96" s="27" t="str">
        <f t="shared" si="127"/>
        <v>#N/A</v>
      </c>
      <c r="BR96" s="27" t="str">
        <f t="shared" si="127"/>
        <v>#N/A</v>
      </c>
      <c r="BS96" s="27" t="str">
        <f t="shared" si="127"/>
        <v>#N/A</v>
      </c>
      <c r="BT96" s="27" t="str">
        <f t="shared" si="127"/>
        <v>#N/A</v>
      </c>
      <c r="BU96" s="27" t="str">
        <f t="shared" si="127"/>
        <v>#N/A</v>
      </c>
      <c r="BV96" s="27" t="str">
        <f t="shared" si="127"/>
        <v>#N/A</v>
      </c>
      <c r="BW96" s="27" t="str">
        <f t="shared" si="127"/>
        <v>#N/A</v>
      </c>
      <c r="BX96" s="27" t="str">
        <f t="shared" si="127"/>
        <v>#N/A</v>
      </c>
      <c r="BY96" s="27" t="str">
        <f t="shared" si="127"/>
        <v>#N/A</v>
      </c>
      <c r="BZ96" s="27" t="str">
        <f t="shared" si="127"/>
        <v>#N/A</v>
      </c>
      <c r="CA96" s="27" t="str">
        <f t="shared" si="127"/>
        <v>#N/A</v>
      </c>
      <c r="CB96" s="27" t="str">
        <f t="shared" si="127"/>
        <v>#N/A</v>
      </c>
      <c r="CC96" s="27" t="str">
        <f t="shared" si="127"/>
        <v>#N/A</v>
      </c>
      <c r="CD96" s="27" t="str">
        <f t="shared" si="127"/>
        <v>#N/A</v>
      </c>
      <c r="CE96" s="27" t="str">
        <f t="shared" si="127"/>
        <v>#N/A</v>
      </c>
      <c r="CF96" s="27" t="str">
        <f t="shared" si="127"/>
        <v>#N/A</v>
      </c>
      <c r="CG96" s="27" t="str">
        <f t="shared" si="127"/>
        <v>#N/A</v>
      </c>
      <c r="CH96" s="27" t="str">
        <f t="shared" si="127"/>
        <v>#N/A</v>
      </c>
      <c r="CI96" s="27" t="str">
        <f t="shared" si="127"/>
        <v>#N/A</v>
      </c>
      <c r="CJ96" s="27" t="str">
        <f t="shared" si="127"/>
        <v>#N/A</v>
      </c>
      <c r="CK96" s="27" t="str">
        <f t="shared" si="127"/>
        <v>#N/A</v>
      </c>
      <c r="CL96" s="27" t="str">
        <f t="shared" si="127"/>
        <v>#N/A</v>
      </c>
      <c r="CM96" s="27" t="str">
        <f t="shared" si="127"/>
        <v>#N/A</v>
      </c>
      <c r="CN96" s="27" t="str">
        <f t="shared" si="127"/>
        <v>#N/A</v>
      </c>
      <c r="CO96" s="27" t="str">
        <f t="shared" si="127"/>
        <v>#N/A</v>
      </c>
      <c r="CP96" s="27" t="str">
        <f t="shared" si="127"/>
        <v>#N/A</v>
      </c>
      <c r="CQ96" s="27" t="str">
        <f t="shared" si="127"/>
        <v>#N/A</v>
      </c>
      <c r="CR96" s="27" t="str">
        <f t="shared" si="127"/>
        <v>#N/A</v>
      </c>
      <c r="CS96" s="27" t="str">
        <f t="shared" si="127"/>
        <v>#N/A</v>
      </c>
      <c r="CT96" s="27" t="str">
        <f t="shared" si="127"/>
        <v>#N/A</v>
      </c>
      <c r="CU96" s="27" t="str">
        <f t="shared" si="127"/>
        <v>#N/A</v>
      </c>
      <c r="CV96" s="27" t="str">
        <f t="shared" si="127"/>
        <v>#N/A</v>
      </c>
      <c r="CW96" s="27" t="str">
        <f t="shared" si="127"/>
        <v>#N/A</v>
      </c>
      <c r="CX96" s="27" t="str">
        <f t="shared" si="127"/>
        <v>#N/A</v>
      </c>
      <c r="CY96" s="27" t="str">
        <f t="shared" si="127"/>
        <v>#N/A</v>
      </c>
      <c r="CZ96" s="27" t="str">
        <f t="shared" si="127"/>
        <v>#N/A</v>
      </c>
      <c r="DA96" s="27" t="str">
        <f t="shared" si="127"/>
        <v>#N/A</v>
      </c>
      <c r="DB96" s="27" t="str">
        <f t="shared" si="127"/>
        <v>#N/A</v>
      </c>
      <c r="DC96" s="27" t="str">
        <f t="shared" si="127"/>
        <v>#N/A</v>
      </c>
      <c r="DD96" s="27" t="str">
        <f t="shared" si="127"/>
        <v>#N/A</v>
      </c>
      <c r="DE96" s="27" t="str">
        <f t="shared" si="127"/>
        <v>#N/A</v>
      </c>
      <c r="DF96" s="27" t="str">
        <f t="shared" si="127"/>
        <v>#N/A</v>
      </c>
      <c r="DG96" s="27" t="str">
        <f t="shared" si="127"/>
        <v>#N/A</v>
      </c>
      <c r="DH96" s="27" t="str">
        <f t="shared" si="127"/>
        <v>#N/A</v>
      </c>
      <c r="DI96" s="27" t="str">
        <f t="shared" si="127"/>
        <v>#N/A</v>
      </c>
      <c r="DJ96" s="27" t="str">
        <f t="shared" si="127"/>
        <v>#N/A</v>
      </c>
      <c r="DK96" s="27" t="str">
        <f t="shared" si="127"/>
        <v>#N/A</v>
      </c>
      <c r="DL96" s="27" t="str">
        <f t="shared" si="127"/>
        <v>#N/A</v>
      </c>
      <c r="DM96" s="27" t="str">
        <f t="shared" si="127"/>
        <v>#N/A</v>
      </c>
      <c r="DN96" s="27" t="str">
        <f t="shared" si="127"/>
        <v>#N/A</v>
      </c>
      <c r="DO96" s="27" t="str">
        <f t="shared" si="127"/>
        <v>#N/A</v>
      </c>
      <c r="DP96" s="27" t="str">
        <f t="shared" si="127"/>
        <v>#N/A</v>
      </c>
      <c r="DQ96" s="27" t="str">
        <f t="shared" si="127"/>
        <v>#N/A</v>
      </c>
      <c r="DR96" s="27" t="str">
        <f t="shared" si="127"/>
        <v>#N/A</v>
      </c>
      <c r="DS96" s="27" t="str">
        <f t="shared" si="127"/>
        <v>#N/A</v>
      </c>
      <c r="DT96" s="27" t="str">
        <f t="shared" si="127"/>
        <v>#N/A</v>
      </c>
      <c r="DU96" s="27" t="str">
        <f t="shared" si="127"/>
        <v>#N/A</v>
      </c>
      <c r="DV96" s="27" t="str">
        <f t="shared" si="127"/>
        <v>#N/A</v>
      </c>
      <c r="DW96" s="27" t="str">
        <f t="shared" si="127"/>
        <v>#N/A</v>
      </c>
      <c r="DX96" s="27" t="str">
        <f t="shared" si="127"/>
        <v>#N/A</v>
      </c>
      <c r="DY96" s="27" t="str">
        <f t="shared" si="127"/>
        <v>#N/A</v>
      </c>
      <c r="DZ96" s="27" t="str">
        <f t="shared" si="127"/>
        <v>#N/A</v>
      </c>
      <c r="EA96" s="27" t="str">
        <f t="shared" si="127"/>
        <v>#N/A</v>
      </c>
      <c r="EB96" s="27" t="str">
        <f t="shared" si="127"/>
        <v>#N/A</v>
      </c>
      <c r="EC96" s="27" t="str">
        <f t="shared" si="127"/>
        <v>#N/A</v>
      </c>
      <c r="ED96" s="27" t="str">
        <f t="shared" si="127"/>
        <v>#N/A</v>
      </c>
      <c r="EE96" s="28">
        <f t="shared" si="2"/>
        <v>1663.135472</v>
      </c>
    </row>
    <row r="97">
      <c r="A97" s="1"/>
      <c r="B97" s="29"/>
      <c r="C97" s="30"/>
      <c r="D97" s="30"/>
      <c r="E97" s="30"/>
      <c r="F97" s="31"/>
      <c r="G97" s="32"/>
      <c r="H97" s="32" t="b">
        <f t="shared" si="3"/>
        <v>0</v>
      </c>
      <c r="I97" s="32" t="b">
        <f>if(iferror(match(B97,'Osallistujat ja seuranta'!C:C,0),0)&gt;0,TRUE,FALSE)</f>
        <v>0</v>
      </c>
      <c r="J97" s="32" t="b">
        <f>if(iferror(match(C97,'Osallistujat ja seuranta'!C:C,0),0)&gt;0,TRUE,FALSE)</f>
        <v>0</v>
      </c>
      <c r="K97" s="32" t="b">
        <f t="shared" si="4"/>
        <v>0</v>
      </c>
      <c r="L97" s="32" t="b">
        <f t="shared" si="5"/>
        <v>1</v>
      </c>
      <c r="M97" s="32" t="b">
        <f t="shared" si="6"/>
        <v>0</v>
      </c>
      <c r="N97" s="33" t="str">
        <f t="shared" si="7"/>
        <v/>
      </c>
      <c r="O97" s="34" t="str">
        <f t="shared" si="8"/>
        <v/>
      </c>
      <c r="P97" s="34" t="str">
        <f t="shared" si="9"/>
        <v/>
      </c>
      <c r="Q97" s="35" t="str">
        <f t="shared" si="10"/>
        <v/>
      </c>
      <c r="R97" s="33" t="str">
        <f t="shared" si="11"/>
        <v/>
      </c>
      <c r="S97" s="33">
        <f t="shared" si="12"/>
        <v>1</v>
      </c>
      <c r="T97" s="33">
        <f t="shared" si="13"/>
        <v>-56.71174423</v>
      </c>
      <c r="U97" s="33">
        <f t="shared" si="14"/>
        <v>-56.71174423</v>
      </c>
      <c r="V97" s="36" t="str">
        <f t="shared" si="15"/>
        <v/>
      </c>
      <c r="W97" s="37">
        <f t="shared" si="16"/>
        <v>88.71035368</v>
      </c>
      <c r="X97" s="37">
        <f t="shared" si="17"/>
        <v>5.75</v>
      </c>
      <c r="Y97" s="37" t="str">
        <f>if(N97=1,(W97*(S97-V97))*'Säännöt ja ohjeet'!$B$54+X97,"")</f>
        <v/>
      </c>
      <c r="Z97" s="37">
        <f t="shared" si="18"/>
        <v>0</v>
      </c>
      <c r="AA97" s="37">
        <f t="shared" si="19"/>
        <v>1</v>
      </c>
      <c r="AB97" s="37">
        <f t="shared" si="20"/>
        <v>88.71035368</v>
      </c>
      <c r="AC97" s="37">
        <f t="shared" si="21"/>
        <v>5.75</v>
      </c>
      <c r="AD97" s="37" t="str">
        <f>if(N97=1,(AB97*(Z97-AA97))*'Säännöt ja ohjeet'!$B$54+AC97,"")</f>
        <v/>
      </c>
      <c r="AE97" s="38">
        <f t="shared" si="22"/>
        <v>11</v>
      </c>
      <c r="AF97" s="38">
        <f t="shared" si="23"/>
        <v>11</v>
      </c>
      <c r="AG97" s="1"/>
      <c r="AH97" s="10"/>
      <c r="AI97" s="27">
        <f t="shared" ref="AI97:ED97" si="128">if($B97=AI$3,AI96+$Y97,if($C97=AI$3,AI96+$AD97,AI96))</f>
        <v>2004.732079</v>
      </c>
      <c r="AJ97" s="27">
        <f t="shared" si="128"/>
        <v>1845.73035</v>
      </c>
      <c r="AK97" s="27">
        <f t="shared" si="128"/>
        <v>2427.22019</v>
      </c>
      <c r="AL97" s="27">
        <f t="shared" si="128"/>
        <v>1676.303128</v>
      </c>
      <c r="AM97" s="27">
        <f t="shared" si="128"/>
        <v>1775.926432</v>
      </c>
      <c r="AN97" s="27">
        <f t="shared" si="128"/>
        <v>2303.106744</v>
      </c>
      <c r="AO97" s="27">
        <f t="shared" si="128"/>
        <v>2279.021637</v>
      </c>
      <c r="AP97" s="27">
        <f t="shared" si="128"/>
        <v>1721.536599</v>
      </c>
      <c r="AQ97" s="27">
        <f t="shared" si="128"/>
        <v>880.3044819</v>
      </c>
      <c r="AR97" s="27">
        <f t="shared" si="128"/>
        <v>818.204268</v>
      </c>
      <c r="AS97" s="27">
        <f t="shared" si="128"/>
        <v>2178.77133</v>
      </c>
      <c r="AT97" s="27">
        <f t="shared" si="128"/>
        <v>811.649061</v>
      </c>
      <c r="AU97" s="27">
        <f t="shared" si="128"/>
        <v>1243.17385</v>
      </c>
      <c r="AV97" s="27">
        <f t="shared" si="128"/>
        <v>1314.655233</v>
      </c>
      <c r="AW97" s="27">
        <f t="shared" si="128"/>
        <v>1186.880996</v>
      </c>
      <c r="AX97" s="27">
        <f t="shared" si="128"/>
        <v>1130.419935</v>
      </c>
      <c r="AY97" s="27">
        <f t="shared" si="128"/>
        <v>1367.704948</v>
      </c>
      <c r="AZ97" s="27">
        <f t="shared" si="128"/>
        <v>1757.561406</v>
      </c>
      <c r="BA97" s="27">
        <f t="shared" si="128"/>
        <v>1843.969933</v>
      </c>
      <c r="BB97" s="27">
        <f t="shared" si="128"/>
        <v>2151.976698</v>
      </c>
      <c r="BC97" s="27">
        <f t="shared" si="128"/>
        <v>2206.995622</v>
      </c>
      <c r="BD97" s="27" t="str">
        <f t="shared" si="128"/>
        <v>#N/A</v>
      </c>
      <c r="BE97" s="27" t="str">
        <f t="shared" si="128"/>
        <v>#N/A</v>
      </c>
      <c r="BF97" s="27" t="str">
        <f t="shared" si="128"/>
        <v>#N/A</v>
      </c>
      <c r="BG97" s="27" t="str">
        <f t="shared" si="128"/>
        <v>#N/A</v>
      </c>
      <c r="BH97" s="27" t="str">
        <f t="shared" si="128"/>
        <v>#N/A</v>
      </c>
      <c r="BI97" s="27" t="str">
        <f t="shared" si="128"/>
        <v>#N/A</v>
      </c>
      <c r="BJ97" s="27" t="str">
        <f t="shared" si="128"/>
        <v>#N/A</v>
      </c>
      <c r="BK97" s="27" t="str">
        <f t="shared" si="128"/>
        <v>#N/A</v>
      </c>
      <c r="BL97" s="27" t="str">
        <f t="shared" si="128"/>
        <v>#N/A</v>
      </c>
      <c r="BM97" s="27" t="str">
        <f t="shared" si="128"/>
        <v>#N/A</v>
      </c>
      <c r="BN97" s="27" t="str">
        <f t="shared" si="128"/>
        <v>#N/A</v>
      </c>
      <c r="BO97" s="27" t="str">
        <f t="shared" si="128"/>
        <v>#N/A</v>
      </c>
      <c r="BP97" s="27" t="str">
        <f t="shared" si="128"/>
        <v>#N/A</v>
      </c>
      <c r="BQ97" s="27" t="str">
        <f t="shared" si="128"/>
        <v>#N/A</v>
      </c>
      <c r="BR97" s="27" t="str">
        <f t="shared" si="128"/>
        <v>#N/A</v>
      </c>
      <c r="BS97" s="27" t="str">
        <f t="shared" si="128"/>
        <v>#N/A</v>
      </c>
      <c r="BT97" s="27" t="str">
        <f t="shared" si="128"/>
        <v>#N/A</v>
      </c>
      <c r="BU97" s="27" t="str">
        <f t="shared" si="128"/>
        <v>#N/A</v>
      </c>
      <c r="BV97" s="27" t="str">
        <f t="shared" si="128"/>
        <v>#N/A</v>
      </c>
      <c r="BW97" s="27" t="str">
        <f t="shared" si="128"/>
        <v>#N/A</v>
      </c>
      <c r="BX97" s="27" t="str">
        <f t="shared" si="128"/>
        <v>#N/A</v>
      </c>
      <c r="BY97" s="27" t="str">
        <f t="shared" si="128"/>
        <v>#N/A</v>
      </c>
      <c r="BZ97" s="27" t="str">
        <f t="shared" si="128"/>
        <v>#N/A</v>
      </c>
      <c r="CA97" s="27" t="str">
        <f t="shared" si="128"/>
        <v>#N/A</v>
      </c>
      <c r="CB97" s="27" t="str">
        <f t="shared" si="128"/>
        <v>#N/A</v>
      </c>
      <c r="CC97" s="27" t="str">
        <f t="shared" si="128"/>
        <v>#N/A</v>
      </c>
      <c r="CD97" s="27" t="str">
        <f t="shared" si="128"/>
        <v>#N/A</v>
      </c>
      <c r="CE97" s="27" t="str">
        <f t="shared" si="128"/>
        <v>#N/A</v>
      </c>
      <c r="CF97" s="27" t="str">
        <f t="shared" si="128"/>
        <v>#N/A</v>
      </c>
      <c r="CG97" s="27" t="str">
        <f t="shared" si="128"/>
        <v>#N/A</v>
      </c>
      <c r="CH97" s="27" t="str">
        <f t="shared" si="128"/>
        <v>#N/A</v>
      </c>
      <c r="CI97" s="27" t="str">
        <f t="shared" si="128"/>
        <v>#N/A</v>
      </c>
      <c r="CJ97" s="27" t="str">
        <f t="shared" si="128"/>
        <v>#N/A</v>
      </c>
      <c r="CK97" s="27" t="str">
        <f t="shared" si="128"/>
        <v>#N/A</v>
      </c>
      <c r="CL97" s="27" t="str">
        <f t="shared" si="128"/>
        <v>#N/A</v>
      </c>
      <c r="CM97" s="27" t="str">
        <f t="shared" si="128"/>
        <v>#N/A</v>
      </c>
      <c r="CN97" s="27" t="str">
        <f t="shared" si="128"/>
        <v>#N/A</v>
      </c>
      <c r="CO97" s="27" t="str">
        <f t="shared" si="128"/>
        <v>#N/A</v>
      </c>
      <c r="CP97" s="27" t="str">
        <f t="shared" si="128"/>
        <v>#N/A</v>
      </c>
      <c r="CQ97" s="27" t="str">
        <f t="shared" si="128"/>
        <v>#N/A</v>
      </c>
      <c r="CR97" s="27" t="str">
        <f t="shared" si="128"/>
        <v>#N/A</v>
      </c>
      <c r="CS97" s="27" t="str">
        <f t="shared" si="128"/>
        <v>#N/A</v>
      </c>
      <c r="CT97" s="27" t="str">
        <f t="shared" si="128"/>
        <v>#N/A</v>
      </c>
      <c r="CU97" s="27" t="str">
        <f t="shared" si="128"/>
        <v>#N/A</v>
      </c>
      <c r="CV97" s="27" t="str">
        <f t="shared" si="128"/>
        <v>#N/A</v>
      </c>
      <c r="CW97" s="27" t="str">
        <f t="shared" si="128"/>
        <v>#N/A</v>
      </c>
      <c r="CX97" s="27" t="str">
        <f t="shared" si="128"/>
        <v>#N/A</v>
      </c>
      <c r="CY97" s="27" t="str">
        <f t="shared" si="128"/>
        <v>#N/A</v>
      </c>
      <c r="CZ97" s="27" t="str">
        <f t="shared" si="128"/>
        <v>#N/A</v>
      </c>
      <c r="DA97" s="27" t="str">
        <f t="shared" si="128"/>
        <v>#N/A</v>
      </c>
      <c r="DB97" s="27" t="str">
        <f t="shared" si="128"/>
        <v>#N/A</v>
      </c>
      <c r="DC97" s="27" t="str">
        <f t="shared" si="128"/>
        <v>#N/A</v>
      </c>
      <c r="DD97" s="27" t="str">
        <f t="shared" si="128"/>
        <v>#N/A</v>
      </c>
      <c r="DE97" s="27" t="str">
        <f t="shared" si="128"/>
        <v>#N/A</v>
      </c>
      <c r="DF97" s="27" t="str">
        <f t="shared" si="128"/>
        <v>#N/A</v>
      </c>
      <c r="DG97" s="27" t="str">
        <f t="shared" si="128"/>
        <v>#N/A</v>
      </c>
      <c r="DH97" s="27" t="str">
        <f t="shared" si="128"/>
        <v>#N/A</v>
      </c>
      <c r="DI97" s="27" t="str">
        <f t="shared" si="128"/>
        <v>#N/A</v>
      </c>
      <c r="DJ97" s="27" t="str">
        <f t="shared" si="128"/>
        <v>#N/A</v>
      </c>
      <c r="DK97" s="27" t="str">
        <f t="shared" si="128"/>
        <v>#N/A</v>
      </c>
      <c r="DL97" s="27" t="str">
        <f t="shared" si="128"/>
        <v>#N/A</v>
      </c>
      <c r="DM97" s="27" t="str">
        <f t="shared" si="128"/>
        <v>#N/A</v>
      </c>
      <c r="DN97" s="27" t="str">
        <f t="shared" si="128"/>
        <v>#N/A</v>
      </c>
      <c r="DO97" s="27" t="str">
        <f t="shared" si="128"/>
        <v>#N/A</v>
      </c>
      <c r="DP97" s="27" t="str">
        <f t="shared" si="128"/>
        <v>#N/A</v>
      </c>
      <c r="DQ97" s="27" t="str">
        <f t="shared" si="128"/>
        <v>#N/A</v>
      </c>
      <c r="DR97" s="27" t="str">
        <f t="shared" si="128"/>
        <v>#N/A</v>
      </c>
      <c r="DS97" s="27" t="str">
        <f t="shared" si="128"/>
        <v>#N/A</v>
      </c>
      <c r="DT97" s="27" t="str">
        <f t="shared" si="128"/>
        <v>#N/A</v>
      </c>
      <c r="DU97" s="27" t="str">
        <f t="shared" si="128"/>
        <v>#N/A</v>
      </c>
      <c r="DV97" s="27" t="str">
        <f t="shared" si="128"/>
        <v>#N/A</v>
      </c>
      <c r="DW97" s="27" t="str">
        <f t="shared" si="128"/>
        <v>#N/A</v>
      </c>
      <c r="DX97" s="27" t="str">
        <f t="shared" si="128"/>
        <v>#N/A</v>
      </c>
      <c r="DY97" s="27" t="str">
        <f t="shared" si="128"/>
        <v>#N/A</v>
      </c>
      <c r="DZ97" s="27" t="str">
        <f t="shared" si="128"/>
        <v>#N/A</v>
      </c>
      <c r="EA97" s="27" t="str">
        <f t="shared" si="128"/>
        <v>#N/A</v>
      </c>
      <c r="EB97" s="27" t="str">
        <f t="shared" si="128"/>
        <v>#N/A</v>
      </c>
      <c r="EC97" s="27" t="str">
        <f t="shared" si="128"/>
        <v>#N/A</v>
      </c>
      <c r="ED97" s="27" t="str">
        <f t="shared" si="128"/>
        <v>#N/A</v>
      </c>
      <c r="EE97" s="28">
        <f t="shared" si="2"/>
        <v>1663.135472</v>
      </c>
    </row>
    <row r="98">
      <c r="A98" s="1"/>
      <c r="B98" s="29"/>
      <c r="C98" s="30"/>
      <c r="D98" s="30"/>
      <c r="E98" s="30"/>
      <c r="F98" s="31"/>
      <c r="G98" s="32"/>
      <c r="H98" s="32" t="b">
        <f t="shared" si="3"/>
        <v>0</v>
      </c>
      <c r="I98" s="32" t="b">
        <f>if(iferror(match(B98,'Osallistujat ja seuranta'!C:C,0),0)&gt;0,TRUE,FALSE)</f>
        <v>0</v>
      </c>
      <c r="J98" s="32" t="b">
        <f>if(iferror(match(C98,'Osallistujat ja seuranta'!C:C,0),0)&gt;0,TRUE,FALSE)</f>
        <v>0</v>
      </c>
      <c r="K98" s="32" t="b">
        <f t="shared" si="4"/>
        <v>0</v>
      </c>
      <c r="L98" s="32" t="b">
        <f t="shared" si="5"/>
        <v>1</v>
      </c>
      <c r="M98" s="32" t="b">
        <f t="shared" si="6"/>
        <v>0</v>
      </c>
      <c r="N98" s="33" t="str">
        <f t="shared" si="7"/>
        <v/>
      </c>
      <c r="O98" s="34" t="str">
        <f t="shared" si="8"/>
        <v/>
      </c>
      <c r="P98" s="34" t="str">
        <f t="shared" si="9"/>
        <v/>
      </c>
      <c r="Q98" s="35" t="str">
        <f t="shared" si="10"/>
        <v/>
      </c>
      <c r="R98" s="33" t="str">
        <f t="shared" si="11"/>
        <v/>
      </c>
      <c r="S98" s="33">
        <f t="shared" si="12"/>
        <v>1</v>
      </c>
      <c r="T98" s="33">
        <f t="shared" si="13"/>
        <v>-56.71174423</v>
      </c>
      <c r="U98" s="33">
        <f t="shared" si="14"/>
        <v>-56.71174423</v>
      </c>
      <c r="V98" s="36" t="str">
        <f t="shared" si="15"/>
        <v/>
      </c>
      <c r="W98" s="37">
        <f t="shared" si="16"/>
        <v>88.71035368</v>
      </c>
      <c r="X98" s="37">
        <f t="shared" si="17"/>
        <v>5.75</v>
      </c>
      <c r="Y98" s="37" t="str">
        <f>if(N98=1,(W98*(S98-V98))*'Säännöt ja ohjeet'!$B$54+X98,"")</f>
        <v/>
      </c>
      <c r="Z98" s="37">
        <f t="shared" si="18"/>
        <v>0</v>
      </c>
      <c r="AA98" s="37">
        <f t="shared" si="19"/>
        <v>1</v>
      </c>
      <c r="AB98" s="37">
        <f t="shared" si="20"/>
        <v>88.71035368</v>
      </c>
      <c r="AC98" s="37">
        <f t="shared" si="21"/>
        <v>5.75</v>
      </c>
      <c r="AD98" s="37" t="str">
        <f>if(N98=1,(AB98*(Z98-AA98))*'Säännöt ja ohjeet'!$B$54+AC98,"")</f>
        <v/>
      </c>
      <c r="AE98" s="38">
        <f t="shared" si="22"/>
        <v>11</v>
      </c>
      <c r="AF98" s="38">
        <f t="shared" si="23"/>
        <v>11</v>
      </c>
      <c r="AG98" s="1"/>
      <c r="AH98" s="10"/>
      <c r="AI98" s="27">
        <f t="shared" ref="AI98:ED98" si="129">if($B98=AI$3,AI97+$Y98,if($C98=AI$3,AI97+$AD98,AI97))</f>
        <v>2004.732079</v>
      </c>
      <c r="AJ98" s="27">
        <f t="shared" si="129"/>
        <v>1845.73035</v>
      </c>
      <c r="AK98" s="27">
        <f t="shared" si="129"/>
        <v>2427.22019</v>
      </c>
      <c r="AL98" s="27">
        <f t="shared" si="129"/>
        <v>1676.303128</v>
      </c>
      <c r="AM98" s="27">
        <f t="shared" si="129"/>
        <v>1775.926432</v>
      </c>
      <c r="AN98" s="27">
        <f t="shared" si="129"/>
        <v>2303.106744</v>
      </c>
      <c r="AO98" s="27">
        <f t="shared" si="129"/>
        <v>2279.021637</v>
      </c>
      <c r="AP98" s="27">
        <f t="shared" si="129"/>
        <v>1721.536599</v>
      </c>
      <c r="AQ98" s="27">
        <f t="shared" si="129"/>
        <v>880.3044819</v>
      </c>
      <c r="AR98" s="27">
        <f t="shared" si="129"/>
        <v>818.204268</v>
      </c>
      <c r="AS98" s="27">
        <f t="shared" si="129"/>
        <v>2178.77133</v>
      </c>
      <c r="AT98" s="27">
        <f t="shared" si="129"/>
        <v>811.649061</v>
      </c>
      <c r="AU98" s="27">
        <f t="shared" si="129"/>
        <v>1243.17385</v>
      </c>
      <c r="AV98" s="27">
        <f t="shared" si="129"/>
        <v>1314.655233</v>
      </c>
      <c r="AW98" s="27">
        <f t="shared" si="129"/>
        <v>1186.880996</v>
      </c>
      <c r="AX98" s="27">
        <f t="shared" si="129"/>
        <v>1130.419935</v>
      </c>
      <c r="AY98" s="27">
        <f t="shared" si="129"/>
        <v>1367.704948</v>
      </c>
      <c r="AZ98" s="27">
        <f t="shared" si="129"/>
        <v>1757.561406</v>
      </c>
      <c r="BA98" s="27">
        <f t="shared" si="129"/>
        <v>1843.969933</v>
      </c>
      <c r="BB98" s="27">
        <f t="shared" si="129"/>
        <v>2151.976698</v>
      </c>
      <c r="BC98" s="27">
        <f t="shared" si="129"/>
        <v>2206.995622</v>
      </c>
      <c r="BD98" s="27" t="str">
        <f t="shared" si="129"/>
        <v>#N/A</v>
      </c>
      <c r="BE98" s="27" t="str">
        <f t="shared" si="129"/>
        <v>#N/A</v>
      </c>
      <c r="BF98" s="27" t="str">
        <f t="shared" si="129"/>
        <v>#N/A</v>
      </c>
      <c r="BG98" s="27" t="str">
        <f t="shared" si="129"/>
        <v>#N/A</v>
      </c>
      <c r="BH98" s="27" t="str">
        <f t="shared" si="129"/>
        <v>#N/A</v>
      </c>
      <c r="BI98" s="27" t="str">
        <f t="shared" si="129"/>
        <v>#N/A</v>
      </c>
      <c r="BJ98" s="27" t="str">
        <f t="shared" si="129"/>
        <v>#N/A</v>
      </c>
      <c r="BK98" s="27" t="str">
        <f t="shared" si="129"/>
        <v>#N/A</v>
      </c>
      <c r="BL98" s="27" t="str">
        <f t="shared" si="129"/>
        <v>#N/A</v>
      </c>
      <c r="BM98" s="27" t="str">
        <f t="shared" si="129"/>
        <v>#N/A</v>
      </c>
      <c r="BN98" s="27" t="str">
        <f t="shared" si="129"/>
        <v>#N/A</v>
      </c>
      <c r="BO98" s="27" t="str">
        <f t="shared" si="129"/>
        <v>#N/A</v>
      </c>
      <c r="BP98" s="27" t="str">
        <f t="shared" si="129"/>
        <v>#N/A</v>
      </c>
      <c r="BQ98" s="27" t="str">
        <f t="shared" si="129"/>
        <v>#N/A</v>
      </c>
      <c r="BR98" s="27" t="str">
        <f t="shared" si="129"/>
        <v>#N/A</v>
      </c>
      <c r="BS98" s="27" t="str">
        <f t="shared" si="129"/>
        <v>#N/A</v>
      </c>
      <c r="BT98" s="27" t="str">
        <f t="shared" si="129"/>
        <v>#N/A</v>
      </c>
      <c r="BU98" s="27" t="str">
        <f t="shared" si="129"/>
        <v>#N/A</v>
      </c>
      <c r="BV98" s="27" t="str">
        <f t="shared" si="129"/>
        <v>#N/A</v>
      </c>
      <c r="BW98" s="27" t="str">
        <f t="shared" si="129"/>
        <v>#N/A</v>
      </c>
      <c r="BX98" s="27" t="str">
        <f t="shared" si="129"/>
        <v>#N/A</v>
      </c>
      <c r="BY98" s="27" t="str">
        <f t="shared" si="129"/>
        <v>#N/A</v>
      </c>
      <c r="BZ98" s="27" t="str">
        <f t="shared" si="129"/>
        <v>#N/A</v>
      </c>
      <c r="CA98" s="27" t="str">
        <f t="shared" si="129"/>
        <v>#N/A</v>
      </c>
      <c r="CB98" s="27" t="str">
        <f t="shared" si="129"/>
        <v>#N/A</v>
      </c>
      <c r="CC98" s="27" t="str">
        <f t="shared" si="129"/>
        <v>#N/A</v>
      </c>
      <c r="CD98" s="27" t="str">
        <f t="shared" si="129"/>
        <v>#N/A</v>
      </c>
      <c r="CE98" s="27" t="str">
        <f t="shared" si="129"/>
        <v>#N/A</v>
      </c>
      <c r="CF98" s="27" t="str">
        <f t="shared" si="129"/>
        <v>#N/A</v>
      </c>
      <c r="CG98" s="27" t="str">
        <f t="shared" si="129"/>
        <v>#N/A</v>
      </c>
      <c r="CH98" s="27" t="str">
        <f t="shared" si="129"/>
        <v>#N/A</v>
      </c>
      <c r="CI98" s="27" t="str">
        <f t="shared" si="129"/>
        <v>#N/A</v>
      </c>
      <c r="CJ98" s="27" t="str">
        <f t="shared" si="129"/>
        <v>#N/A</v>
      </c>
      <c r="CK98" s="27" t="str">
        <f t="shared" si="129"/>
        <v>#N/A</v>
      </c>
      <c r="CL98" s="27" t="str">
        <f t="shared" si="129"/>
        <v>#N/A</v>
      </c>
      <c r="CM98" s="27" t="str">
        <f t="shared" si="129"/>
        <v>#N/A</v>
      </c>
      <c r="CN98" s="27" t="str">
        <f t="shared" si="129"/>
        <v>#N/A</v>
      </c>
      <c r="CO98" s="27" t="str">
        <f t="shared" si="129"/>
        <v>#N/A</v>
      </c>
      <c r="CP98" s="27" t="str">
        <f t="shared" si="129"/>
        <v>#N/A</v>
      </c>
      <c r="CQ98" s="27" t="str">
        <f t="shared" si="129"/>
        <v>#N/A</v>
      </c>
      <c r="CR98" s="27" t="str">
        <f t="shared" si="129"/>
        <v>#N/A</v>
      </c>
      <c r="CS98" s="27" t="str">
        <f t="shared" si="129"/>
        <v>#N/A</v>
      </c>
      <c r="CT98" s="27" t="str">
        <f t="shared" si="129"/>
        <v>#N/A</v>
      </c>
      <c r="CU98" s="27" t="str">
        <f t="shared" si="129"/>
        <v>#N/A</v>
      </c>
      <c r="CV98" s="27" t="str">
        <f t="shared" si="129"/>
        <v>#N/A</v>
      </c>
      <c r="CW98" s="27" t="str">
        <f t="shared" si="129"/>
        <v>#N/A</v>
      </c>
      <c r="CX98" s="27" t="str">
        <f t="shared" si="129"/>
        <v>#N/A</v>
      </c>
      <c r="CY98" s="27" t="str">
        <f t="shared" si="129"/>
        <v>#N/A</v>
      </c>
      <c r="CZ98" s="27" t="str">
        <f t="shared" si="129"/>
        <v>#N/A</v>
      </c>
      <c r="DA98" s="27" t="str">
        <f t="shared" si="129"/>
        <v>#N/A</v>
      </c>
      <c r="DB98" s="27" t="str">
        <f t="shared" si="129"/>
        <v>#N/A</v>
      </c>
      <c r="DC98" s="27" t="str">
        <f t="shared" si="129"/>
        <v>#N/A</v>
      </c>
      <c r="DD98" s="27" t="str">
        <f t="shared" si="129"/>
        <v>#N/A</v>
      </c>
      <c r="DE98" s="27" t="str">
        <f t="shared" si="129"/>
        <v>#N/A</v>
      </c>
      <c r="DF98" s="27" t="str">
        <f t="shared" si="129"/>
        <v>#N/A</v>
      </c>
      <c r="DG98" s="27" t="str">
        <f t="shared" si="129"/>
        <v>#N/A</v>
      </c>
      <c r="DH98" s="27" t="str">
        <f t="shared" si="129"/>
        <v>#N/A</v>
      </c>
      <c r="DI98" s="27" t="str">
        <f t="shared" si="129"/>
        <v>#N/A</v>
      </c>
      <c r="DJ98" s="27" t="str">
        <f t="shared" si="129"/>
        <v>#N/A</v>
      </c>
      <c r="DK98" s="27" t="str">
        <f t="shared" si="129"/>
        <v>#N/A</v>
      </c>
      <c r="DL98" s="27" t="str">
        <f t="shared" si="129"/>
        <v>#N/A</v>
      </c>
      <c r="DM98" s="27" t="str">
        <f t="shared" si="129"/>
        <v>#N/A</v>
      </c>
      <c r="DN98" s="27" t="str">
        <f t="shared" si="129"/>
        <v>#N/A</v>
      </c>
      <c r="DO98" s="27" t="str">
        <f t="shared" si="129"/>
        <v>#N/A</v>
      </c>
      <c r="DP98" s="27" t="str">
        <f t="shared" si="129"/>
        <v>#N/A</v>
      </c>
      <c r="DQ98" s="27" t="str">
        <f t="shared" si="129"/>
        <v>#N/A</v>
      </c>
      <c r="DR98" s="27" t="str">
        <f t="shared" si="129"/>
        <v>#N/A</v>
      </c>
      <c r="DS98" s="27" t="str">
        <f t="shared" si="129"/>
        <v>#N/A</v>
      </c>
      <c r="DT98" s="27" t="str">
        <f t="shared" si="129"/>
        <v>#N/A</v>
      </c>
      <c r="DU98" s="27" t="str">
        <f t="shared" si="129"/>
        <v>#N/A</v>
      </c>
      <c r="DV98" s="27" t="str">
        <f t="shared" si="129"/>
        <v>#N/A</v>
      </c>
      <c r="DW98" s="27" t="str">
        <f t="shared" si="129"/>
        <v>#N/A</v>
      </c>
      <c r="DX98" s="27" t="str">
        <f t="shared" si="129"/>
        <v>#N/A</v>
      </c>
      <c r="DY98" s="27" t="str">
        <f t="shared" si="129"/>
        <v>#N/A</v>
      </c>
      <c r="DZ98" s="27" t="str">
        <f t="shared" si="129"/>
        <v>#N/A</v>
      </c>
      <c r="EA98" s="27" t="str">
        <f t="shared" si="129"/>
        <v>#N/A</v>
      </c>
      <c r="EB98" s="27" t="str">
        <f t="shared" si="129"/>
        <v>#N/A</v>
      </c>
      <c r="EC98" s="27" t="str">
        <f t="shared" si="129"/>
        <v>#N/A</v>
      </c>
      <c r="ED98" s="27" t="str">
        <f t="shared" si="129"/>
        <v>#N/A</v>
      </c>
      <c r="EE98" s="28">
        <f t="shared" si="2"/>
        <v>1663.135472</v>
      </c>
    </row>
    <row r="99">
      <c r="A99" s="1"/>
      <c r="B99" s="29"/>
      <c r="C99" s="30"/>
      <c r="D99" s="30"/>
      <c r="E99" s="30"/>
      <c r="F99" s="31"/>
      <c r="G99" s="32"/>
      <c r="H99" s="32" t="b">
        <f t="shared" si="3"/>
        <v>0</v>
      </c>
      <c r="I99" s="32" t="b">
        <f>if(iferror(match(B99,'Osallistujat ja seuranta'!C:C,0),0)&gt;0,TRUE,FALSE)</f>
        <v>0</v>
      </c>
      <c r="J99" s="32" t="b">
        <f>if(iferror(match(C99,'Osallistujat ja seuranta'!C:C,0),0)&gt;0,TRUE,FALSE)</f>
        <v>0</v>
      </c>
      <c r="K99" s="32" t="b">
        <f t="shared" si="4"/>
        <v>0</v>
      </c>
      <c r="L99" s="32" t="b">
        <f t="shared" si="5"/>
        <v>1</v>
      </c>
      <c r="M99" s="32" t="b">
        <f t="shared" si="6"/>
        <v>0</v>
      </c>
      <c r="N99" s="33" t="str">
        <f t="shared" si="7"/>
        <v/>
      </c>
      <c r="O99" s="34" t="str">
        <f t="shared" si="8"/>
        <v/>
      </c>
      <c r="P99" s="34" t="str">
        <f t="shared" si="9"/>
        <v/>
      </c>
      <c r="Q99" s="35" t="str">
        <f t="shared" si="10"/>
        <v/>
      </c>
      <c r="R99" s="33" t="str">
        <f t="shared" si="11"/>
        <v/>
      </c>
      <c r="S99" s="33">
        <f t="shared" si="12"/>
        <v>1</v>
      </c>
      <c r="T99" s="33">
        <f t="shared" si="13"/>
        <v>-56.71174423</v>
      </c>
      <c r="U99" s="33">
        <f t="shared" si="14"/>
        <v>-56.71174423</v>
      </c>
      <c r="V99" s="36" t="str">
        <f t="shared" si="15"/>
        <v/>
      </c>
      <c r="W99" s="37">
        <f t="shared" si="16"/>
        <v>88.71035368</v>
      </c>
      <c r="X99" s="37">
        <f t="shared" si="17"/>
        <v>5.75</v>
      </c>
      <c r="Y99" s="37" t="str">
        <f>if(N99=1,(W99*(S99-V99))*'Säännöt ja ohjeet'!$B$54+X99,"")</f>
        <v/>
      </c>
      <c r="Z99" s="37">
        <f t="shared" si="18"/>
        <v>0</v>
      </c>
      <c r="AA99" s="37">
        <f t="shared" si="19"/>
        <v>1</v>
      </c>
      <c r="AB99" s="37">
        <f t="shared" si="20"/>
        <v>88.71035368</v>
      </c>
      <c r="AC99" s="37">
        <f t="shared" si="21"/>
        <v>5.75</v>
      </c>
      <c r="AD99" s="37" t="str">
        <f>if(N99=1,(AB99*(Z99-AA99))*'Säännöt ja ohjeet'!$B$54+AC99,"")</f>
        <v/>
      </c>
      <c r="AE99" s="38">
        <f t="shared" si="22"/>
        <v>11</v>
      </c>
      <c r="AF99" s="38">
        <f t="shared" si="23"/>
        <v>11</v>
      </c>
      <c r="AG99" s="1"/>
      <c r="AH99" s="10"/>
      <c r="AI99" s="27">
        <f t="shared" ref="AI99:ED99" si="130">if($B99=AI$3,AI98+$Y99,if($C99=AI$3,AI98+$AD99,AI98))</f>
        <v>2004.732079</v>
      </c>
      <c r="AJ99" s="27">
        <f t="shared" si="130"/>
        <v>1845.73035</v>
      </c>
      <c r="AK99" s="27">
        <f t="shared" si="130"/>
        <v>2427.22019</v>
      </c>
      <c r="AL99" s="27">
        <f t="shared" si="130"/>
        <v>1676.303128</v>
      </c>
      <c r="AM99" s="27">
        <f t="shared" si="130"/>
        <v>1775.926432</v>
      </c>
      <c r="AN99" s="27">
        <f t="shared" si="130"/>
        <v>2303.106744</v>
      </c>
      <c r="AO99" s="27">
        <f t="shared" si="130"/>
        <v>2279.021637</v>
      </c>
      <c r="AP99" s="27">
        <f t="shared" si="130"/>
        <v>1721.536599</v>
      </c>
      <c r="AQ99" s="27">
        <f t="shared" si="130"/>
        <v>880.3044819</v>
      </c>
      <c r="AR99" s="27">
        <f t="shared" si="130"/>
        <v>818.204268</v>
      </c>
      <c r="AS99" s="27">
        <f t="shared" si="130"/>
        <v>2178.77133</v>
      </c>
      <c r="AT99" s="27">
        <f t="shared" si="130"/>
        <v>811.649061</v>
      </c>
      <c r="AU99" s="27">
        <f t="shared" si="130"/>
        <v>1243.17385</v>
      </c>
      <c r="AV99" s="27">
        <f t="shared" si="130"/>
        <v>1314.655233</v>
      </c>
      <c r="AW99" s="27">
        <f t="shared" si="130"/>
        <v>1186.880996</v>
      </c>
      <c r="AX99" s="27">
        <f t="shared" si="130"/>
        <v>1130.419935</v>
      </c>
      <c r="AY99" s="27">
        <f t="shared" si="130"/>
        <v>1367.704948</v>
      </c>
      <c r="AZ99" s="27">
        <f t="shared" si="130"/>
        <v>1757.561406</v>
      </c>
      <c r="BA99" s="27">
        <f t="shared" si="130"/>
        <v>1843.969933</v>
      </c>
      <c r="BB99" s="27">
        <f t="shared" si="130"/>
        <v>2151.976698</v>
      </c>
      <c r="BC99" s="27">
        <f t="shared" si="130"/>
        <v>2206.995622</v>
      </c>
      <c r="BD99" s="27" t="str">
        <f t="shared" si="130"/>
        <v>#N/A</v>
      </c>
      <c r="BE99" s="27" t="str">
        <f t="shared" si="130"/>
        <v>#N/A</v>
      </c>
      <c r="BF99" s="27" t="str">
        <f t="shared" si="130"/>
        <v>#N/A</v>
      </c>
      <c r="BG99" s="27" t="str">
        <f t="shared" si="130"/>
        <v>#N/A</v>
      </c>
      <c r="BH99" s="27" t="str">
        <f t="shared" si="130"/>
        <v>#N/A</v>
      </c>
      <c r="BI99" s="27" t="str">
        <f t="shared" si="130"/>
        <v>#N/A</v>
      </c>
      <c r="BJ99" s="27" t="str">
        <f t="shared" si="130"/>
        <v>#N/A</v>
      </c>
      <c r="BK99" s="27" t="str">
        <f t="shared" si="130"/>
        <v>#N/A</v>
      </c>
      <c r="BL99" s="27" t="str">
        <f t="shared" si="130"/>
        <v>#N/A</v>
      </c>
      <c r="BM99" s="27" t="str">
        <f t="shared" si="130"/>
        <v>#N/A</v>
      </c>
      <c r="BN99" s="27" t="str">
        <f t="shared" si="130"/>
        <v>#N/A</v>
      </c>
      <c r="BO99" s="27" t="str">
        <f t="shared" si="130"/>
        <v>#N/A</v>
      </c>
      <c r="BP99" s="27" t="str">
        <f t="shared" si="130"/>
        <v>#N/A</v>
      </c>
      <c r="BQ99" s="27" t="str">
        <f t="shared" si="130"/>
        <v>#N/A</v>
      </c>
      <c r="BR99" s="27" t="str">
        <f t="shared" si="130"/>
        <v>#N/A</v>
      </c>
      <c r="BS99" s="27" t="str">
        <f t="shared" si="130"/>
        <v>#N/A</v>
      </c>
      <c r="BT99" s="27" t="str">
        <f t="shared" si="130"/>
        <v>#N/A</v>
      </c>
      <c r="BU99" s="27" t="str">
        <f t="shared" si="130"/>
        <v>#N/A</v>
      </c>
      <c r="BV99" s="27" t="str">
        <f t="shared" si="130"/>
        <v>#N/A</v>
      </c>
      <c r="BW99" s="27" t="str">
        <f t="shared" si="130"/>
        <v>#N/A</v>
      </c>
      <c r="BX99" s="27" t="str">
        <f t="shared" si="130"/>
        <v>#N/A</v>
      </c>
      <c r="BY99" s="27" t="str">
        <f t="shared" si="130"/>
        <v>#N/A</v>
      </c>
      <c r="BZ99" s="27" t="str">
        <f t="shared" si="130"/>
        <v>#N/A</v>
      </c>
      <c r="CA99" s="27" t="str">
        <f t="shared" si="130"/>
        <v>#N/A</v>
      </c>
      <c r="CB99" s="27" t="str">
        <f t="shared" si="130"/>
        <v>#N/A</v>
      </c>
      <c r="CC99" s="27" t="str">
        <f t="shared" si="130"/>
        <v>#N/A</v>
      </c>
      <c r="CD99" s="27" t="str">
        <f t="shared" si="130"/>
        <v>#N/A</v>
      </c>
      <c r="CE99" s="27" t="str">
        <f t="shared" si="130"/>
        <v>#N/A</v>
      </c>
      <c r="CF99" s="27" t="str">
        <f t="shared" si="130"/>
        <v>#N/A</v>
      </c>
      <c r="CG99" s="27" t="str">
        <f t="shared" si="130"/>
        <v>#N/A</v>
      </c>
      <c r="CH99" s="27" t="str">
        <f t="shared" si="130"/>
        <v>#N/A</v>
      </c>
      <c r="CI99" s="27" t="str">
        <f t="shared" si="130"/>
        <v>#N/A</v>
      </c>
      <c r="CJ99" s="27" t="str">
        <f t="shared" si="130"/>
        <v>#N/A</v>
      </c>
      <c r="CK99" s="27" t="str">
        <f t="shared" si="130"/>
        <v>#N/A</v>
      </c>
      <c r="CL99" s="27" t="str">
        <f t="shared" si="130"/>
        <v>#N/A</v>
      </c>
      <c r="CM99" s="27" t="str">
        <f t="shared" si="130"/>
        <v>#N/A</v>
      </c>
      <c r="CN99" s="27" t="str">
        <f t="shared" si="130"/>
        <v>#N/A</v>
      </c>
      <c r="CO99" s="27" t="str">
        <f t="shared" si="130"/>
        <v>#N/A</v>
      </c>
      <c r="CP99" s="27" t="str">
        <f t="shared" si="130"/>
        <v>#N/A</v>
      </c>
      <c r="CQ99" s="27" t="str">
        <f t="shared" si="130"/>
        <v>#N/A</v>
      </c>
      <c r="CR99" s="27" t="str">
        <f t="shared" si="130"/>
        <v>#N/A</v>
      </c>
      <c r="CS99" s="27" t="str">
        <f t="shared" si="130"/>
        <v>#N/A</v>
      </c>
      <c r="CT99" s="27" t="str">
        <f t="shared" si="130"/>
        <v>#N/A</v>
      </c>
      <c r="CU99" s="27" t="str">
        <f t="shared" si="130"/>
        <v>#N/A</v>
      </c>
      <c r="CV99" s="27" t="str">
        <f t="shared" si="130"/>
        <v>#N/A</v>
      </c>
      <c r="CW99" s="27" t="str">
        <f t="shared" si="130"/>
        <v>#N/A</v>
      </c>
      <c r="CX99" s="27" t="str">
        <f t="shared" si="130"/>
        <v>#N/A</v>
      </c>
      <c r="CY99" s="27" t="str">
        <f t="shared" si="130"/>
        <v>#N/A</v>
      </c>
      <c r="CZ99" s="27" t="str">
        <f t="shared" si="130"/>
        <v>#N/A</v>
      </c>
      <c r="DA99" s="27" t="str">
        <f t="shared" si="130"/>
        <v>#N/A</v>
      </c>
      <c r="DB99" s="27" t="str">
        <f t="shared" si="130"/>
        <v>#N/A</v>
      </c>
      <c r="DC99" s="27" t="str">
        <f t="shared" si="130"/>
        <v>#N/A</v>
      </c>
      <c r="DD99" s="27" t="str">
        <f t="shared" si="130"/>
        <v>#N/A</v>
      </c>
      <c r="DE99" s="27" t="str">
        <f t="shared" si="130"/>
        <v>#N/A</v>
      </c>
      <c r="DF99" s="27" t="str">
        <f t="shared" si="130"/>
        <v>#N/A</v>
      </c>
      <c r="DG99" s="27" t="str">
        <f t="shared" si="130"/>
        <v>#N/A</v>
      </c>
      <c r="DH99" s="27" t="str">
        <f t="shared" si="130"/>
        <v>#N/A</v>
      </c>
      <c r="DI99" s="27" t="str">
        <f t="shared" si="130"/>
        <v>#N/A</v>
      </c>
      <c r="DJ99" s="27" t="str">
        <f t="shared" si="130"/>
        <v>#N/A</v>
      </c>
      <c r="DK99" s="27" t="str">
        <f t="shared" si="130"/>
        <v>#N/A</v>
      </c>
      <c r="DL99" s="27" t="str">
        <f t="shared" si="130"/>
        <v>#N/A</v>
      </c>
      <c r="DM99" s="27" t="str">
        <f t="shared" si="130"/>
        <v>#N/A</v>
      </c>
      <c r="DN99" s="27" t="str">
        <f t="shared" si="130"/>
        <v>#N/A</v>
      </c>
      <c r="DO99" s="27" t="str">
        <f t="shared" si="130"/>
        <v>#N/A</v>
      </c>
      <c r="DP99" s="27" t="str">
        <f t="shared" si="130"/>
        <v>#N/A</v>
      </c>
      <c r="DQ99" s="27" t="str">
        <f t="shared" si="130"/>
        <v>#N/A</v>
      </c>
      <c r="DR99" s="27" t="str">
        <f t="shared" si="130"/>
        <v>#N/A</v>
      </c>
      <c r="DS99" s="27" t="str">
        <f t="shared" si="130"/>
        <v>#N/A</v>
      </c>
      <c r="DT99" s="27" t="str">
        <f t="shared" si="130"/>
        <v>#N/A</v>
      </c>
      <c r="DU99" s="27" t="str">
        <f t="shared" si="130"/>
        <v>#N/A</v>
      </c>
      <c r="DV99" s="27" t="str">
        <f t="shared" si="130"/>
        <v>#N/A</v>
      </c>
      <c r="DW99" s="27" t="str">
        <f t="shared" si="130"/>
        <v>#N/A</v>
      </c>
      <c r="DX99" s="27" t="str">
        <f t="shared" si="130"/>
        <v>#N/A</v>
      </c>
      <c r="DY99" s="27" t="str">
        <f t="shared" si="130"/>
        <v>#N/A</v>
      </c>
      <c r="DZ99" s="27" t="str">
        <f t="shared" si="130"/>
        <v>#N/A</v>
      </c>
      <c r="EA99" s="27" t="str">
        <f t="shared" si="130"/>
        <v>#N/A</v>
      </c>
      <c r="EB99" s="27" t="str">
        <f t="shared" si="130"/>
        <v>#N/A</v>
      </c>
      <c r="EC99" s="27" t="str">
        <f t="shared" si="130"/>
        <v>#N/A</v>
      </c>
      <c r="ED99" s="27" t="str">
        <f t="shared" si="130"/>
        <v>#N/A</v>
      </c>
      <c r="EE99" s="28">
        <f t="shared" si="2"/>
        <v>1663.135472</v>
      </c>
    </row>
    <row r="100">
      <c r="A100" s="1"/>
      <c r="B100" s="29"/>
      <c r="C100" s="30"/>
      <c r="D100" s="30"/>
      <c r="E100" s="30"/>
      <c r="F100" s="31"/>
      <c r="G100" s="32"/>
      <c r="H100" s="32" t="b">
        <f t="shared" si="3"/>
        <v>0</v>
      </c>
      <c r="I100" s="32" t="b">
        <f>if(iferror(match(B100,'Osallistujat ja seuranta'!C:C,0),0)&gt;0,TRUE,FALSE)</f>
        <v>0</v>
      </c>
      <c r="J100" s="32" t="b">
        <f>if(iferror(match(C100,'Osallistujat ja seuranta'!C:C,0),0)&gt;0,TRUE,FALSE)</f>
        <v>0</v>
      </c>
      <c r="K100" s="32" t="b">
        <f t="shared" si="4"/>
        <v>0</v>
      </c>
      <c r="L100" s="32" t="b">
        <f t="shared" si="5"/>
        <v>1</v>
      </c>
      <c r="M100" s="32" t="b">
        <f t="shared" si="6"/>
        <v>0</v>
      </c>
      <c r="N100" s="33" t="str">
        <f t="shared" si="7"/>
        <v/>
      </c>
      <c r="O100" s="34" t="str">
        <f t="shared" si="8"/>
        <v/>
      </c>
      <c r="P100" s="34" t="str">
        <f t="shared" si="9"/>
        <v/>
      </c>
      <c r="Q100" s="35" t="str">
        <f t="shared" si="10"/>
        <v/>
      </c>
      <c r="R100" s="33" t="str">
        <f t="shared" si="11"/>
        <v/>
      </c>
      <c r="S100" s="33">
        <f t="shared" si="12"/>
        <v>1</v>
      </c>
      <c r="T100" s="33">
        <f t="shared" si="13"/>
        <v>-56.71174423</v>
      </c>
      <c r="U100" s="33">
        <f t="shared" si="14"/>
        <v>-56.71174423</v>
      </c>
      <c r="V100" s="36" t="str">
        <f t="shared" si="15"/>
        <v/>
      </c>
      <c r="W100" s="37">
        <f t="shared" si="16"/>
        <v>88.71035368</v>
      </c>
      <c r="X100" s="37">
        <f t="shared" si="17"/>
        <v>5.75</v>
      </c>
      <c r="Y100" s="37" t="str">
        <f>if(N100=1,(W100*(S100-V100))*'Säännöt ja ohjeet'!$B$54+X100,"")</f>
        <v/>
      </c>
      <c r="Z100" s="37">
        <f t="shared" si="18"/>
        <v>0</v>
      </c>
      <c r="AA100" s="37">
        <f t="shared" si="19"/>
        <v>1</v>
      </c>
      <c r="AB100" s="37">
        <f t="shared" si="20"/>
        <v>88.71035368</v>
      </c>
      <c r="AC100" s="37">
        <f t="shared" si="21"/>
        <v>5.75</v>
      </c>
      <c r="AD100" s="37" t="str">
        <f>if(N100=1,(AB100*(Z100-AA100))*'Säännöt ja ohjeet'!$B$54+AC100,"")</f>
        <v/>
      </c>
      <c r="AE100" s="38">
        <f t="shared" si="22"/>
        <v>11</v>
      </c>
      <c r="AF100" s="38">
        <f t="shared" si="23"/>
        <v>11</v>
      </c>
      <c r="AG100" s="1"/>
      <c r="AH100" s="10"/>
      <c r="AI100" s="27">
        <f t="shared" ref="AI100:ED100" si="131">if($B100=AI$3,AI99+$Y100,if($C100=AI$3,AI99+$AD100,AI99))</f>
        <v>2004.732079</v>
      </c>
      <c r="AJ100" s="27">
        <f t="shared" si="131"/>
        <v>1845.73035</v>
      </c>
      <c r="AK100" s="27">
        <f t="shared" si="131"/>
        <v>2427.22019</v>
      </c>
      <c r="AL100" s="27">
        <f t="shared" si="131"/>
        <v>1676.303128</v>
      </c>
      <c r="AM100" s="27">
        <f t="shared" si="131"/>
        <v>1775.926432</v>
      </c>
      <c r="AN100" s="27">
        <f t="shared" si="131"/>
        <v>2303.106744</v>
      </c>
      <c r="AO100" s="27">
        <f t="shared" si="131"/>
        <v>2279.021637</v>
      </c>
      <c r="AP100" s="27">
        <f t="shared" si="131"/>
        <v>1721.536599</v>
      </c>
      <c r="AQ100" s="27">
        <f t="shared" si="131"/>
        <v>880.3044819</v>
      </c>
      <c r="AR100" s="27">
        <f t="shared" si="131"/>
        <v>818.204268</v>
      </c>
      <c r="AS100" s="27">
        <f t="shared" si="131"/>
        <v>2178.77133</v>
      </c>
      <c r="AT100" s="27">
        <f t="shared" si="131"/>
        <v>811.649061</v>
      </c>
      <c r="AU100" s="27">
        <f t="shared" si="131"/>
        <v>1243.17385</v>
      </c>
      <c r="AV100" s="27">
        <f t="shared" si="131"/>
        <v>1314.655233</v>
      </c>
      <c r="AW100" s="27">
        <f t="shared" si="131"/>
        <v>1186.880996</v>
      </c>
      <c r="AX100" s="27">
        <f t="shared" si="131"/>
        <v>1130.419935</v>
      </c>
      <c r="AY100" s="27">
        <f t="shared" si="131"/>
        <v>1367.704948</v>
      </c>
      <c r="AZ100" s="27">
        <f t="shared" si="131"/>
        <v>1757.561406</v>
      </c>
      <c r="BA100" s="27">
        <f t="shared" si="131"/>
        <v>1843.969933</v>
      </c>
      <c r="BB100" s="27">
        <f t="shared" si="131"/>
        <v>2151.976698</v>
      </c>
      <c r="BC100" s="27">
        <f t="shared" si="131"/>
        <v>2206.995622</v>
      </c>
      <c r="BD100" s="27" t="str">
        <f t="shared" si="131"/>
        <v>#N/A</v>
      </c>
      <c r="BE100" s="27" t="str">
        <f t="shared" si="131"/>
        <v>#N/A</v>
      </c>
      <c r="BF100" s="27" t="str">
        <f t="shared" si="131"/>
        <v>#N/A</v>
      </c>
      <c r="BG100" s="27" t="str">
        <f t="shared" si="131"/>
        <v>#N/A</v>
      </c>
      <c r="BH100" s="27" t="str">
        <f t="shared" si="131"/>
        <v>#N/A</v>
      </c>
      <c r="BI100" s="27" t="str">
        <f t="shared" si="131"/>
        <v>#N/A</v>
      </c>
      <c r="BJ100" s="27" t="str">
        <f t="shared" si="131"/>
        <v>#N/A</v>
      </c>
      <c r="BK100" s="27" t="str">
        <f t="shared" si="131"/>
        <v>#N/A</v>
      </c>
      <c r="BL100" s="27" t="str">
        <f t="shared" si="131"/>
        <v>#N/A</v>
      </c>
      <c r="BM100" s="27" t="str">
        <f t="shared" si="131"/>
        <v>#N/A</v>
      </c>
      <c r="BN100" s="27" t="str">
        <f t="shared" si="131"/>
        <v>#N/A</v>
      </c>
      <c r="BO100" s="27" t="str">
        <f t="shared" si="131"/>
        <v>#N/A</v>
      </c>
      <c r="BP100" s="27" t="str">
        <f t="shared" si="131"/>
        <v>#N/A</v>
      </c>
      <c r="BQ100" s="27" t="str">
        <f t="shared" si="131"/>
        <v>#N/A</v>
      </c>
      <c r="BR100" s="27" t="str">
        <f t="shared" si="131"/>
        <v>#N/A</v>
      </c>
      <c r="BS100" s="27" t="str">
        <f t="shared" si="131"/>
        <v>#N/A</v>
      </c>
      <c r="BT100" s="27" t="str">
        <f t="shared" si="131"/>
        <v>#N/A</v>
      </c>
      <c r="BU100" s="27" t="str">
        <f t="shared" si="131"/>
        <v>#N/A</v>
      </c>
      <c r="BV100" s="27" t="str">
        <f t="shared" si="131"/>
        <v>#N/A</v>
      </c>
      <c r="BW100" s="27" t="str">
        <f t="shared" si="131"/>
        <v>#N/A</v>
      </c>
      <c r="BX100" s="27" t="str">
        <f t="shared" si="131"/>
        <v>#N/A</v>
      </c>
      <c r="BY100" s="27" t="str">
        <f t="shared" si="131"/>
        <v>#N/A</v>
      </c>
      <c r="BZ100" s="27" t="str">
        <f t="shared" si="131"/>
        <v>#N/A</v>
      </c>
      <c r="CA100" s="27" t="str">
        <f t="shared" si="131"/>
        <v>#N/A</v>
      </c>
      <c r="CB100" s="27" t="str">
        <f t="shared" si="131"/>
        <v>#N/A</v>
      </c>
      <c r="CC100" s="27" t="str">
        <f t="shared" si="131"/>
        <v>#N/A</v>
      </c>
      <c r="CD100" s="27" t="str">
        <f t="shared" si="131"/>
        <v>#N/A</v>
      </c>
      <c r="CE100" s="27" t="str">
        <f t="shared" si="131"/>
        <v>#N/A</v>
      </c>
      <c r="CF100" s="27" t="str">
        <f t="shared" si="131"/>
        <v>#N/A</v>
      </c>
      <c r="CG100" s="27" t="str">
        <f t="shared" si="131"/>
        <v>#N/A</v>
      </c>
      <c r="CH100" s="27" t="str">
        <f t="shared" si="131"/>
        <v>#N/A</v>
      </c>
      <c r="CI100" s="27" t="str">
        <f t="shared" si="131"/>
        <v>#N/A</v>
      </c>
      <c r="CJ100" s="27" t="str">
        <f t="shared" si="131"/>
        <v>#N/A</v>
      </c>
      <c r="CK100" s="27" t="str">
        <f t="shared" si="131"/>
        <v>#N/A</v>
      </c>
      <c r="CL100" s="27" t="str">
        <f t="shared" si="131"/>
        <v>#N/A</v>
      </c>
      <c r="CM100" s="27" t="str">
        <f t="shared" si="131"/>
        <v>#N/A</v>
      </c>
      <c r="CN100" s="27" t="str">
        <f t="shared" si="131"/>
        <v>#N/A</v>
      </c>
      <c r="CO100" s="27" t="str">
        <f t="shared" si="131"/>
        <v>#N/A</v>
      </c>
      <c r="CP100" s="27" t="str">
        <f t="shared" si="131"/>
        <v>#N/A</v>
      </c>
      <c r="CQ100" s="27" t="str">
        <f t="shared" si="131"/>
        <v>#N/A</v>
      </c>
      <c r="CR100" s="27" t="str">
        <f t="shared" si="131"/>
        <v>#N/A</v>
      </c>
      <c r="CS100" s="27" t="str">
        <f t="shared" si="131"/>
        <v>#N/A</v>
      </c>
      <c r="CT100" s="27" t="str">
        <f t="shared" si="131"/>
        <v>#N/A</v>
      </c>
      <c r="CU100" s="27" t="str">
        <f t="shared" si="131"/>
        <v>#N/A</v>
      </c>
      <c r="CV100" s="27" t="str">
        <f t="shared" si="131"/>
        <v>#N/A</v>
      </c>
      <c r="CW100" s="27" t="str">
        <f t="shared" si="131"/>
        <v>#N/A</v>
      </c>
      <c r="CX100" s="27" t="str">
        <f t="shared" si="131"/>
        <v>#N/A</v>
      </c>
      <c r="CY100" s="27" t="str">
        <f t="shared" si="131"/>
        <v>#N/A</v>
      </c>
      <c r="CZ100" s="27" t="str">
        <f t="shared" si="131"/>
        <v>#N/A</v>
      </c>
      <c r="DA100" s="27" t="str">
        <f t="shared" si="131"/>
        <v>#N/A</v>
      </c>
      <c r="DB100" s="27" t="str">
        <f t="shared" si="131"/>
        <v>#N/A</v>
      </c>
      <c r="DC100" s="27" t="str">
        <f t="shared" si="131"/>
        <v>#N/A</v>
      </c>
      <c r="DD100" s="27" t="str">
        <f t="shared" si="131"/>
        <v>#N/A</v>
      </c>
      <c r="DE100" s="27" t="str">
        <f t="shared" si="131"/>
        <v>#N/A</v>
      </c>
      <c r="DF100" s="27" t="str">
        <f t="shared" si="131"/>
        <v>#N/A</v>
      </c>
      <c r="DG100" s="27" t="str">
        <f t="shared" si="131"/>
        <v>#N/A</v>
      </c>
      <c r="DH100" s="27" t="str">
        <f t="shared" si="131"/>
        <v>#N/A</v>
      </c>
      <c r="DI100" s="27" t="str">
        <f t="shared" si="131"/>
        <v>#N/A</v>
      </c>
      <c r="DJ100" s="27" t="str">
        <f t="shared" si="131"/>
        <v>#N/A</v>
      </c>
      <c r="DK100" s="27" t="str">
        <f t="shared" si="131"/>
        <v>#N/A</v>
      </c>
      <c r="DL100" s="27" t="str">
        <f t="shared" si="131"/>
        <v>#N/A</v>
      </c>
      <c r="DM100" s="27" t="str">
        <f t="shared" si="131"/>
        <v>#N/A</v>
      </c>
      <c r="DN100" s="27" t="str">
        <f t="shared" si="131"/>
        <v>#N/A</v>
      </c>
      <c r="DO100" s="27" t="str">
        <f t="shared" si="131"/>
        <v>#N/A</v>
      </c>
      <c r="DP100" s="27" t="str">
        <f t="shared" si="131"/>
        <v>#N/A</v>
      </c>
      <c r="DQ100" s="27" t="str">
        <f t="shared" si="131"/>
        <v>#N/A</v>
      </c>
      <c r="DR100" s="27" t="str">
        <f t="shared" si="131"/>
        <v>#N/A</v>
      </c>
      <c r="DS100" s="27" t="str">
        <f t="shared" si="131"/>
        <v>#N/A</v>
      </c>
      <c r="DT100" s="27" t="str">
        <f t="shared" si="131"/>
        <v>#N/A</v>
      </c>
      <c r="DU100" s="27" t="str">
        <f t="shared" si="131"/>
        <v>#N/A</v>
      </c>
      <c r="DV100" s="27" t="str">
        <f t="shared" si="131"/>
        <v>#N/A</v>
      </c>
      <c r="DW100" s="27" t="str">
        <f t="shared" si="131"/>
        <v>#N/A</v>
      </c>
      <c r="DX100" s="27" t="str">
        <f t="shared" si="131"/>
        <v>#N/A</v>
      </c>
      <c r="DY100" s="27" t="str">
        <f t="shared" si="131"/>
        <v>#N/A</v>
      </c>
      <c r="DZ100" s="27" t="str">
        <f t="shared" si="131"/>
        <v>#N/A</v>
      </c>
      <c r="EA100" s="27" t="str">
        <f t="shared" si="131"/>
        <v>#N/A</v>
      </c>
      <c r="EB100" s="27" t="str">
        <f t="shared" si="131"/>
        <v>#N/A</v>
      </c>
      <c r="EC100" s="27" t="str">
        <f t="shared" si="131"/>
        <v>#N/A</v>
      </c>
      <c r="ED100" s="27" t="str">
        <f t="shared" si="131"/>
        <v>#N/A</v>
      </c>
      <c r="EE100" s="28">
        <f t="shared" si="2"/>
        <v>1663.135472</v>
      </c>
    </row>
    <row r="101">
      <c r="A101" s="1"/>
      <c r="B101" s="29"/>
      <c r="C101" s="30"/>
      <c r="D101" s="30"/>
      <c r="E101" s="30"/>
      <c r="F101" s="31"/>
      <c r="G101" s="32"/>
      <c r="H101" s="32" t="b">
        <f t="shared" si="3"/>
        <v>0</v>
      </c>
      <c r="I101" s="32" t="b">
        <f>if(iferror(match(B101,'Osallistujat ja seuranta'!C:C,0),0)&gt;0,TRUE,FALSE)</f>
        <v>0</v>
      </c>
      <c r="J101" s="32" t="b">
        <f>if(iferror(match(C101,'Osallistujat ja seuranta'!C:C,0),0)&gt;0,TRUE,FALSE)</f>
        <v>0</v>
      </c>
      <c r="K101" s="32" t="b">
        <f t="shared" si="4"/>
        <v>0</v>
      </c>
      <c r="L101" s="32" t="b">
        <f t="shared" si="5"/>
        <v>1</v>
      </c>
      <c r="M101" s="32" t="b">
        <f t="shared" si="6"/>
        <v>0</v>
      </c>
      <c r="N101" s="33" t="str">
        <f t="shared" si="7"/>
        <v/>
      </c>
      <c r="O101" s="34" t="str">
        <f t="shared" si="8"/>
        <v/>
      </c>
      <c r="P101" s="34" t="str">
        <f t="shared" si="9"/>
        <v/>
      </c>
      <c r="Q101" s="35" t="str">
        <f t="shared" si="10"/>
        <v/>
      </c>
      <c r="R101" s="33" t="str">
        <f t="shared" si="11"/>
        <v/>
      </c>
      <c r="S101" s="33">
        <f t="shared" si="12"/>
        <v>1</v>
      </c>
      <c r="T101" s="33">
        <f t="shared" si="13"/>
        <v>-56.71174423</v>
      </c>
      <c r="U101" s="33">
        <f t="shared" si="14"/>
        <v>-56.71174423</v>
      </c>
      <c r="V101" s="36" t="str">
        <f t="shared" si="15"/>
        <v/>
      </c>
      <c r="W101" s="37">
        <f t="shared" si="16"/>
        <v>88.71035368</v>
      </c>
      <c r="X101" s="37">
        <f t="shared" si="17"/>
        <v>5.75</v>
      </c>
      <c r="Y101" s="37" t="str">
        <f>if(N101=1,(W101*(S101-V101))*'Säännöt ja ohjeet'!$B$54+X101,"")</f>
        <v/>
      </c>
      <c r="Z101" s="37">
        <f t="shared" si="18"/>
        <v>0</v>
      </c>
      <c r="AA101" s="37">
        <f t="shared" si="19"/>
        <v>1</v>
      </c>
      <c r="AB101" s="37">
        <f t="shared" si="20"/>
        <v>88.71035368</v>
      </c>
      <c r="AC101" s="37">
        <f t="shared" si="21"/>
        <v>5.75</v>
      </c>
      <c r="AD101" s="37" t="str">
        <f>if(N101=1,(AB101*(Z101-AA101))*'Säännöt ja ohjeet'!$B$54+AC101,"")</f>
        <v/>
      </c>
      <c r="AE101" s="38">
        <f t="shared" si="22"/>
        <v>11</v>
      </c>
      <c r="AF101" s="38">
        <f t="shared" si="23"/>
        <v>11</v>
      </c>
      <c r="AG101" s="1"/>
      <c r="AH101" s="10"/>
      <c r="AI101" s="27">
        <f t="shared" ref="AI101:ED101" si="132">if($B101=AI$3,AI100+$Y101,if($C101=AI$3,AI100+$AD101,AI100))</f>
        <v>2004.732079</v>
      </c>
      <c r="AJ101" s="27">
        <f t="shared" si="132"/>
        <v>1845.73035</v>
      </c>
      <c r="AK101" s="27">
        <f t="shared" si="132"/>
        <v>2427.22019</v>
      </c>
      <c r="AL101" s="27">
        <f t="shared" si="132"/>
        <v>1676.303128</v>
      </c>
      <c r="AM101" s="27">
        <f t="shared" si="132"/>
        <v>1775.926432</v>
      </c>
      <c r="AN101" s="27">
        <f t="shared" si="132"/>
        <v>2303.106744</v>
      </c>
      <c r="AO101" s="27">
        <f t="shared" si="132"/>
        <v>2279.021637</v>
      </c>
      <c r="AP101" s="27">
        <f t="shared" si="132"/>
        <v>1721.536599</v>
      </c>
      <c r="AQ101" s="27">
        <f t="shared" si="132"/>
        <v>880.3044819</v>
      </c>
      <c r="AR101" s="27">
        <f t="shared" si="132"/>
        <v>818.204268</v>
      </c>
      <c r="AS101" s="27">
        <f t="shared" si="132"/>
        <v>2178.77133</v>
      </c>
      <c r="AT101" s="27">
        <f t="shared" si="132"/>
        <v>811.649061</v>
      </c>
      <c r="AU101" s="27">
        <f t="shared" si="132"/>
        <v>1243.17385</v>
      </c>
      <c r="AV101" s="27">
        <f t="shared" si="132"/>
        <v>1314.655233</v>
      </c>
      <c r="AW101" s="27">
        <f t="shared" si="132"/>
        <v>1186.880996</v>
      </c>
      <c r="AX101" s="27">
        <f t="shared" si="132"/>
        <v>1130.419935</v>
      </c>
      <c r="AY101" s="27">
        <f t="shared" si="132"/>
        <v>1367.704948</v>
      </c>
      <c r="AZ101" s="27">
        <f t="shared" si="132"/>
        <v>1757.561406</v>
      </c>
      <c r="BA101" s="27">
        <f t="shared" si="132"/>
        <v>1843.969933</v>
      </c>
      <c r="BB101" s="27">
        <f t="shared" si="132"/>
        <v>2151.976698</v>
      </c>
      <c r="BC101" s="27">
        <f t="shared" si="132"/>
        <v>2206.995622</v>
      </c>
      <c r="BD101" s="27" t="str">
        <f t="shared" si="132"/>
        <v>#N/A</v>
      </c>
      <c r="BE101" s="27" t="str">
        <f t="shared" si="132"/>
        <v>#N/A</v>
      </c>
      <c r="BF101" s="27" t="str">
        <f t="shared" si="132"/>
        <v>#N/A</v>
      </c>
      <c r="BG101" s="27" t="str">
        <f t="shared" si="132"/>
        <v>#N/A</v>
      </c>
      <c r="BH101" s="27" t="str">
        <f t="shared" si="132"/>
        <v>#N/A</v>
      </c>
      <c r="BI101" s="27" t="str">
        <f t="shared" si="132"/>
        <v>#N/A</v>
      </c>
      <c r="BJ101" s="27" t="str">
        <f t="shared" si="132"/>
        <v>#N/A</v>
      </c>
      <c r="BK101" s="27" t="str">
        <f t="shared" si="132"/>
        <v>#N/A</v>
      </c>
      <c r="BL101" s="27" t="str">
        <f t="shared" si="132"/>
        <v>#N/A</v>
      </c>
      <c r="BM101" s="27" t="str">
        <f t="shared" si="132"/>
        <v>#N/A</v>
      </c>
      <c r="BN101" s="27" t="str">
        <f t="shared" si="132"/>
        <v>#N/A</v>
      </c>
      <c r="BO101" s="27" t="str">
        <f t="shared" si="132"/>
        <v>#N/A</v>
      </c>
      <c r="BP101" s="27" t="str">
        <f t="shared" si="132"/>
        <v>#N/A</v>
      </c>
      <c r="BQ101" s="27" t="str">
        <f t="shared" si="132"/>
        <v>#N/A</v>
      </c>
      <c r="BR101" s="27" t="str">
        <f t="shared" si="132"/>
        <v>#N/A</v>
      </c>
      <c r="BS101" s="27" t="str">
        <f t="shared" si="132"/>
        <v>#N/A</v>
      </c>
      <c r="BT101" s="27" t="str">
        <f t="shared" si="132"/>
        <v>#N/A</v>
      </c>
      <c r="BU101" s="27" t="str">
        <f t="shared" si="132"/>
        <v>#N/A</v>
      </c>
      <c r="BV101" s="27" t="str">
        <f t="shared" si="132"/>
        <v>#N/A</v>
      </c>
      <c r="BW101" s="27" t="str">
        <f t="shared" si="132"/>
        <v>#N/A</v>
      </c>
      <c r="BX101" s="27" t="str">
        <f t="shared" si="132"/>
        <v>#N/A</v>
      </c>
      <c r="BY101" s="27" t="str">
        <f t="shared" si="132"/>
        <v>#N/A</v>
      </c>
      <c r="BZ101" s="27" t="str">
        <f t="shared" si="132"/>
        <v>#N/A</v>
      </c>
      <c r="CA101" s="27" t="str">
        <f t="shared" si="132"/>
        <v>#N/A</v>
      </c>
      <c r="CB101" s="27" t="str">
        <f t="shared" si="132"/>
        <v>#N/A</v>
      </c>
      <c r="CC101" s="27" t="str">
        <f t="shared" si="132"/>
        <v>#N/A</v>
      </c>
      <c r="CD101" s="27" t="str">
        <f t="shared" si="132"/>
        <v>#N/A</v>
      </c>
      <c r="CE101" s="27" t="str">
        <f t="shared" si="132"/>
        <v>#N/A</v>
      </c>
      <c r="CF101" s="27" t="str">
        <f t="shared" si="132"/>
        <v>#N/A</v>
      </c>
      <c r="CG101" s="27" t="str">
        <f t="shared" si="132"/>
        <v>#N/A</v>
      </c>
      <c r="CH101" s="27" t="str">
        <f t="shared" si="132"/>
        <v>#N/A</v>
      </c>
      <c r="CI101" s="27" t="str">
        <f t="shared" si="132"/>
        <v>#N/A</v>
      </c>
      <c r="CJ101" s="27" t="str">
        <f t="shared" si="132"/>
        <v>#N/A</v>
      </c>
      <c r="CK101" s="27" t="str">
        <f t="shared" si="132"/>
        <v>#N/A</v>
      </c>
      <c r="CL101" s="27" t="str">
        <f t="shared" si="132"/>
        <v>#N/A</v>
      </c>
      <c r="CM101" s="27" t="str">
        <f t="shared" si="132"/>
        <v>#N/A</v>
      </c>
      <c r="CN101" s="27" t="str">
        <f t="shared" si="132"/>
        <v>#N/A</v>
      </c>
      <c r="CO101" s="27" t="str">
        <f t="shared" si="132"/>
        <v>#N/A</v>
      </c>
      <c r="CP101" s="27" t="str">
        <f t="shared" si="132"/>
        <v>#N/A</v>
      </c>
      <c r="CQ101" s="27" t="str">
        <f t="shared" si="132"/>
        <v>#N/A</v>
      </c>
      <c r="CR101" s="27" t="str">
        <f t="shared" si="132"/>
        <v>#N/A</v>
      </c>
      <c r="CS101" s="27" t="str">
        <f t="shared" si="132"/>
        <v>#N/A</v>
      </c>
      <c r="CT101" s="27" t="str">
        <f t="shared" si="132"/>
        <v>#N/A</v>
      </c>
      <c r="CU101" s="27" t="str">
        <f t="shared" si="132"/>
        <v>#N/A</v>
      </c>
      <c r="CV101" s="27" t="str">
        <f t="shared" si="132"/>
        <v>#N/A</v>
      </c>
      <c r="CW101" s="27" t="str">
        <f t="shared" si="132"/>
        <v>#N/A</v>
      </c>
      <c r="CX101" s="27" t="str">
        <f t="shared" si="132"/>
        <v>#N/A</v>
      </c>
      <c r="CY101" s="27" t="str">
        <f t="shared" si="132"/>
        <v>#N/A</v>
      </c>
      <c r="CZ101" s="27" t="str">
        <f t="shared" si="132"/>
        <v>#N/A</v>
      </c>
      <c r="DA101" s="27" t="str">
        <f t="shared" si="132"/>
        <v>#N/A</v>
      </c>
      <c r="DB101" s="27" t="str">
        <f t="shared" si="132"/>
        <v>#N/A</v>
      </c>
      <c r="DC101" s="27" t="str">
        <f t="shared" si="132"/>
        <v>#N/A</v>
      </c>
      <c r="DD101" s="27" t="str">
        <f t="shared" si="132"/>
        <v>#N/A</v>
      </c>
      <c r="DE101" s="27" t="str">
        <f t="shared" si="132"/>
        <v>#N/A</v>
      </c>
      <c r="DF101" s="27" t="str">
        <f t="shared" si="132"/>
        <v>#N/A</v>
      </c>
      <c r="DG101" s="27" t="str">
        <f t="shared" si="132"/>
        <v>#N/A</v>
      </c>
      <c r="DH101" s="27" t="str">
        <f t="shared" si="132"/>
        <v>#N/A</v>
      </c>
      <c r="DI101" s="27" t="str">
        <f t="shared" si="132"/>
        <v>#N/A</v>
      </c>
      <c r="DJ101" s="27" t="str">
        <f t="shared" si="132"/>
        <v>#N/A</v>
      </c>
      <c r="DK101" s="27" t="str">
        <f t="shared" si="132"/>
        <v>#N/A</v>
      </c>
      <c r="DL101" s="27" t="str">
        <f t="shared" si="132"/>
        <v>#N/A</v>
      </c>
      <c r="DM101" s="27" t="str">
        <f t="shared" si="132"/>
        <v>#N/A</v>
      </c>
      <c r="DN101" s="27" t="str">
        <f t="shared" si="132"/>
        <v>#N/A</v>
      </c>
      <c r="DO101" s="27" t="str">
        <f t="shared" si="132"/>
        <v>#N/A</v>
      </c>
      <c r="DP101" s="27" t="str">
        <f t="shared" si="132"/>
        <v>#N/A</v>
      </c>
      <c r="DQ101" s="27" t="str">
        <f t="shared" si="132"/>
        <v>#N/A</v>
      </c>
      <c r="DR101" s="27" t="str">
        <f t="shared" si="132"/>
        <v>#N/A</v>
      </c>
      <c r="DS101" s="27" t="str">
        <f t="shared" si="132"/>
        <v>#N/A</v>
      </c>
      <c r="DT101" s="27" t="str">
        <f t="shared" si="132"/>
        <v>#N/A</v>
      </c>
      <c r="DU101" s="27" t="str">
        <f t="shared" si="132"/>
        <v>#N/A</v>
      </c>
      <c r="DV101" s="27" t="str">
        <f t="shared" si="132"/>
        <v>#N/A</v>
      </c>
      <c r="DW101" s="27" t="str">
        <f t="shared" si="132"/>
        <v>#N/A</v>
      </c>
      <c r="DX101" s="27" t="str">
        <f t="shared" si="132"/>
        <v>#N/A</v>
      </c>
      <c r="DY101" s="27" t="str">
        <f t="shared" si="132"/>
        <v>#N/A</v>
      </c>
      <c r="DZ101" s="27" t="str">
        <f t="shared" si="132"/>
        <v>#N/A</v>
      </c>
      <c r="EA101" s="27" t="str">
        <f t="shared" si="132"/>
        <v>#N/A</v>
      </c>
      <c r="EB101" s="27" t="str">
        <f t="shared" si="132"/>
        <v>#N/A</v>
      </c>
      <c r="EC101" s="27" t="str">
        <f t="shared" si="132"/>
        <v>#N/A</v>
      </c>
      <c r="ED101" s="27" t="str">
        <f t="shared" si="132"/>
        <v>#N/A</v>
      </c>
      <c r="EE101" s="28">
        <f t="shared" si="2"/>
        <v>1663.135472</v>
      </c>
    </row>
    <row r="102">
      <c r="A102" s="1"/>
      <c r="B102" s="29"/>
      <c r="C102" s="30"/>
      <c r="D102" s="30"/>
      <c r="E102" s="30"/>
      <c r="F102" s="31"/>
      <c r="G102" s="32"/>
      <c r="H102" s="32" t="b">
        <f t="shared" si="3"/>
        <v>0</v>
      </c>
      <c r="I102" s="32" t="b">
        <f>if(iferror(match(B102,'Osallistujat ja seuranta'!C:C,0),0)&gt;0,TRUE,FALSE)</f>
        <v>0</v>
      </c>
      <c r="J102" s="32" t="b">
        <f>if(iferror(match(C102,'Osallistujat ja seuranta'!C:C,0),0)&gt;0,TRUE,FALSE)</f>
        <v>0</v>
      </c>
      <c r="K102" s="32" t="b">
        <f t="shared" si="4"/>
        <v>0</v>
      </c>
      <c r="L102" s="32" t="b">
        <f t="shared" si="5"/>
        <v>1</v>
      </c>
      <c r="M102" s="32" t="b">
        <f t="shared" si="6"/>
        <v>0</v>
      </c>
      <c r="N102" s="33" t="str">
        <f t="shared" si="7"/>
        <v/>
      </c>
      <c r="O102" s="34" t="str">
        <f t="shared" si="8"/>
        <v/>
      </c>
      <c r="P102" s="34" t="str">
        <f t="shared" si="9"/>
        <v/>
      </c>
      <c r="Q102" s="35" t="str">
        <f t="shared" si="10"/>
        <v/>
      </c>
      <c r="R102" s="33" t="str">
        <f t="shared" si="11"/>
        <v/>
      </c>
      <c r="S102" s="33">
        <f t="shared" si="12"/>
        <v>1</v>
      </c>
      <c r="T102" s="33">
        <f t="shared" si="13"/>
        <v>-56.71174423</v>
      </c>
      <c r="U102" s="33">
        <f t="shared" si="14"/>
        <v>-56.71174423</v>
      </c>
      <c r="V102" s="36" t="str">
        <f t="shared" si="15"/>
        <v/>
      </c>
      <c r="W102" s="37">
        <f t="shared" si="16"/>
        <v>88.71035368</v>
      </c>
      <c r="X102" s="37">
        <f t="shared" si="17"/>
        <v>5.75</v>
      </c>
      <c r="Y102" s="37" t="str">
        <f>if(N102=1,(W102*(S102-V102))*'Säännöt ja ohjeet'!$B$54+X102,"")</f>
        <v/>
      </c>
      <c r="Z102" s="37">
        <f t="shared" si="18"/>
        <v>0</v>
      </c>
      <c r="AA102" s="37">
        <f t="shared" si="19"/>
        <v>1</v>
      </c>
      <c r="AB102" s="37">
        <f t="shared" si="20"/>
        <v>88.71035368</v>
      </c>
      <c r="AC102" s="37">
        <f t="shared" si="21"/>
        <v>5.75</v>
      </c>
      <c r="AD102" s="37" t="str">
        <f>if(N102=1,(AB102*(Z102-AA102))*'Säännöt ja ohjeet'!$B$54+AC102,"")</f>
        <v/>
      </c>
      <c r="AE102" s="38">
        <f t="shared" si="22"/>
        <v>11</v>
      </c>
      <c r="AF102" s="38">
        <f t="shared" si="23"/>
        <v>11</v>
      </c>
      <c r="AG102" s="1"/>
      <c r="AH102" s="10"/>
      <c r="AI102" s="27">
        <f t="shared" ref="AI102:ED102" si="133">if($B102=AI$3,AI101+$Y102,if($C102=AI$3,AI101+$AD102,AI101))</f>
        <v>2004.732079</v>
      </c>
      <c r="AJ102" s="27">
        <f t="shared" si="133"/>
        <v>1845.73035</v>
      </c>
      <c r="AK102" s="27">
        <f t="shared" si="133"/>
        <v>2427.22019</v>
      </c>
      <c r="AL102" s="27">
        <f t="shared" si="133"/>
        <v>1676.303128</v>
      </c>
      <c r="AM102" s="27">
        <f t="shared" si="133"/>
        <v>1775.926432</v>
      </c>
      <c r="AN102" s="27">
        <f t="shared" si="133"/>
        <v>2303.106744</v>
      </c>
      <c r="AO102" s="27">
        <f t="shared" si="133"/>
        <v>2279.021637</v>
      </c>
      <c r="AP102" s="27">
        <f t="shared" si="133"/>
        <v>1721.536599</v>
      </c>
      <c r="AQ102" s="27">
        <f t="shared" si="133"/>
        <v>880.3044819</v>
      </c>
      <c r="AR102" s="27">
        <f t="shared" si="133"/>
        <v>818.204268</v>
      </c>
      <c r="AS102" s="27">
        <f t="shared" si="133"/>
        <v>2178.77133</v>
      </c>
      <c r="AT102" s="27">
        <f t="shared" si="133"/>
        <v>811.649061</v>
      </c>
      <c r="AU102" s="27">
        <f t="shared" si="133"/>
        <v>1243.17385</v>
      </c>
      <c r="AV102" s="27">
        <f t="shared" si="133"/>
        <v>1314.655233</v>
      </c>
      <c r="AW102" s="27">
        <f t="shared" si="133"/>
        <v>1186.880996</v>
      </c>
      <c r="AX102" s="27">
        <f t="shared" si="133"/>
        <v>1130.419935</v>
      </c>
      <c r="AY102" s="27">
        <f t="shared" si="133"/>
        <v>1367.704948</v>
      </c>
      <c r="AZ102" s="27">
        <f t="shared" si="133"/>
        <v>1757.561406</v>
      </c>
      <c r="BA102" s="27">
        <f t="shared" si="133"/>
        <v>1843.969933</v>
      </c>
      <c r="BB102" s="27">
        <f t="shared" si="133"/>
        <v>2151.976698</v>
      </c>
      <c r="BC102" s="27">
        <f t="shared" si="133"/>
        <v>2206.995622</v>
      </c>
      <c r="BD102" s="27" t="str">
        <f t="shared" si="133"/>
        <v>#N/A</v>
      </c>
      <c r="BE102" s="27" t="str">
        <f t="shared" si="133"/>
        <v>#N/A</v>
      </c>
      <c r="BF102" s="27" t="str">
        <f t="shared" si="133"/>
        <v>#N/A</v>
      </c>
      <c r="BG102" s="27" t="str">
        <f t="shared" si="133"/>
        <v>#N/A</v>
      </c>
      <c r="BH102" s="27" t="str">
        <f t="shared" si="133"/>
        <v>#N/A</v>
      </c>
      <c r="BI102" s="27" t="str">
        <f t="shared" si="133"/>
        <v>#N/A</v>
      </c>
      <c r="BJ102" s="27" t="str">
        <f t="shared" si="133"/>
        <v>#N/A</v>
      </c>
      <c r="BK102" s="27" t="str">
        <f t="shared" si="133"/>
        <v>#N/A</v>
      </c>
      <c r="BL102" s="27" t="str">
        <f t="shared" si="133"/>
        <v>#N/A</v>
      </c>
      <c r="BM102" s="27" t="str">
        <f t="shared" si="133"/>
        <v>#N/A</v>
      </c>
      <c r="BN102" s="27" t="str">
        <f t="shared" si="133"/>
        <v>#N/A</v>
      </c>
      <c r="BO102" s="27" t="str">
        <f t="shared" si="133"/>
        <v>#N/A</v>
      </c>
      <c r="BP102" s="27" t="str">
        <f t="shared" si="133"/>
        <v>#N/A</v>
      </c>
      <c r="BQ102" s="27" t="str">
        <f t="shared" si="133"/>
        <v>#N/A</v>
      </c>
      <c r="BR102" s="27" t="str">
        <f t="shared" si="133"/>
        <v>#N/A</v>
      </c>
      <c r="BS102" s="27" t="str">
        <f t="shared" si="133"/>
        <v>#N/A</v>
      </c>
      <c r="BT102" s="27" t="str">
        <f t="shared" si="133"/>
        <v>#N/A</v>
      </c>
      <c r="BU102" s="27" t="str">
        <f t="shared" si="133"/>
        <v>#N/A</v>
      </c>
      <c r="BV102" s="27" t="str">
        <f t="shared" si="133"/>
        <v>#N/A</v>
      </c>
      <c r="BW102" s="27" t="str">
        <f t="shared" si="133"/>
        <v>#N/A</v>
      </c>
      <c r="BX102" s="27" t="str">
        <f t="shared" si="133"/>
        <v>#N/A</v>
      </c>
      <c r="BY102" s="27" t="str">
        <f t="shared" si="133"/>
        <v>#N/A</v>
      </c>
      <c r="BZ102" s="27" t="str">
        <f t="shared" si="133"/>
        <v>#N/A</v>
      </c>
      <c r="CA102" s="27" t="str">
        <f t="shared" si="133"/>
        <v>#N/A</v>
      </c>
      <c r="CB102" s="27" t="str">
        <f t="shared" si="133"/>
        <v>#N/A</v>
      </c>
      <c r="CC102" s="27" t="str">
        <f t="shared" si="133"/>
        <v>#N/A</v>
      </c>
      <c r="CD102" s="27" t="str">
        <f t="shared" si="133"/>
        <v>#N/A</v>
      </c>
      <c r="CE102" s="27" t="str">
        <f t="shared" si="133"/>
        <v>#N/A</v>
      </c>
      <c r="CF102" s="27" t="str">
        <f t="shared" si="133"/>
        <v>#N/A</v>
      </c>
      <c r="CG102" s="27" t="str">
        <f t="shared" si="133"/>
        <v>#N/A</v>
      </c>
      <c r="CH102" s="27" t="str">
        <f t="shared" si="133"/>
        <v>#N/A</v>
      </c>
      <c r="CI102" s="27" t="str">
        <f t="shared" si="133"/>
        <v>#N/A</v>
      </c>
      <c r="CJ102" s="27" t="str">
        <f t="shared" si="133"/>
        <v>#N/A</v>
      </c>
      <c r="CK102" s="27" t="str">
        <f t="shared" si="133"/>
        <v>#N/A</v>
      </c>
      <c r="CL102" s="27" t="str">
        <f t="shared" si="133"/>
        <v>#N/A</v>
      </c>
      <c r="CM102" s="27" t="str">
        <f t="shared" si="133"/>
        <v>#N/A</v>
      </c>
      <c r="CN102" s="27" t="str">
        <f t="shared" si="133"/>
        <v>#N/A</v>
      </c>
      <c r="CO102" s="27" t="str">
        <f t="shared" si="133"/>
        <v>#N/A</v>
      </c>
      <c r="CP102" s="27" t="str">
        <f t="shared" si="133"/>
        <v>#N/A</v>
      </c>
      <c r="CQ102" s="27" t="str">
        <f t="shared" si="133"/>
        <v>#N/A</v>
      </c>
      <c r="CR102" s="27" t="str">
        <f t="shared" si="133"/>
        <v>#N/A</v>
      </c>
      <c r="CS102" s="27" t="str">
        <f t="shared" si="133"/>
        <v>#N/A</v>
      </c>
      <c r="CT102" s="27" t="str">
        <f t="shared" si="133"/>
        <v>#N/A</v>
      </c>
      <c r="CU102" s="27" t="str">
        <f t="shared" si="133"/>
        <v>#N/A</v>
      </c>
      <c r="CV102" s="27" t="str">
        <f t="shared" si="133"/>
        <v>#N/A</v>
      </c>
      <c r="CW102" s="27" t="str">
        <f t="shared" si="133"/>
        <v>#N/A</v>
      </c>
      <c r="CX102" s="27" t="str">
        <f t="shared" si="133"/>
        <v>#N/A</v>
      </c>
      <c r="CY102" s="27" t="str">
        <f t="shared" si="133"/>
        <v>#N/A</v>
      </c>
      <c r="CZ102" s="27" t="str">
        <f t="shared" si="133"/>
        <v>#N/A</v>
      </c>
      <c r="DA102" s="27" t="str">
        <f t="shared" si="133"/>
        <v>#N/A</v>
      </c>
      <c r="DB102" s="27" t="str">
        <f t="shared" si="133"/>
        <v>#N/A</v>
      </c>
      <c r="DC102" s="27" t="str">
        <f t="shared" si="133"/>
        <v>#N/A</v>
      </c>
      <c r="DD102" s="27" t="str">
        <f t="shared" si="133"/>
        <v>#N/A</v>
      </c>
      <c r="DE102" s="27" t="str">
        <f t="shared" si="133"/>
        <v>#N/A</v>
      </c>
      <c r="DF102" s="27" t="str">
        <f t="shared" si="133"/>
        <v>#N/A</v>
      </c>
      <c r="DG102" s="27" t="str">
        <f t="shared" si="133"/>
        <v>#N/A</v>
      </c>
      <c r="DH102" s="27" t="str">
        <f t="shared" si="133"/>
        <v>#N/A</v>
      </c>
      <c r="DI102" s="27" t="str">
        <f t="shared" si="133"/>
        <v>#N/A</v>
      </c>
      <c r="DJ102" s="27" t="str">
        <f t="shared" si="133"/>
        <v>#N/A</v>
      </c>
      <c r="DK102" s="27" t="str">
        <f t="shared" si="133"/>
        <v>#N/A</v>
      </c>
      <c r="DL102" s="27" t="str">
        <f t="shared" si="133"/>
        <v>#N/A</v>
      </c>
      <c r="DM102" s="27" t="str">
        <f t="shared" si="133"/>
        <v>#N/A</v>
      </c>
      <c r="DN102" s="27" t="str">
        <f t="shared" si="133"/>
        <v>#N/A</v>
      </c>
      <c r="DO102" s="27" t="str">
        <f t="shared" si="133"/>
        <v>#N/A</v>
      </c>
      <c r="DP102" s="27" t="str">
        <f t="shared" si="133"/>
        <v>#N/A</v>
      </c>
      <c r="DQ102" s="27" t="str">
        <f t="shared" si="133"/>
        <v>#N/A</v>
      </c>
      <c r="DR102" s="27" t="str">
        <f t="shared" si="133"/>
        <v>#N/A</v>
      </c>
      <c r="DS102" s="27" t="str">
        <f t="shared" si="133"/>
        <v>#N/A</v>
      </c>
      <c r="DT102" s="27" t="str">
        <f t="shared" si="133"/>
        <v>#N/A</v>
      </c>
      <c r="DU102" s="27" t="str">
        <f t="shared" si="133"/>
        <v>#N/A</v>
      </c>
      <c r="DV102" s="27" t="str">
        <f t="shared" si="133"/>
        <v>#N/A</v>
      </c>
      <c r="DW102" s="27" t="str">
        <f t="shared" si="133"/>
        <v>#N/A</v>
      </c>
      <c r="DX102" s="27" t="str">
        <f t="shared" si="133"/>
        <v>#N/A</v>
      </c>
      <c r="DY102" s="27" t="str">
        <f t="shared" si="133"/>
        <v>#N/A</v>
      </c>
      <c r="DZ102" s="27" t="str">
        <f t="shared" si="133"/>
        <v>#N/A</v>
      </c>
      <c r="EA102" s="27" t="str">
        <f t="shared" si="133"/>
        <v>#N/A</v>
      </c>
      <c r="EB102" s="27" t="str">
        <f t="shared" si="133"/>
        <v>#N/A</v>
      </c>
      <c r="EC102" s="27" t="str">
        <f t="shared" si="133"/>
        <v>#N/A</v>
      </c>
      <c r="ED102" s="27" t="str">
        <f t="shared" si="133"/>
        <v>#N/A</v>
      </c>
      <c r="EE102" s="28">
        <f t="shared" si="2"/>
        <v>1663.135472</v>
      </c>
    </row>
    <row r="103">
      <c r="A103" s="1"/>
      <c r="B103" s="29"/>
      <c r="C103" s="30"/>
      <c r="D103" s="30"/>
      <c r="E103" s="30"/>
      <c r="F103" s="31"/>
      <c r="G103" s="32"/>
      <c r="H103" s="32" t="b">
        <f t="shared" si="3"/>
        <v>0</v>
      </c>
      <c r="I103" s="32" t="b">
        <f>if(iferror(match(B103,'Osallistujat ja seuranta'!C:C,0),0)&gt;0,TRUE,FALSE)</f>
        <v>0</v>
      </c>
      <c r="J103" s="32" t="b">
        <f>if(iferror(match(C103,'Osallistujat ja seuranta'!C:C,0),0)&gt;0,TRUE,FALSE)</f>
        <v>0</v>
      </c>
      <c r="K103" s="32" t="b">
        <f t="shared" si="4"/>
        <v>0</v>
      </c>
      <c r="L103" s="32" t="b">
        <f t="shared" si="5"/>
        <v>1</v>
      </c>
      <c r="M103" s="32" t="b">
        <f t="shared" si="6"/>
        <v>0</v>
      </c>
      <c r="N103" s="33" t="str">
        <f t="shared" si="7"/>
        <v/>
      </c>
      <c r="O103" s="34" t="str">
        <f t="shared" si="8"/>
        <v/>
      </c>
      <c r="P103" s="34" t="str">
        <f t="shared" si="9"/>
        <v/>
      </c>
      <c r="Q103" s="35" t="str">
        <f t="shared" si="10"/>
        <v/>
      </c>
      <c r="R103" s="33" t="str">
        <f t="shared" si="11"/>
        <v/>
      </c>
      <c r="S103" s="33">
        <f t="shared" si="12"/>
        <v>1</v>
      </c>
      <c r="T103" s="33">
        <f t="shared" si="13"/>
        <v>-56.71174423</v>
      </c>
      <c r="U103" s="33">
        <f t="shared" si="14"/>
        <v>-56.71174423</v>
      </c>
      <c r="V103" s="36" t="str">
        <f t="shared" si="15"/>
        <v/>
      </c>
      <c r="W103" s="37">
        <f t="shared" si="16"/>
        <v>88.71035368</v>
      </c>
      <c r="X103" s="37">
        <f t="shared" si="17"/>
        <v>5.75</v>
      </c>
      <c r="Y103" s="37" t="str">
        <f>if(N103=1,(W103*(S103-V103))*'Säännöt ja ohjeet'!$B$54+X103,"")</f>
        <v/>
      </c>
      <c r="Z103" s="37">
        <f t="shared" si="18"/>
        <v>0</v>
      </c>
      <c r="AA103" s="37">
        <f t="shared" si="19"/>
        <v>1</v>
      </c>
      <c r="AB103" s="37">
        <f t="shared" si="20"/>
        <v>88.71035368</v>
      </c>
      <c r="AC103" s="37">
        <f t="shared" si="21"/>
        <v>5.75</v>
      </c>
      <c r="AD103" s="37" t="str">
        <f>if(N103=1,(AB103*(Z103-AA103))*'Säännöt ja ohjeet'!$B$54+AC103,"")</f>
        <v/>
      </c>
      <c r="AE103" s="38">
        <f t="shared" si="22"/>
        <v>11</v>
      </c>
      <c r="AF103" s="38">
        <f t="shared" si="23"/>
        <v>11</v>
      </c>
      <c r="AG103" s="1"/>
      <c r="AH103" s="10"/>
      <c r="AI103" s="27">
        <f t="shared" ref="AI103:ED103" si="134">if($B103=AI$3,AI102+$Y103,if($C103=AI$3,AI102+$AD103,AI102))</f>
        <v>2004.732079</v>
      </c>
      <c r="AJ103" s="27">
        <f t="shared" si="134"/>
        <v>1845.73035</v>
      </c>
      <c r="AK103" s="27">
        <f t="shared" si="134"/>
        <v>2427.22019</v>
      </c>
      <c r="AL103" s="27">
        <f t="shared" si="134"/>
        <v>1676.303128</v>
      </c>
      <c r="AM103" s="27">
        <f t="shared" si="134"/>
        <v>1775.926432</v>
      </c>
      <c r="AN103" s="27">
        <f t="shared" si="134"/>
        <v>2303.106744</v>
      </c>
      <c r="AO103" s="27">
        <f t="shared" si="134"/>
        <v>2279.021637</v>
      </c>
      <c r="AP103" s="27">
        <f t="shared" si="134"/>
        <v>1721.536599</v>
      </c>
      <c r="AQ103" s="27">
        <f t="shared" si="134"/>
        <v>880.3044819</v>
      </c>
      <c r="AR103" s="27">
        <f t="shared" si="134"/>
        <v>818.204268</v>
      </c>
      <c r="AS103" s="27">
        <f t="shared" si="134"/>
        <v>2178.77133</v>
      </c>
      <c r="AT103" s="27">
        <f t="shared" si="134"/>
        <v>811.649061</v>
      </c>
      <c r="AU103" s="27">
        <f t="shared" si="134"/>
        <v>1243.17385</v>
      </c>
      <c r="AV103" s="27">
        <f t="shared" si="134"/>
        <v>1314.655233</v>
      </c>
      <c r="AW103" s="27">
        <f t="shared" si="134"/>
        <v>1186.880996</v>
      </c>
      <c r="AX103" s="27">
        <f t="shared" si="134"/>
        <v>1130.419935</v>
      </c>
      <c r="AY103" s="27">
        <f t="shared" si="134"/>
        <v>1367.704948</v>
      </c>
      <c r="AZ103" s="27">
        <f t="shared" si="134"/>
        <v>1757.561406</v>
      </c>
      <c r="BA103" s="27">
        <f t="shared" si="134"/>
        <v>1843.969933</v>
      </c>
      <c r="BB103" s="27">
        <f t="shared" si="134"/>
        <v>2151.976698</v>
      </c>
      <c r="BC103" s="27">
        <f t="shared" si="134"/>
        <v>2206.995622</v>
      </c>
      <c r="BD103" s="27" t="str">
        <f t="shared" si="134"/>
        <v>#N/A</v>
      </c>
      <c r="BE103" s="27" t="str">
        <f t="shared" si="134"/>
        <v>#N/A</v>
      </c>
      <c r="BF103" s="27" t="str">
        <f t="shared" si="134"/>
        <v>#N/A</v>
      </c>
      <c r="BG103" s="27" t="str">
        <f t="shared" si="134"/>
        <v>#N/A</v>
      </c>
      <c r="BH103" s="27" t="str">
        <f t="shared" si="134"/>
        <v>#N/A</v>
      </c>
      <c r="BI103" s="27" t="str">
        <f t="shared" si="134"/>
        <v>#N/A</v>
      </c>
      <c r="BJ103" s="27" t="str">
        <f t="shared" si="134"/>
        <v>#N/A</v>
      </c>
      <c r="BK103" s="27" t="str">
        <f t="shared" si="134"/>
        <v>#N/A</v>
      </c>
      <c r="BL103" s="27" t="str">
        <f t="shared" si="134"/>
        <v>#N/A</v>
      </c>
      <c r="BM103" s="27" t="str">
        <f t="shared" si="134"/>
        <v>#N/A</v>
      </c>
      <c r="BN103" s="27" t="str">
        <f t="shared" si="134"/>
        <v>#N/A</v>
      </c>
      <c r="BO103" s="27" t="str">
        <f t="shared" si="134"/>
        <v>#N/A</v>
      </c>
      <c r="BP103" s="27" t="str">
        <f t="shared" si="134"/>
        <v>#N/A</v>
      </c>
      <c r="BQ103" s="27" t="str">
        <f t="shared" si="134"/>
        <v>#N/A</v>
      </c>
      <c r="BR103" s="27" t="str">
        <f t="shared" si="134"/>
        <v>#N/A</v>
      </c>
      <c r="BS103" s="27" t="str">
        <f t="shared" si="134"/>
        <v>#N/A</v>
      </c>
      <c r="BT103" s="27" t="str">
        <f t="shared" si="134"/>
        <v>#N/A</v>
      </c>
      <c r="BU103" s="27" t="str">
        <f t="shared" si="134"/>
        <v>#N/A</v>
      </c>
      <c r="BV103" s="27" t="str">
        <f t="shared" si="134"/>
        <v>#N/A</v>
      </c>
      <c r="BW103" s="27" t="str">
        <f t="shared" si="134"/>
        <v>#N/A</v>
      </c>
      <c r="BX103" s="27" t="str">
        <f t="shared" si="134"/>
        <v>#N/A</v>
      </c>
      <c r="BY103" s="27" t="str">
        <f t="shared" si="134"/>
        <v>#N/A</v>
      </c>
      <c r="BZ103" s="27" t="str">
        <f t="shared" si="134"/>
        <v>#N/A</v>
      </c>
      <c r="CA103" s="27" t="str">
        <f t="shared" si="134"/>
        <v>#N/A</v>
      </c>
      <c r="CB103" s="27" t="str">
        <f t="shared" si="134"/>
        <v>#N/A</v>
      </c>
      <c r="CC103" s="27" t="str">
        <f t="shared" si="134"/>
        <v>#N/A</v>
      </c>
      <c r="CD103" s="27" t="str">
        <f t="shared" si="134"/>
        <v>#N/A</v>
      </c>
      <c r="CE103" s="27" t="str">
        <f t="shared" si="134"/>
        <v>#N/A</v>
      </c>
      <c r="CF103" s="27" t="str">
        <f t="shared" si="134"/>
        <v>#N/A</v>
      </c>
      <c r="CG103" s="27" t="str">
        <f t="shared" si="134"/>
        <v>#N/A</v>
      </c>
      <c r="CH103" s="27" t="str">
        <f t="shared" si="134"/>
        <v>#N/A</v>
      </c>
      <c r="CI103" s="27" t="str">
        <f t="shared" si="134"/>
        <v>#N/A</v>
      </c>
      <c r="CJ103" s="27" t="str">
        <f t="shared" si="134"/>
        <v>#N/A</v>
      </c>
      <c r="CK103" s="27" t="str">
        <f t="shared" si="134"/>
        <v>#N/A</v>
      </c>
      <c r="CL103" s="27" t="str">
        <f t="shared" si="134"/>
        <v>#N/A</v>
      </c>
      <c r="CM103" s="27" t="str">
        <f t="shared" si="134"/>
        <v>#N/A</v>
      </c>
      <c r="CN103" s="27" t="str">
        <f t="shared" si="134"/>
        <v>#N/A</v>
      </c>
      <c r="CO103" s="27" t="str">
        <f t="shared" si="134"/>
        <v>#N/A</v>
      </c>
      <c r="CP103" s="27" t="str">
        <f t="shared" si="134"/>
        <v>#N/A</v>
      </c>
      <c r="CQ103" s="27" t="str">
        <f t="shared" si="134"/>
        <v>#N/A</v>
      </c>
      <c r="CR103" s="27" t="str">
        <f t="shared" si="134"/>
        <v>#N/A</v>
      </c>
      <c r="CS103" s="27" t="str">
        <f t="shared" si="134"/>
        <v>#N/A</v>
      </c>
      <c r="CT103" s="27" t="str">
        <f t="shared" si="134"/>
        <v>#N/A</v>
      </c>
      <c r="CU103" s="27" t="str">
        <f t="shared" si="134"/>
        <v>#N/A</v>
      </c>
      <c r="CV103" s="27" t="str">
        <f t="shared" si="134"/>
        <v>#N/A</v>
      </c>
      <c r="CW103" s="27" t="str">
        <f t="shared" si="134"/>
        <v>#N/A</v>
      </c>
      <c r="CX103" s="27" t="str">
        <f t="shared" si="134"/>
        <v>#N/A</v>
      </c>
      <c r="CY103" s="27" t="str">
        <f t="shared" si="134"/>
        <v>#N/A</v>
      </c>
      <c r="CZ103" s="27" t="str">
        <f t="shared" si="134"/>
        <v>#N/A</v>
      </c>
      <c r="DA103" s="27" t="str">
        <f t="shared" si="134"/>
        <v>#N/A</v>
      </c>
      <c r="DB103" s="27" t="str">
        <f t="shared" si="134"/>
        <v>#N/A</v>
      </c>
      <c r="DC103" s="27" t="str">
        <f t="shared" si="134"/>
        <v>#N/A</v>
      </c>
      <c r="DD103" s="27" t="str">
        <f t="shared" si="134"/>
        <v>#N/A</v>
      </c>
      <c r="DE103" s="27" t="str">
        <f t="shared" si="134"/>
        <v>#N/A</v>
      </c>
      <c r="DF103" s="27" t="str">
        <f t="shared" si="134"/>
        <v>#N/A</v>
      </c>
      <c r="DG103" s="27" t="str">
        <f t="shared" si="134"/>
        <v>#N/A</v>
      </c>
      <c r="DH103" s="27" t="str">
        <f t="shared" si="134"/>
        <v>#N/A</v>
      </c>
      <c r="DI103" s="27" t="str">
        <f t="shared" si="134"/>
        <v>#N/A</v>
      </c>
      <c r="DJ103" s="27" t="str">
        <f t="shared" si="134"/>
        <v>#N/A</v>
      </c>
      <c r="DK103" s="27" t="str">
        <f t="shared" si="134"/>
        <v>#N/A</v>
      </c>
      <c r="DL103" s="27" t="str">
        <f t="shared" si="134"/>
        <v>#N/A</v>
      </c>
      <c r="DM103" s="27" t="str">
        <f t="shared" si="134"/>
        <v>#N/A</v>
      </c>
      <c r="DN103" s="27" t="str">
        <f t="shared" si="134"/>
        <v>#N/A</v>
      </c>
      <c r="DO103" s="27" t="str">
        <f t="shared" si="134"/>
        <v>#N/A</v>
      </c>
      <c r="DP103" s="27" t="str">
        <f t="shared" si="134"/>
        <v>#N/A</v>
      </c>
      <c r="DQ103" s="27" t="str">
        <f t="shared" si="134"/>
        <v>#N/A</v>
      </c>
      <c r="DR103" s="27" t="str">
        <f t="shared" si="134"/>
        <v>#N/A</v>
      </c>
      <c r="DS103" s="27" t="str">
        <f t="shared" si="134"/>
        <v>#N/A</v>
      </c>
      <c r="DT103" s="27" t="str">
        <f t="shared" si="134"/>
        <v>#N/A</v>
      </c>
      <c r="DU103" s="27" t="str">
        <f t="shared" si="134"/>
        <v>#N/A</v>
      </c>
      <c r="DV103" s="27" t="str">
        <f t="shared" si="134"/>
        <v>#N/A</v>
      </c>
      <c r="DW103" s="27" t="str">
        <f t="shared" si="134"/>
        <v>#N/A</v>
      </c>
      <c r="DX103" s="27" t="str">
        <f t="shared" si="134"/>
        <v>#N/A</v>
      </c>
      <c r="DY103" s="27" t="str">
        <f t="shared" si="134"/>
        <v>#N/A</v>
      </c>
      <c r="DZ103" s="27" t="str">
        <f t="shared" si="134"/>
        <v>#N/A</v>
      </c>
      <c r="EA103" s="27" t="str">
        <f t="shared" si="134"/>
        <v>#N/A</v>
      </c>
      <c r="EB103" s="27" t="str">
        <f t="shared" si="134"/>
        <v>#N/A</v>
      </c>
      <c r="EC103" s="27" t="str">
        <f t="shared" si="134"/>
        <v>#N/A</v>
      </c>
      <c r="ED103" s="27" t="str">
        <f t="shared" si="134"/>
        <v>#N/A</v>
      </c>
      <c r="EE103" s="28">
        <f t="shared" si="2"/>
        <v>1663.135472</v>
      </c>
    </row>
    <row r="104">
      <c r="A104" s="1"/>
      <c r="B104" s="29"/>
      <c r="C104" s="30"/>
      <c r="D104" s="30"/>
      <c r="E104" s="30"/>
      <c r="F104" s="31"/>
      <c r="G104" s="32"/>
      <c r="H104" s="32" t="b">
        <f t="shared" si="3"/>
        <v>0</v>
      </c>
      <c r="I104" s="32" t="b">
        <f>if(iferror(match(B104,'Osallistujat ja seuranta'!C:C,0),0)&gt;0,TRUE,FALSE)</f>
        <v>0</v>
      </c>
      <c r="J104" s="32" t="b">
        <f>if(iferror(match(C104,'Osallistujat ja seuranta'!C:C,0),0)&gt;0,TRUE,FALSE)</f>
        <v>0</v>
      </c>
      <c r="K104" s="32" t="b">
        <f t="shared" si="4"/>
        <v>0</v>
      </c>
      <c r="L104" s="32" t="b">
        <f t="shared" si="5"/>
        <v>1</v>
      </c>
      <c r="M104" s="32" t="b">
        <f t="shared" si="6"/>
        <v>0</v>
      </c>
      <c r="N104" s="33" t="str">
        <f t="shared" si="7"/>
        <v/>
      </c>
      <c r="O104" s="34" t="str">
        <f t="shared" si="8"/>
        <v/>
      </c>
      <c r="P104" s="34" t="str">
        <f t="shared" si="9"/>
        <v/>
      </c>
      <c r="Q104" s="35" t="str">
        <f t="shared" si="10"/>
        <v/>
      </c>
      <c r="R104" s="33" t="str">
        <f t="shared" si="11"/>
        <v/>
      </c>
      <c r="S104" s="33">
        <f t="shared" si="12"/>
        <v>1</v>
      </c>
      <c r="T104" s="33">
        <f t="shared" si="13"/>
        <v>-56.71174423</v>
      </c>
      <c r="U104" s="33">
        <f t="shared" si="14"/>
        <v>-56.71174423</v>
      </c>
      <c r="V104" s="36" t="str">
        <f t="shared" si="15"/>
        <v/>
      </c>
      <c r="W104" s="37">
        <f t="shared" si="16"/>
        <v>88.71035368</v>
      </c>
      <c r="X104" s="37">
        <f t="shared" si="17"/>
        <v>5.75</v>
      </c>
      <c r="Y104" s="37" t="str">
        <f>if(N104=1,(W104*(S104-V104))*'Säännöt ja ohjeet'!$B$54+X104,"")</f>
        <v/>
      </c>
      <c r="Z104" s="37">
        <f t="shared" si="18"/>
        <v>0</v>
      </c>
      <c r="AA104" s="37">
        <f t="shared" si="19"/>
        <v>1</v>
      </c>
      <c r="AB104" s="37">
        <f t="shared" si="20"/>
        <v>88.71035368</v>
      </c>
      <c r="AC104" s="37">
        <f t="shared" si="21"/>
        <v>5.75</v>
      </c>
      <c r="AD104" s="37" t="str">
        <f>if(N104=1,(AB104*(Z104-AA104))*'Säännöt ja ohjeet'!$B$54+AC104,"")</f>
        <v/>
      </c>
      <c r="AE104" s="38">
        <f t="shared" si="22"/>
        <v>11</v>
      </c>
      <c r="AF104" s="38">
        <f t="shared" si="23"/>
        <v>11</v>
      </c>
      <c r="AG104" s="1"/>
      <c r="AH104" s="10"/>
      <c r="AI104" s="27">
        <f t="shared" ref="AI104:ED104" si="135">if($B104=AI$3,AI103+$Y104,if($C104=AI$3,AI103+$AD104,AI103))</f>
        <v>2004.732079</v>
      </c>
      <c r="AJ104" s="27">
        <f t="shared" si="135"/>
        <v>1845.73035</v>
      </c>
      <c r="AK104" s="27">
        <f t="shared" si="135"/>
        <v>2427.22019</v>
      </c>
      <c r="AL104" s="27">
        <f t="shared" si="135"/>
        <v>1676.303128</v>
      </c>
      <c r="AM104" s="27">
        <f t="shared" si="135"/>
        <v>1775.926432</v>
      </c>
      <c r="AN104" s="27">
        <f t="shared" si="135"/>
        <v>2303.106744</v>
      </c>
      <c r="AO104" s="27">
        <f t="shared" si="135"/>
        <v>2279.021637</v>
      </c>
      <c r="AP104" s="27">
        <f t="shared" si="135"/>
        <v>1721.536599</v>
      </c>
      <c r="AQ104" s="27">
        <f t="shared" si="135"/>
        <v>880.3044819</v>
      </c>
      <c r="AR104" s="27">
        <f t="shared" si="135"/>
        <v>818.204268</v>
      </c>
      <c r="AS104" s="27">
        <f t="shared" si="135"/>
        <v>2178.77133</v>
      </c>
      <c r="AT104" s="27">
        <f t="shared" si="135"/>
        <v>811.649061</v>
      </c>
      <c r="AU104" s="27">
        <f t="shared" si="135"/>
        <v>1243.17385</v>
      </c>
      <c r="AV104" s="27">
        <f t="shared" si="135"/>
        <v>1314.655233</v>
      </c>
      <c r="AW104" s="27">
        <f t="shared" si="135"/>
        <v>1186.880996</v>
      </c>
      <c r="AX104" s="27">
        <f t="shared" si="135"/>
        <v>1130.419935</v>
      </c>
      <c r="AY104" s="27">
        <f t="shared" si="135"/>
        <v>1367.704948</v>
      </c>
      <c r="AZ104" s="27">
        <f t="shared" si="135"/>
        <v>1757.561406</v>
      </c>
      <c r="BA104" s="27">
        <f t="shared" si="135"/>
        <v>1843.969933</v>
      </c>
      <c r="BB104" s="27">
        <f t="shared" si="135"/>
        <v>2151.976698</v>
      </c>
      <c r="BC104" s="27">
        <f t="shared" si="135"/>
        <v>2206.995622</v>
      </c>
      <c r="BD104" s="27" t="str">
        <f t="shared" si="135"/>
        <v>#N/A</v>
      </c>
      <c r="BE104" s="27" t="str">
        <f t="shared" si="135"/>
        <v>#N/A</v>
      </c>
      <c r="BF104" s="27" t="str">
        <f t="shared" si="135"/>
        <v>#N/A</v>
      </c>
      <c r="BG104" s="27" t="str">
        <f t="shared" si="135"/>
        <v>#N/A</v>
      </c>
      <c r="BH104" s="27" t="str">
        <f t="shared" si="135"/>
        <v>#N/A</v>
      </c>
      <c r="BI104" s="27" t="str">
        <f t="shared" si="135"/>
        <v>#N/A</v>
      </c>
      <c r="BJ104" s="27" t="str">
        <f t="shared" si="135"/>
        <v>#N/A</v>
      </c>
      <c r="BK104" s="27" t="str">
        <f t="shared" si="135"/>
        <v>#N/A</v>
      </c>
      <c r="BL104" s="27" t="str">
        <f t="shared" si="135"/>
        <v>#N/A</v>
      </c>
      <c r="BM104" s="27" t="str">
        <f t="shared" si="135"/>
        <v>#N/A</v>
      </c>
      <c r="BN104" s="27" t="str">
        <f t="shared" si="135"/>
        <v>#N/A</v>
      </c>
      <c r="BO104" s="27" t="str">
        <f t="shared" si="135"/>
        <v>#N/A</v>
      </c>
      <c r="BP104" s="27" t="str">
        <f t="shared" si="135"/>
        <v>#N/A</v>
      </c>
      <c r="BQ104" s="27" t="str">
        <f t="shared" si="135"/>
        <v>#N/A</v>
      </c>
      <c r="BR104" s="27" t="str">
        <f t="shared" si="135"/>
        <v>#N/A</v>
      </c>
      <c r="BS104" s="27" t="str">
        <f t="shared" si="135"/>
        <v>#N/A</v>
      </c>
      <c r="BT104" s="27" t="str">
        <f t="shared" si="135"/>
        <v>#N/A</v>
      </c>
      <c r="BU104" s="27" t="str">
        <f t="shared" si="135"/>
        <v>#N/A</v>
      </c>
      <c r="BV104" s="27" t="str">
        <f t="shared" si="135"/>
        <v>#N/A</v>
      </c>
      <c r="BW104" s="27" t="str">
        <f t="shared" si="135"/>
        <v>#N/A</v>
      </c>
      <c r="BX104" s="27" t="str">
        <f t="shared" si="135"/>
        <v>#N/A</v>
      </c>
      <c r="BY104" s="27" t="str">
        <f t="shared" si="135"/>
        <v>#N/A</v>
      </c>
      <c r="BZ104" s="27" t="str">
        <f t="shared" si="135"/>
        <v>#N/A</v>
      </c>
      <c r="CA104" s="27" t="str">
        <f t="shared" si="135"/>
        <v>#N/A</v>
      </c>
      <c r="CB104" s="27" t="str">
        <f t="shared" si="135"/>
        <v>#N/A</v>
      </c>
      <c r="CC104" s="27" t="str">
        <f t="shared" si="135"/>
        <v>#N/A</v>
      </c>
      <c r="CD104" s="27" t="str">
        <f t="shared" si="135"/>
        <v>#N/A</v>
      </c>
      <c r="CE104" s="27" t="str">
        <f t="shared" si="135"/>
        <v>#N/A</v>
      </c>
      <c r="CF104" s="27" t="str">
        <f t="shared" si="135"/>
        <v>#N/A</v>
      </c>
      <c r="CG104" s="27" t="str">
        <f t="shared" si="135"/>
        <v>#N/A</v>
      </c>
      <c r="CH104" s="27" t="str">
        <f t="shared" si="135"/>
        <v>#N/A</v>
      </c>
      <c r="CI104" s="27" t="str">
        <f t="shared" si="135"/>
        <v>#N/A</v>
      </c>
      <c r="CJ104" s="27" t="str">
        <f t="shared" si="135"/>
        <v>#N/A</v>
      </c>
      <c r="CK104" s="27" t="str">
        <f t="shared" si="135"/>
        <v>#N/A</v>
      </c>
      <c r="CL104" s="27" t="str">
        <f t="shared" si="135"/>
        <v>#N/A</v>
      </c>
      <c r="CM104" s="27" t="str">
        <f t="shared" si="135"/>
        <v>#N/A</v>
      </c>
      <c r="CN104" s="27" t="str">
        <f t="shared" si="135"/>
        <v>#N/A</v>
      </c>
      <c r="CO104" s="27" t="str">
        <f t="shared" si="135"/>
        <v>#N/A</v>
      </c>
      <c r="CP104" s="27" t="str">
        <f t="shared" si="135"/>
        <v>#N/A</v>
      </c>
      <c r="CQ104" s="27" t="str">
        <f t="shared" si="135"/>
        <v>#N/A</v>
      </c>
      <c r="CR104" s="27" t="str">
        <f t="shared" si="135"/>
        <v>#N/A</v>
      </c>
      <c r="CS104" s="27" t="str">
        <f t="shared" si="135"/>
        <v>#N/A</v>
      </c>
      <c r="CT104" s="27" t="str">
        <f t="shared" si="135"/>
        <v>#N/A</v>
      </c>
      <c r="CU104" s="27" t="str">
        <f t="shared" si="135"/>
        <v>#N/A</v>
      </c>
      <c r="CV104" s="27" t="str">
        <f t="shared" si="135"/>
        <v>#N/A</v>
      </c>
      <c r="CW104" s="27" t="str">
        <f t="shared" si="135"/>
        <v>#N/A</v>
      </c>
      <c r="CX104" s="27" t="str">
        <f t="shared" si="135"/>
        <v>#N/A</v>
      </c>
      <c r="CY104" s="27" t="str">
        <f t="shared" si="135"/>
        <v>#N/A</v>
      </c>
      <c r="CZ104" s="27" t="str">
        <f t="shared" si="135"/>
        <v>#N/A</v>
      </c>
      <c r="DA104" s="27" t="str">
        <f t="shared" si="135"/>
        <v>#N/A</v>
      </c>
      <c r="DB104" s="27" t="str">
        <f t="shared" si="135"/>
        <v>#N/A</v>
      </c>
      <c r="DC104" s="27" t="str">
        <f t="shared" si="135"/>
        <v>#N/A</v>
      </c>
      <c r="DD104" s="27" t="str">
        <f t="shared" si="135"/>
        <v>#N/A</v>
      </c>
      <c r="DE104" s="27" t="str">
        <f t="shared" si="135"/>
        <v>#N/A</v>
      </c>
      <c r="DF104" s="27" t="str">
        <f t="shared" si="135"/>
        <v>#N/A</v>
      </c>
      <c r="DG104" s="27" t="str">
        <f t="shared" si="135"/>
        <v>#N/A</v>
      </c>
      <c r="DH104" s="27" t="str">
        <f t="shared" si="135"/>
        <v>#N/A</v>
      </c>
      <c r="DI104" s="27" t="str">
        <f t="shared" si="135"/>
        <v>#N/A</v>
      </c>
      <c r="DJ104" s="27" t="str">
        <f t="shared" si="135"/>
        <v>#N/A</v>
      </c>
      <c r="DK104" s="27" t="str">
        <f t="shared" si="135"/>
        <v>#N/A</v>
      </c>
      <c r="DL104" s="27" t="str">
        <f t="shared" si="135"/>
        <v>#N/A</v>
      </c>
      <c r="DM104" s="27" t="str">
        <f t="shared" si="135"/>
        <v>#N/A</v>
      </c>
      <c r="DN104" s="27" t="str">
        <f t="shared" si="135"/>
        <v>#N/A</v>
      </c>
      <c r="DO104" s="27" t="str">
        <f t="shared" si="135"/>
        <v>#N/A</v>
      </c>
      <c r="DP104" s="27" t="str">
        <f t="shared" si="135"/>
        <v>#N/A</v>
      </c>
      <c r="DQ104" s="27" t="str">
        <f t="shared" si="135"/>
        <v>#N/A</v>
      </c>
      <c r="DR104" s="27" t="str">
        <f t="shared" si="135"/>
        <v>#N/A</v>
      </c>
      <c r="DS104" s="27" t="str">
        <f t="shared" si="135"/>
        <v>#N/A</v>
      </c>
      <c r="DT104" s="27" t="str">
        <f t="shared" si="135"/>
        <v>#N/A</v>
      </c>
      <c r="DU104" s="27" t="str">
        <f t="shared" si="135"/>
        <v>#N/A</v>
      </c>
      <c r="DV104" s="27" t="str">
        <f t="shared" si="135"/>
        <v>#N/A</v>
      </c>
      <c r="DW104" s="27" t="str">
        <f t="shared" si="135"/>
        <v>#N/A</v>
      </c>
      <c r="DX104" s="27" t="str">
        <f t="shared" si="135"/>
        <v>#N/A</v>
      </c>
      <c r="DY104" s="27" t="str">
        <f t="shared" si="135"/>
        <v>#N/A</v>
      </c>
      <c r="DZ104" s="27" t="str">
        <f t="shared" si="135"/>
        <v>#N/A</v>
      </c>
      <c r="EA104" s="27" t="str">
        <f t="shared" si="135"/>
        <v>#N/A</v>
      </c>
      <c r="EB104" s="27" t="str">
        <f t="shared" si="135"/>
        <v>#N/A</v>
      </c>
      <c r="EC104" s="27" t="str">
        <f t="shared" si="135"/>
        <v>#N/A</v>
      </c>
      <c r="ED104" s="27" t="str">
        <f t="shared" si="135"/>
        <v>#N/A</v>
      </c>
      <c r="EE104" s="28">
        <f t="shared" si="2"/>
        <v>1663.135472</v>
      </c>
    </row>
    <row r="105">
      <c r="A105" s="1"/>
      <c r="B105" s="29"/>
      <c r="C105" s="30"/>
      <c r="D105" s="30"/>
      <c r="E105" s="30"/>
      <c r="F105" s="31"/>
      <c r="G105" s="32"/>
      <c r="H105" s="32" t="b">
        <f t="shared" si="3"/>
        <v>0</v>
      </c>
      <c r="I105" s="32" t="b">
        <f>if(iferror(match(B105,'Osallistujat ja seuranta'!C:C,0),0)&gt;0,TRUE,FALSE)</f>
        <v>0</v>
      </c>
      <c r="J105" s="32" t="b">
        <f>if(iferror(match(C105,'Osallistujat ja seuranta'!C:C,0),0)&gt;0,TRUE,FALSE)</f>
        <v>0</v>
      </c>
      <c r="K105" s="32" t="b">
        <f t="shared" si="4"/>
        <v>0</v>
      </c>
      <c r="L105" s="32" t="b">
        <f t="shared" si="5"/>
        <v>1</v>
      </c>
      <c r="M105" s="32" t="b">
        <f t="shared" si="6"/>
        <v>0</v>
      </c>
      <c r="N105" s="33" t="str">
        <f t="shared" si="7"/>
        <v/>
      </c>
      <c r="O105" s="34" t="str">
        <f t="shared" si="8"/>
        <v/>
      </c>
      <c r="P105" s="34" t="str">
        <f t="shared" si="9"/>
        <v/>
      </c>
      <c r="Q105" s="35" t="str">
        <f t="shared" si="10"/>
        <v/>
      </c>
      <c r="R105" s="33" t="str">
        <f t="shared" si="11"/>
        <v/>
      </c>
      <c r="S105" s="33">
        <f t="shared" si="12"/>
        <v>1</v>
      </c>
      <c r="T105" s="33">
        <f t="shared" si="13"/>
        <v>-56.71174423</v>
      </c>
      <c r="U105" s="33">
        <f t="shared" si="14"/>
        <v>-56.71174423</v>
      </c>
      <c r="V105" s="36" t="str">
        <f t="shared" si="15"/>
        <v/>
      </c>
      <c r="W105" s="37">
        <f t="shared" si="16"/>
        <v>88.71035368</v>
      </c>
      <c r="X105" s="37">
        <f t="shared" si="17"/>
        <v>5.75</v>
      </c>
      <c r="Y105" s="37" t="str">
        <f>if(N105=1,(W105*(S105-V105))*'Säännöt ja ohjeet'!$B$54+X105,"")</f>
        <v/>
      </c>
      <c r="Z105" s="37">
        <f t="shared" si="18"/>
        <v>0</v>
      </c>
      <c r="AA105" s="37">
        <f t="shared" si="19"/>
        <v>1</v>
      </c>
      <c r="AB105" s="37">
        <f t="shared" si="20"/>
        <v>88.71035368</v>
      </c>
      <c r="AC105" s="37">
        <f t="shared" si="21"/>
        <v>5.75</v>
      </c>
      <c r="AD105" s="37" t="str">
        <f>if(N105=1,(AB105*(Z105-AA105))*'Säännöt ja ohjeet'!$B$54+AC105,"")</f>
        <v/>
      </c>
      <c r="AE105" s="38">
        <f t="shared" si="22"/>
        <v>11</v>
      </c>
      <c r="AF105" s="38">
        <f t="shared" si="23"/>
        <v>11</v>
      </c>
      <c r="AG105" s="1"/>
      <c r="AH105" s="10"/>
      <c r="AI105" s="27">
        <f t="shared" ref="AI105:ED105" si="136">if($B105=AI$3,AI104+$Y105,if($C105=AI$3,AI104+$AD105,AI104))</f>
        <v>2004.732079</v>
      </c>
      <c r="AJ105" s="27">
        <f t="shared" si="136"/>
        <v>1845.73035</v>
      </c>
      <c r="AK105" s="27">
        <f t="shared" si="136"/>
        <v>2427.22019</v>
      </c>
      <c r="AL105" s="27">
        <f t="shared" si="136"/>
        <v>1676.303128</v>
      </c>
      <c r="AM105" s="27">
        <f t="shared" si="136"/>
        <v>1775.926432</v>
      </c>
      <c r="AN105" s="27">
        <f t="shared" si="136"/>
        <v>2303.106744</v>
      </c>
      <c r="AO105" s="27">
        <f t="shared" si="136"/>
        <v>2279.021637</v>
      </c>
      <c r="AP105" s="27">
        <f t="shared" si="136"/>
        <v>1721.536599</v>
      </c>
      <c r="AQ105" s="27">
        <f t="shared" si="136"/>
        <v>880.3044819</v>
      </c>
      <c r="AR105" s="27">
        <f t="shared" si="136"/>
        <v>818.204268</v>
      </c>
      <c r="AS105" s="27">
        <f t="shared" si="136"/>
        <v>2178.77133</v>
      </c>
      <c r="AT105" s="27">
        <f t="shared" si="136"/>
        <v>811.649061</v>
      </c>
      <c r="AU105" s="27">
        <f t="shared" si="136"/>
        <v>1243.17385</v>
      </c>
      <c r="AV105" s="27">
        <f t="shared" si="136"/>
        <v>1314.655233</v>
      </c>
      <c r="AW105" s="27">
        <f t="shared" si="136"/>
        <v>1186.880996</v>
      </c>
      <c r="AX105" s="27">
        <f t="shared" si="136"/>
        <v>1130.419935</v>
      </c>
      <c r="AY105" s="27">
        <f t="shared" si="136"/>
        <v>1367.704948</v>
      </c>
      <c r="AZ105" s="27">
        <f t="shared" si="136"/>
        <v>1757.561406</v>
      </c>
      <c r="BA105" s="27">
        <f t="shared" si="136"/>
        <v>1843.969933</v>
      </c>
      <c r="BB105" s="27">
        <f t="shared" si="136"/>
        <v>2151.976698</v>
      </c>
      <c r="BC105" s="27">
        <f t="shared" si="136"/>
        <v>2206.995622</v>
      </c>
      <c r="BD105" s="27" t="str">
        <f t="shared" si="136"/>
        <v>#N/A</v>
      </c>
      <c r="BE105" s="27" t="str">
        <f t="shared" si="136"/>
        <v>#N/A</v>
      </c>
      <c r="BF105" s="27" t="str">
        <f t="shared" si="136"/>
        <v>#N/A</v>
      </c>
      <c r="BG105" s="27" t="str">
        <f t="shared" si="136"/>
        <v>#N/A</v>
      </c>
      <c r="BH105" s="27" t="str">
        <f t="shared" si="136"/>
        <v>#N/A</v>
      </c>
      <c r="BI105" s="27" t="str">
        <f t="shared" si="136"/>
        <v>#N/A</v>
      </c>
      <c r="BJ105" s="27" t="str">
        <f t="shared" si="136"/>
        <v>#N/A</v>
      </c>
      <c r="BK105" s="27" t="str">
        <f t="shared" si="136"/>
        <v>#N/A</v>
      </c>
      <c r="BL105" s="27" t="str">
        <f t="shared" si="136"/>
        <v>#N/A</v>
      </c>
      <c r="BM105" s="27" t="str">
        <f t="shared" si="136"/>
        <v>#N/A</v>
      </c>
      <c r="BN105" s="27" t="str">
        <f t="shared" si="136"/>
        <v>#N/A</v>
      </c>
      <c r="BO105" s="27" t="str">
        <f t="shared" si="136"/>
        <v>#N/A</v>
      </c>
      <c r="BP105" s="27" t="str">
        <f t="shared" si="136"/>
        <v>#N/A</v>
      </c>
      <c r="BQ105" s="27" t="str">
        <f t="shared" si="136"/>
        <v>#N/A</v>
      </c>
      <c r="BR105" s="27" t="str">
        <f t="shared" si="136"/>
        <v>#N/A</v>
      </c>
      <c r="BS105" s="27" t="str">
        <f t="shared" si="136"/>
        <v>#N/A</v>
      </c>
      <c r="BT105" s="27" t="str">
        <f t="shared" si="136"/>
        <v>#N/A</v>
      </c>
      <c r="BU105" s="27" t="str">
        <f t="shared" si="136"/>
        <v>#N/A</v>
      </c>
      <c r="BV105" s="27" t="str">
        <f t="shared" si="136"/>
        <v>#N/A</v>
      </c>
      <c r="BW105" s="27" t="str">
        <f t="shared" si="136"/>
        <v>#N/A</v>
      </c>
      <c r="BX105" s="27" t="str">
        <f t="shared" si="136"/>
        <v>#N/A</v>
      </c>
      <c r="BY105" s="27" t="str">
        <f t="shared" si="136"/>
        <v>#N/A</v>
      </c>
      <c r="BZ105" s="27" t="str">
        <f t="shared" si="136"/>
        <v>#N/A</v>
      </c>
      <c r="CA105" s="27" t="str">
        <f t="shared" si="136"/>
        <v>#N/A</v>
      </c>
      <c r="CB105" s="27" t="str">
        <f t="shared" si="136"/>
        <v>#N/A</v>
      </c>
      <c r="CC105" s="27" t="str">
        <f t="shared" si="136"/>
        <v>#N/A</v>
      </c>
      <c r="CD105" s="27" t="str">
        <f t="shared" si="136"/>
        <v>#N/A</v>
      </c>
      <c r="CE105" s="27" t="str">
        <f t="shared" si="136"/>
        <v>#N/A</v>
      </c>
      <c r="CF105" s="27" t="str">
        <f t="shared" si="136"/>
        <v>#N/A</v>
      </c>
      <c r="CG105" s="27" t="str">
        <f t="shared" si="136"/>
        <v>#N/A</v>
      </c>
      <c r="CH105" s="27" t="str">
        <f t="shared" si="136"/>
        <v>#N/A</v>
      </c>
      <c r="CI105" s="27" t="str">
        <f t="shared" si="136"/>
        <v>#N/A</v>
      </c>
      <c r="CJ105" s="27" t="str">
        <f t="shared" si="136"/>
        <v>#N/A</v>
      </c>
      <c r="CK105" s="27" t="str">
        <f t="shared" si="136"/>
        <v>#N/A</v>
      </c>
      <c r="CL105" s="27" t="str">
        <f t="shared" si="136"/>
        <v>#N/A</v>
      </c>
      <c r="CM105" s="27" t="str">
        <f t="shared" si="136"/>
        <v>#N/A</v>
      </c>
      <c r="CN105" s="27" t="str">
        <f t="shared" si="136"/>
        <v>#N/A</v>
      </c>
      <c r="CO105" s="27" t="str">
        <f t="shared" si="136"/>
        <v>#N/A</v>
      </c>
      <c r="CP105" s="27" t="str">
        <f t="shared" si="136"/>
        <v>#N/A</v>
      </c>
      <c r="CQ105" s="27" t="str">
        <f t="shared" si="136"/>
        <v>#N/A</v>
      </c>
      <c r="CR105" s="27" t="str">
        <f t="shared" si="136"/>
        <v>#N/A</v>
      </c>
      <c r="CS105" s="27" t="str">
        <f t="shared" si="136"/>
        <v>#N/A</v>
      </c>
      <c r="CT105" s="27" t="str">
        <f t="shared" si="136"/>
        <v>#N/A</v>
      </c>
      <c r="CU105" s="27" t="str">
        <f t="shared" si="136"/>
        <v>#N/A</v>
      </c>
      <c r="CV105" s="27" t="str">
        <f t="shared" si="136"/>
        <v>#N/A</v>
      </c>
      <c r="CW105" s="27" t="str">
        <f t="shared" si="136"/>
        <v>#N/A</v>
      </c>
      <c r="CX105" s="27" t="str">
        <f t="shared" si="136"/>
        <v>#N/A</v>
      </c>
      <c r="CY105" s="27" t="str">
        <f t="shared" si="136"/>
        <v>#N/A</v>
      </c>
      <c r="CZ105" s="27" t="str">
        <f t="shared" si="136"/>
        <v>#N/A</v>
      </c>
      <c r="DA105" s="27" t="str">
        <f t="shared" si="136"/>
        <v>#N/A</v>
      </c>
      <c r="DB105" s="27" t="str">
        <f t="shared" si="136"/>
        <v>#N/A</v>
      </c>
      <c r="DC105" s="27" t="str">
        <f t="shared" si="136"/>
        <v>#N/A</v>
      </c>
      <c r="DD105" s="27" t="str">
        <f t="shared" si="136"/>
        <v>#N/A</v>
      </c>
      <c r="DE105" s="27" t="str">
        <f t="shared" si="136"/>
        <v>#N/A</v>
      </c>
      <c r="DF105" s="27" t="str">
        <f t="shared" si="136"/>
        <v>#N/A</v>
      </c>
      <c r="DG105" s="27" t="str">
        <f t="shared" si="136"/>
        <v>#N/A</v>
      </c>
      <c r="DH105" s="27" t="str">
        <f t="shared" si="136"/>
        <v>#N/A</v>
      </c>
      <c r="DI105" s="27" t="str">
        <f t="shared" si="136"/>
        <v>#N/A</v>
      </c>
      <c r="DJ105" s="27" t="str">
        <f t="shared" si="136"/>
        <v>#N/A</v>
      </c>
      <c r="DK105" s="27" t="str">
        <f t="shared" si="136"/>
        <v>#N/A</v>
      </c>
      <c r="DL105" s="27" t="str">
        <f t="shared" si="136"/>
        <v>#N/A</v>
      </c>
      <c r="DM105" s="27" t="str">
        <f t="shared" si="136"/>
        <v>#N/A</v>
      </c>
      <c r="DN105" s="27" t="str">
        <f t="shared" si="136"/>
        <v>#N/A</v>
      </c>
      <c r="DO105" s="27" t="str">
        <f t="shared" si="136"/>
        <v>#N/A</v>
      </c>
      <c r="DP105" s="27" t="str">
        <f t="shared" si="136"/>
        <v>#N/A</v>
      </c>
      <c r="DQ105" s="27" t="str">
        <f t="shared" si="136"/>
        <v>#N/A</v>
      </c>
      <c r="DR105" s="27" t="str">
        <f t="shared" si="136"/>
        <v>#N/A</v>
      </c>
      <c r="DS105" s="27" t="str">
        <f t="shared" si="136"/>
        <v>#N/A</v>
      </c>
      <c r="DT105" s="27" t="str">
        <f t="shared" si="136"/>
        <v>#N/A</v>
      </c>
      <c r="DU105" s="27" t="str">
        <f t="shared" si="136"/>
        <v>#N/A</v>
      </c>
      <c r="DV105" s="27" t="str">
        <f t="shared" si="136"/>
        <v>#N/A</v>
      </c>
      <c r="DW105" s="27" t="str">
        <f t="shared" si="136"/>
        <v>#N/A</v>
      </c>
      <c r="DX105" s="27" t="str">
        <f t="shared" si="136"/>
        <v>#N/A</v>
      </c>
      <c r="DY105" s="27" t="str">
        <f t="shared" si="136"/>
        <v>#N/A</v>
      </c>
      <c r="DZ105" s="27" t="str">
        <f t="shared" si="136"/>
        <v>#N/A</v>
      </c>
      <c r="EA105" s="27" t="str">
        <f t="shared" si="136"/>
        <v>#N/A</v>
      </c>
      <c r="EB105" s="27" t="str">
        <f t="shared" si="136"/>
        <v>#N/A</v>
      </c>
      <c r="EC105" s="27" t="str">
        <f t="shared" si="136"/>
        <v>#N/A</v>
      </c>
      <c r="ED105" s="27" t="str">
        <f t="shared" si="136"/>
        <v>#N/A</v>
      </c>
      <c r="EE105" s="28">
        <f t="shared" si="2"/>
        <v>1663.135472</v>
      </c>
    </row>
    <row r="106">
      <c r="A106" s="1"/>
      <c r="B106" s="29"/>
      <c r="C106" s="30"/>
      <c r="D106" s="30"/>
      <c r="E106" s="30"/>
      <c r="F106" s="31"/>
      <c r="G106" s="32"/>
      <c r="H106" s="32" t="b">
        <f t="shared" si="3"/>
        <v>0</v>
      </c>
      <c r="I106" s="32" t="b">
        <f>if(iferror(match(B106,'Osallistujat ja seuranta'!C:C,0),0)&gt;0,TRUE,FALSE)</f>
        <v>0</v>
      </c>
      <c r="J106" s="32" t="b">
        <f>if(iferror(match(C106,'Osallistujat ja seuranta'!C:C,0),0)&gt;0,TRUE,FALSE)</f>
        <v>0</v>
      </c>
      <c r="K106" s="32" t="b">
        <f t="shared" si="4"/>
        <v>0</v>
      </c>
      <c r="L106" s="32" t="b">
        <f t="shared" si="5"/>
        <v>1</v>
      </c>
      <c r="M106" s="32" t="b">
        <f t="shared" si="6"/>
        <v>0</v>
      </c>
      <c r="N106" s="33" t="str">
        <f t="shared" si="7"/>
        <v/>
      </c>
      <c r="O106" s="34" t="str">
        <f t="shared" si="8"/>
        <v/>
      </c>
      <c r="P106" s="34" t="str">
        <f t="shared" si="9"/>
        <v/>
      </c>
      <c r="Q106" s="35" t="str">
        <f t="shared" si="10"/>
        <v/>
      </c>
      <c r="R106" s="33" t="str">
        <f t="shared" si="11"/>
        <v/>
      </c>
      <c r="S106" s="33">
        <f t="shared" si="12"/>
        <v>1</v>
      </c>
      <c r="T106" s="33">
        <f t="shared" si="13"/>
        <v>-56.71174423</v>
      </c>
      <c r="U106" s="33">
        <f t="shared" si="14"/>
        <v>-56.71174423</v>
      </c>
      <c r="V106" s="36" t="str">
        <f t="shared" si="15"/>
        <v/>
      </c>
      <c r="W106" s="37">
        <f t="shared" si="16"/>
        <v>88.71035368</v>
      </c>
      <c r="X106" s="37">
        <f t="shared" si="17"/>
        <v>5.75</v>
      </c>
      <c r="Y106" s="37" t="str">
        <f>if(N106=1,(W106*(S106-V106))*'Säännöt ja ohjeet'!$B$54+X106,"")</f>
        <v/>
      </c>
      <c r="Z106" s="37">
        <f t="shared" si="18"/>
        <v>0</v>
      </c>
      <c r="AA106" s="37">
        <f t="shared" si="19"/>
        <v>1</v>
      </c>
      <c r="AB106" s="37">
        <f t="shared" si="20"/>
        <v>88.71035368</v>
      </c>
      <c r="AC106" s="37">
        <f t="shared" si="21"/>
        <v>5.75</v>
      </c>
      <c r="AD106" s="37" t="str">
        <f>if(N106=1,(AB106*(Z106-AA106))*'Säännöt ja ohjeet'!$B$54+AC106,"")</f>
        <v/>
      </c>
      <c r="AE106" s="38">
        <f t="shared" si="22"/>
        <v>11</v>
      </c>
      <c r="AF106" s="38">
        <f t="shared" si="23"/>
        <v>11</v>
      </c>
      <c r="AG106" s="1"/>
      <c r="AH106" s="10"/>
      <c r="AI106" s="27">
        <f t="shared" ref="AI106:ED106" si="137">if($B106=AI$3,AI105+$Y106,if($C106=AI$3,AI105+$AD106,AI105))</f>
        <v>2004.732079</v>
      </c>
      <c r="AJ106" s="27">
        <f t="shared" si="137"/>
        <v>1845.73035</v>
      </c>
      <c r="AK106" s="27">
        <f t="shared" si="137"/>
        <v>2427.22019</v>
      </c>
      <c r="AL106" s="27">
        <f t="shared" si="137"/>
        <v>1676.303128</v>
      </c>
      <c r="AM106" s="27">
        <f t="shared" si="137"/>
        <v>1775.926432</v>
      </c>
      <c r="AN106" s="27">
        <f t="shared" si="137"/>
        <v>2303.106744</v>
      </c>
      <c r="AO106" s="27">
        <f t="shared" si="137"/>
        <v>2279.021637</v>
      </c>
      <c r="AP106" s="27">
        <f t="shared" si="137"/>
        <v>1721.536599</v>
      </c>
      <c r="AQ106" s="27">
        <f t="shared" si="137"/>
        <v>880.3044819</v>
      </c>
      <c r="AR106" s="27">
        <f t="shared" si="137"/>
        <v>818.204268</v>
      </c>
      <c r="AS106" s="27">
        <f t="shared" si="137"/>
        <v>2178.77133</v>
      </c>
      <c r="AT106" s="27">
        <f t="shared" si="137"/>
        <v>811.649061</v>
      </c>
      <c r="AU106" s="27">
        <f t="shared" si="137"/>
        <v>1243.17385</v>
      </c>
      <c r="AV106" s="27">
        <f t="shared" si="137"/>
        <v>1314.655233</v>
      </c>
      <c r="AW106" s="27">
        <f t="shared" si="137"/>
        <v>1186.880996</v>
      </c>
      <c r="AX106" s="27">
        <f t="shared" si="137"/>
        <v>1130.419935</v>
      </c>
      <c r="AY106" s="27">
        <f t="shared" si="137"/>
        <v>1367.704948</v>
      </c>
      <c r="AZ106" s="27">
        <f t="shared" si="137"/>
        <v>1757.561406</v>
      </c>
      <c r="BA106" s="27">
        <f t="shared" si="137"/>
        <v>1843.969933</v>
      </c>
      <c r="BB106" s="27">
        <f t="shared" si="137"/>
        <v>2151.976698</v>
      </c>
      <c r="BC106" s="27">
        <f t="shared" si="137"/>
        <v>2206.995622</v>
      </c>
      <c r="BD106" s="27" t="str">
        <f t="shared" si="137"/>
        <v>#N/A</v>
      </c>
      <c r="BE106" s="27" t="str">
        <f t="shared" si="137"/>
        <v>#N/A</v>
      </c>
      <c r="BF106" s="27" t="str">
        <f t="shared" si="137"/>
        <v>#N/A</v>
      </c>
      <c r="BG106" s="27" t="str">
        <f t="shared" si="137"/>
        <v>#N/A</v>
      </c>
      <c r="BH106" s="27" t="str">
        <f t="shared" si="137"/>
        <v>#N/A</v>
      </c>
      <c r="BI106" s="27" t="str">
        <f t="shared" si="137"/>
        <v>#N/A</v>
      </c>
      <c r="BJ106" s="27" t="str">
        <f t="shared" si="137"/>
        <v>#N/A</v>
      </c>
      <c r="BK106" s="27" t="str">
        <f t="shared" si="137"/>
        <v>#N/A</v>
      </c>
      <c r="BL106" s="27" t="str">
        <f t="shared" si="137"/>
        <v>#N/A</v>
      </c>
      <c r="BM106" s="27" t="str">
        <f t="shared" si="137"/>
        <v>#N/A</v>
      </c>
      <c r="BN106" s="27" t="str">
        <f t="shared" si="137"/>
        <v>#N/A</v>
      </c>
      <c r="BO106" s="27" t="str">
        <f t="shared" si="137"/>
        <v>#N/A</v>
      </c>
      <c r="BP106" s="27" t="str">
        <f t="shared" si="137"/>
        <v>#N/A</v>
      </c>
      <c r="BQ106" s="27" t="str">
        <f t="shared" si="137"/>
        <v>#N/A</v>
      </c>
      <c r="BR106" s="27" t="str">
        <f t="shared" si="137"/>
        <v>#N/A</v>
      </c>
      <c r="BS106" s="27" t="str">
        <f t="shared" si="137"/>
        <v>#N/A</v>
      </c>
      <c r="BT106" s="27" t="str">
        <f t="shared" si="137"/>
        <v>#N/A</v>
      </c>
      <c r="BU106" s="27" t="str">
        <f t="shared" si="137"/>
        <v>#N/A</v>
      </c>
      <c r="BV106" s="27" t="str">
        <f t="shared" si="137"/>
        <v>#N/A</v>
      </c>
      <c r="BW106" s="27" t="str">
        <f t="shared" si="137"/>
        <v>#N/A</v>
      </c>
      <c r="BX106" s="27" t="str">
        <f t="shared" si="137"/>
        <v>#N/A</v>
      </c>
      <c r="BY106" s="27" t="str">
        <f t="shared" si="137"/>
        <v>#N/A</v>
      </c>
      <c r="BZ106" s="27" t="str">
        <f t="shared" si="137"/>
        <v>#N/A</v>
      </c>
      <c r="CA106" s="27" t="str">
        <f t="shared" si="137"/>
        <v>#N/A</v>
      </c>
      <c r="CB106" s="27" t="str">
        <f t="shared" si="137"/>
        <v>#N/A</v>
      </c>
      <c r="CC106" s="27" t="str">
        <f t="shared" si="137"/>
        <v>#N/A</v>
      </c>
      <c r="CD106" s="27" t="str">
        <f t="shared" si="137"/>
        <v>#N/A</v>
      </c>
      <c r="CE106" s="27" t="str">
        <f t="shared" si="137"/>
        <v>#N/A</v>
      </c>
      <c r="CF106" s="27" t="str">
        <f t="shared" si="137"/>
        <v>#N/A</v>
      </c>
      <c r="CG106" s="27" t="str">
        <f t="shared" si="137"/>
        <v>#N/A</v>
      </c>
      <c r="CH106" s="27" t="str">
        <f t="shared" si="137"/>
        <v>#N/A</v>
      </c>
      <c r="CI106" s="27" t="str">
        <f t="shared" si="137"/>
        <v>#N/A</v>
      </c>
      <c r="CJ106" s="27" t="str">
        <f t="shared" si="137"/>
        <v>#N/A</v>
      </c>
      <c r="CK106" s="27" t="str">
        <f t="shared" si="137"/>
        <v>#N/A</v>
      </c>
      <c r="CL106" s="27" t="str">
        <f t="shared" si="137"/>
        <v>#N/A</v>
      </c>
      <c r="CM106" s="27" t="str">
        <f t="shared" si="137"/>
        <v>#N/A</v>
      </c>
      <c r="CN106" s="27" t="str">
        <f t="shared" si="137"/>
        <v>#N/A</v>
      </c>
      <c r="CO106" s="27" t="str">
        <f t="shared" si="137"/>
        <v>#N/A</v>
      </c>
      <c r="CP106" s="27" t="str">
        <f t="shared" si="137"/>
        <v>#N/A</v>
      </c>
      <c r="CQ106" s="27" t="str">
        <f t="shared" si="137"/>
        <v>#N/A</v>
      </c>
      <c r="CR106" s="27" t="str">
        <f t="shared" si="137"/>
        <v>#N/A</v>
      </c>
      <c r="CS106" s="27" t="str">
        <f t="shared" si="137"/>
        <v>#N/A</v>
      </c>
      <c r="CT106" s="27" t="str">
        <f t="shared" si="137"/>
        <v>#N/A</v>
      </c>
      <c r="CU106" s="27" t="str">
        <f t="shared" si="137"/>
        <v>#N/A</v>
      </c>
      <c r="CV106" s="27" t="str">
        <f t="shared" si="137"/>
        <v>#N/A</v>
      </c>
      <c r="CW106" s="27" t="str">
        <f t="shared" si="137"/>
        <v>#N/A</v>
      </c>
      <c r="CX106" s="27" t="str">
        <f t="shared" si="137"/>
        <v>#N/A</v>
      </c>
      <c r="CY106" s="27" t="str">
        <f t="shared" si="137"/>
        <v>#N/A</v>
      </c>
      <c r="CZ106" s="27" t="str">
        <f t="shared" si="137"/>
        <v>#N/A</v>
      </c>
      <c r="DA106" s="27" t="str">
        <f t="shared" si="137"/>
        <v>#N/A</v>
      </c>
      <c r="DB106" s="27" t="str">
        <f t="shared" si="137"/>
        <v>#N/A</v>
      </c>
      <c r="DC106" s="27" t="str">
        <f t="shared" si="137"/>
        <v>#N/A</v>
      </c>
      <c r="DD106" s="27" t="str">
        <f t="shared" si="137"/>
        <v>#N/A</v>
      </c>
      <c r="DE106" s="27" t="str">
        <f t="shared" si="137"/>
        <v>#N/A</v>
      </c>
      <c r="DF106" s="27" t="str">
        <f t="shared" si="137"/>
        <v>#N/A</v>
      </c>
      <c r="DG106" s="27" t="str">
        <f t="shared" si="137"/>
        <v>#N/A</v>
      </c>
      <c r="DH106" s="27" t="str">
        <f t="shared" si="137"/>
        <v>#N/A</v>
      </c>
      <c r="DI106" s="27" t="str">
        <f t="shared" si="137"/>
        <v>#N/A</v>
      </c>
      <c r="DJ106" s="27" t="str">
        <f t="shared" si="137"/>
        <v>#N/A</v>
      </c>
      <c r="DK106" s="27" t="str">
        <f t="shared" si="137"/>
        <v>#N/A</v>
      </c>
      <c r="DL106" s="27" t="str">
        <f t="shared" si="137"/>
        <v>#N/A</v>
      </c>
      <c r="DM106" s="27" t="str">
        <f t="shared" si="137"/>
        <v>#N/A</v>
      </c>
      <c r="DN106" s="27" t="str">
        <f t="shared" si="137"/>
        <v>#N/A</v>
      </c>
      <c r="DO106" s="27" t="str">
        <f t="shared" si="137"/>
        <v>#N/A</v>
      </c>
      <c r="DP106" s="27" t="str">
        <f t="shared" si="137"/>
        <v>#N/A</v>
      </c>
      <c r="DQ106" s="27" t="str">
        <f t="shared" si="137"/>
        <v>#N/A</v>
      </c>
      <c r="DR106" s="27" t="str">
        <f t="shared" si="137"/>
        <v>#N/A</v>
      </c>
      <c r="DS106" s="27" t="str">
        <f t="shared" si="137"/>
        <v>#N/A</v>
      </c>
      <c r="DT106" s="27" t="str">
        <f t="shared" si="137"/>
        <v>#N/A</v>
      </c>
      <c r="DU106" s="27" t="str">
        <f t="shared" si="137"/>
        <v>#N/A</v>
      </c>
      <c r="DV106" s="27" t="str">
        <f t="shared" si="137"/>
        <v>#N/A</v>
      </c>
      <c r="DW106" s="27" t="str">
        <f t="shared" si="137"/>
        <v>#N/A</v>
      </c>
      <c r="DX106" s="27" t="str">
        <f t="shared" si="137"/>
        <v>#N/A</v>
      </c>
      <c r="DY106" s="27" t="str">
        <f t="shared" si="137"/>
        <v>#N/A</v>
      </c>
      <c r="DZ106" s="27" t="str">
        <f t="shared" si="137"/>
        <v>#N/A</v>
      </c>
      <c r="EA106" s="27" t="str">
        <f t="shared" si="137"/>
        <v>#N/A</v>
      </c>
      <c r="EB106" s="27" t="str">
        <f t="shared" si="137"/>
        <v>#N/A</v>
      </c>
      <c r="EC106" s="27" t="str">
        <f t="shared" si="137"/>
        <v>#N/A</v>
      </c>
      <c r="ED106" s="27" t="str">
        <f t="shared" si="137"/>
        <v>#N/A</v>
      </c>
      <c r="EE106" s="28">
        <f t="shared" si="2"/>
        <v>1663.135472</v>
      </c>
    </row>
    <row r="107">
      <c r="A107" s="1"/>
      <c r="B107" s="29"/>
      <c r="C107" s="30"/>
      <c r="D107" s="30"/>
      <c r="E107" s="30"/>
      <c r="F107" s="31"/>
      <c r="G107" s="32"/>
      <c r="H107" s="32" t="b">
        <f t="shared" si="3"/>
        <v>0</v>
      </c>
      <c r="I107" s="32" t="b">
        <f>if(iferror(match(B107,'Osallistujat ja seuranta'!C:C,0),0)&gt;0,TRUE,FALSE)</f>
        <v>0</v>
      </c>
      <c r="J107" s="32" t="b">
        <f>if(iferror(match(C107,'Osallistujat ja seuranta'!C:C,0),0)&gt;0,TRUE,FALSE)</f>
        <v>0</v>
      </c>
      <c r="K107" s="32" t="b">
        <f t="shared" si="4"/>
        <v>0</v>
      </c>
      <c r="L107" s="32" t="b">
        <f t="shared" si="5"/>
        <v>1</v>
      </c>
      <c r="M107" s="32" t="b">
        <f t="shared" si="6"/>
        <v>0</v>
      </c>
      <c r="N107" s="33" t="str">
        <f t="shared" si="7"/>
        <v/>
      </c>
      <c r="O107" s="34" t="str">
        <f t="shared" si="8"/>
        <v/>
      </c>
      <c r="P107" s="34" t="str">
        <f t="shared" si="9"/>
        <v/>
      </c>
      <c r="Q107" s="35" t="str">
        <f t="shared" si="10"/>
        <v/>
      </c>
      <c r="R107" s="33" t="str">
        <f t="shared" si="11"/>
        <v/>
      </c>
      <c r="S107" s="33">
        <f t="shared" si="12"/>
        <v>1</v>
      </c>
      <c r="T107" s="33">
        <f t="shared" si="13"/>
        <v>-56.71174423</v>
      </c>
      <c r="U107" s="33">
        <f t="shared" si="14"/>
        <v>-56.71174423</v>
      </c>
      <c r="V107" s="36" t="str">
        <f t="shared" si="15"/>
        <v/>
      </c>
      <c r="W107" s="37">
        <f t="shared" si="16"/>
        <v>88.71035368</v>
      </c>
      <c r="X107" s="37">
        <f t="shared" si="17"/>
        <v>5.75</v>
      </c>
      <c r="Y107" s="37" t="str">
        <f>if(N107=1,(W107*(S107-V107))*'Säännöt ja ohjeet'!$B$54+X107,"")</f>
        <v/>
      </c>
      <c r="Z107" s="37">
        <f t="shared" si="18"/>
        <v>0</v>
      </c>
      <c r="AA107" s="37">
        <f t="shared" si="19"/>
        <v>1</v>
      </c>
      <c r="AB107" s="37">
        <f t="shared" si="20"/>
        <v>88.71035368</v>
      </c>
      <c r="AC107" s="37">
        <f t="shared" si="21"/>
        <v>5.75</v>
      </c>
      <c r="AD107" s="37" t="str">
        <f>if(N107=1,(AB107*(Z107-AA107))*'Säännöt ja ohjeet'!$B$54+AC107,"")</f>
        <v/>
      </c>
      <c r="AE107" s="38">
        <f t="shared" si="22"/>
        <v>11</v>
      </c>
      <c r="AF107" s="38">
        <f t="shared" si="23"/>
        <v>11</v>
      </c>
      <c r="AG107" s="1"/>
      <c r="AH107" s="10"/>
      <c r="AI107" s="27">
        <f t="shared" ref="AI107:ED107" si="138">if($B107=AI$3,AI106+$Y107,if($C107=AI$3,AI106+$AD107,AI106))</f>
        <v>2004.732079</v>
      </c>
      <c r="AJ107" s="27">
        <f t="shared" si="138"/>
        <v>1845.73035</v>
      </c>
      <c r="AK107" s="27">
        <f t="shared" si="138"/>
        <v>2427.22019</v>
      </c>
      <c r="AL107" s="27">
        <f t="shared" si="138"/>
        <v>1676.303128</v>
      </c>
      <c r="AM107" s="27">
        <f t="shared" si="138"/>
        <v>1775.926432</v>
      </c>
      <c r="AN107" s="27">
        <f t="shared" si="138"/>
        <v>2303.106744</v>
      </c>
      <c r="AO107" s="27">
        <f t="shared" si="138"/>
        <v>2279.021637</v>
      </c>
      <c r="AP107" s="27">
        <f t="shared" si="138"/>
        <v>1721.536599</v>
      </c>
      <c r="AQ107" s="27">
        <f t="shared" si="138"/>
        <v>880.3044819</v>
      </c>
      <c r="AR107" s="27">
        <f t="shared" si="138"/>
        <v>818.204268</v>
      </c>
      <c r="AS107" s="27">
        <f t="shared" si="138"/>
        <v>2178.77133</v>
      </c>
      <c r="AT107" s="27">
        <f t="shared" si="138"/>
        <v>811.649061</v>
      </c>
      <c r="AU107" s="27">
        <f t="shared" si="138"/>
        <v>1243.17385</v>
      </c>
      <c r="AV107" s="27">
        <f t="shared" si="138"/>
        <v>1314.655233</v>
      </c>
      <c r="AW107" s="27">
        <f t="shared" si="138"/>
        <v>1186.880996</v>
      </c>
      <c r="AX107" s="27">
        <f t="shared" si="138"/>
        <v>1130.419935</v>
      </c>
      <c r="AY107" s="27">
        <f t="shared" si="138"/>
        <v>1367.704948</v>
      </c>
      <c r="AZ107" s="27">
        <f t="shared" si="138"/>
        <v>1757.561406</v>
      </c>
      <c r="BA107" s="27">
        <f t="shared" si="138"/>
        <v>1843.969933</v>
      </c>
      <c r="BB107" s="27">
        <f t="shared" si="138"/>
        <v>2151.976698</v>
      </c>
      <c r="BC107" s="27">
        <f t="shared" si="138"/>
        <v>2206.995622</v>
      </c>
      <c r="BD107" s="27" t="str">
        <f t="shared" si="138"/>
        <v>#N/A</v>
      </c>
      <c r="BE107" s="27" t="str">
        <f t="shared" si="138"/>
        <v>#N/A</v>
      </c>
      <c r="BF107" s="27" t="str">
        <f t="shared" si="138"/>
        <v>#N/A</v>
      </c>
      <c r="BG107" s="27" t="str">
        <f t="shared" si="138"/>
        <v>#N/A</v>
      </c>
      <c r="BH107" s="27" t="str">
        <f t="shared" si="138"/>
        <v>#N/A</v>
      </c>
      <c r="BI107" s="27" t="str">
        <f t="shared" si="138"/>
        <v>#N/A</v>
      </c>
      <c r="BJ107" s="27" t="str">
        <f t="shared" si="138"/>
        <v>#N/A</v>
      </c>
      <c r="BK107" s="27" t="str">
        <f t="shared" si="138"/>
        <v>#N/A</v>
      </c>
      <c r="BL107" s="27" t="str">
        <f t="shared" si="138"/>
        <v>#N/A</v>
      </c>
      <c r="BM107" s="27" t="str">
        <f t="shared" si="138"/>
        <v>#N/A</v>
      </c>
      <c r="BN107" s="27" t="str">
        <f t="shared" si="138"/>
        <v>#N/A</v>
      </c>
      <c r="BO107" s="27" t="str">
        <f t="shared" si="138"/>
        <v>#N/A</v>
      </c>
      <c r="BP107" s="27" t="str">
        <f t="shared" si="138"/>
        <v>#N/A</v>
      </c>
      <c r="BQ107" s="27" t="str">
        <f t="shared" si="138"/>
        <v>#N/A</v>
      </c>
      <c r="BR107" s="27" t="str">
        <f t="shared" si="138"/>
        <v>#N/A</v>
      </c>
      <c r="BS107" s="27" t="str">
        <f t="shared" si="138"/>
        <v>#N/A</v>
      </c>
      <c r="BT107" s="27" t="str">
        <f t="shared" si="138"/>
        <v>#N/A</v>
      </c>
      <c r="BU107" s="27" t="str">
        <f t="shared" si="138"/>
        <v>#N/A</v>
      </c>
      <c r="BV107" s="27" t="str">
        <f t="shared" si="138"/>
        <v>#N/A</v>
      </c>
      <c r="BW107" s="27" t="str">
        <f t="shared" si="138"/>
        <v>#N/A</v>
      </c>
      <c r="BX107" s="27" t="str">
        <f t="shared" si="138"/>
        <v>#N/A</v>
      </c>
      <c r="BY107" s="27" t="str">
        <f t="shared" si="138"/>
        <v>#N/A</v>
      </c>
      <c r="BZ107" s="27" t="str">
        <f t="shared" si="138"/>
        <v>#N/A</v>
      </c>
      <c r="CA107" s="27" t="str">
        <f t="shared" si="138"/>
        <v>#N/A</v>
      </c>
      <c r="CB107" s="27" t="str">
        <f t="shared" si="138"/>
        <v>#N/A</v>
      </c>
      <c r="CC107" s="27" t="str">
        <f t="shared" si="138"/>
        <v>#N/A</v>
      </c>
      <c r="CD107" s="27" t="str">
        <f t="shared" si="138"/>
        <v>#N/A</v>
      </c>
      <c r="CE107" s="27" t="str">
        <f t="shared" si="138"/>
        <v>#N/A</v>
      </c>
      <c r="CF107" s="27" t="str">
        <f t="shared" si="138"/>
        <v>#N/A</v>
      </c>
      <c r="CG107" s="27" t="str">
        <f t="shared" si="138"/>
        <v>#N/A</v>
      </c>
      <c r="CH107" s="27" t="str">
        <f t="shared" si="138"/>
        <v>#N/A</v>
      </c>
      <c r="CI107" s="27" t="str">
        <f t="shared" si="138"/>
        <v>#N/A</v>
      </c>
      <c r="CJ107" s="27" t="str">
        <f t="shared" si="138"/>
        <v>#N/A</v>
      </c>
      <c r="CK107" s="27" t="str">
        <f t="shared" si="138"/>
        <v>#N/A</v>
      </c>
      <c r="CL107" s="27" t="str">
        <f t="shared" si="138"/>
        <v>#N/A</v>
      </c>
      <c r="CM107" s="27" t="str">
        <f t="shared" si="138"/>
        <v>#N/A</v>
      </c>
      <c r="CN107" s="27" t="str">
        <f t="shared" si="138"/>
        <v>#N/A</v>
      </c>
      <c r="CO107" s="27" t="str">
        <f t="shared" si="138"/>
        <v>#N/A</v>
      </c>
      <c r="CP107" s="27" t="str">
        <f t="shared" si="138"/>
        <v>#N/A</v>
      </c>
      <c r="CQ107" s="27" t="str">
        <f t="shared" si="138"/>
        <v>#N/A</v>
      </c>
      <c r="CR107" s="27" t="str">
        <f t="shared" si="138"/>
        <v>#N/A</v>
      </c>
      <c r="CS107" s="27" t="str">
        <f t="shared" si="138"/>
        <v>#N/A</v>
      </c>
      <c r="CT107" s="27" t="str">
        <f t="shared" si="138"/>
        <v>#N/A</v>
      </c>
      <c r="CU107" s="27" t="str">
        <f t="shared" si="138"/>
        <v>#N/A</v>
      </c>
      <c r="CV107" s="27" t="str">
        <f t="shared" si="138"/>
        <v>#N/A</v>
      </c>
      <c r="CW107" s="27" t="str">
        <f t="shared" si="138"/>
        <v>#N/A</v>
      </c>
      <c r="CX107" s="27" t="str">
        <f t="shared" si="138"/>
        <v>#N/A</v>
      </c>
      <c r="CY107" s="27" t="str">
        <f t="shared" si="138"/>
        <v>#N/A</v>
      </c>
      <c r="CZ107" s="27" t="str">
        <f t="shared" si="138"/>
        <v>#N/A</v>
      </c>
      <c r="DA107" s="27" t="str">
        <f t="shared" si="138"/>
        <v>#N/A</v>
      </c>
      <c r="DB107" s="27" t="str">
        <f t="shared" si="138"/>
        <v>#N/A</v>
      </c>
      <c r="DC107" s="27" t="str">
        <f t="shared" si="138"/>
        <v>#N/A</v>
      </c>
      <c r="DD107" s="27" t="str">
        <f t="shared" si="138"/>
        <v>#N/A</v>
      </c>
      <c r="DE107" s="27" t="str">
        <f t="shared" si="138"/>
        <v>#N/A</v>
      </c>
      <c r="DF107" s="27" t="str">
        <f t="shared" si="138"/>
        <v>#N/A</v>
      </c>
      <c r="DG107" s="27" t="str">
        <f t="shared" si="138"/>
        <v>#N/A</v>
      </c>
      <c r="DH107" s="27" t="str">
        <f t="shared" si="138"/>
        <v>#N/A</v>
      </c>
      <c r="DI107" s="27" t="str">
        <f t="shared" si="138"/>
        <v>#N/A</v>
      </c>
      <c r="DJ107" s="27" t="str">
        <f t="shared" si="138"/>
        <v>#N/A</v>
      </c>
      <c r="DK107" s="27" t="str">
        <f t="shared" si="138"/>
        <v>#N/A</v>
      </c>
      <c r="DL107" s="27" t="str">
        <f t="shared" si="138"/>
        <v>#N/A</v>
      </c>
      <c r="DM107" s="27" t="str">
        <f t="shared" si="138"/>
        <v>#N/A</v>
      </c>
      <c r="DN107" s="27" t="str">
        <f t="shared" si="138"/>
        <v>#N/A</v>
      </c>
      <c r="DO107" s="27" t="str">
        <f t="shared" si="138"/>
        <v>#N/A</v>
      </c>
      <c r="DP107" s="27" t="str">
        <f t="shared" si="138"/>
        <v>#N/A</v>
      </c>
      <c r="DQ107" s="27" t="str">
        <f t="shared" si="138"/>
        <v>#N/A</v>
      </c>
      <c r="DR107" s="27" t="str">
        <f t="shared" si="138"/>
        <v>#N/A</v>
      </c>
      <c r="DS107" s="27" t="str">
        <f t="shared" si="138"/>
        <v>#N/A</v>
      </c>
      <c r="DT107" s="27" t="str">
        <f t="shared" si="138"/>
        <v>#N/A</v>
      </c>
      <c r="DU107" s="27" t="str">
        <f t="shared" si="138"/>
        <v>#N/A</v>
      </c>
      <c r="DV107" s="27" t="str">
        <f t="shared" si="138"/>
        <v>#N/A</v>
      </c>
      <c r="DW107" s="27" t="str">
        <f t="shared" si="138"/>
        <v>#N/A</v>
      </c>
      <c r="DX107" s="27" t="str">
        <f t="shared" si="138"/>
        <v>#N/A</v>
      </c>
      <c r="DY107" s="27" t="str">
        <f t="shared" si="138"/>
        <v>#N/A</v>
      </c>
      <c r="DZ107" s="27" t="str">
        <f t="shared" si="138"/>
        <v>#N/A</v>
      </c>
      <c r="EA107" s="27" t="str">
        <f t="shared" si="138"/>
        <v>#N/A</v>
      </c>
      <c r="EB107" s="27" t="str">
        <f t="shared" si="138"/>
        <v>#N/A</v>
      </c>
      <c r="EC107" s="27" t="str">
        <f t="shared" si="138"/>
        <v>#N/A</v>
      </c>
      <c r="ED107" s="27" t="str">
        <f t="shared" si="138"/>
        <v>#N/A</v>
      </c>
      <c r="EE107" s="28">
        <f t="shared" si="2"/>
        <v>1663.135472</v>
      </c>
    </row>
    <row r="108">
      <c r="A108" s="1"/>
      <c r="B108" s="29"/>
      <c r="C108" s="30"/>
      <c r="D108" s="30"/>
      <c r="E108" s="30"/>
      <c r="F108" s="31"/>
      <c r="G108" s="32"/>
      <c r="H108" s="32" t="b">
        <f t="shared" si="3"/>
        <v>0</v>
      </c>
      <c r="I108" s="32" t="b">
        <f>if(iferror(match(B108,'Osallistujat ja seuranta'!C:C,0),0)&gt;0,TRUE,FALSE)</f>
        <v>0</v>
      </c>
      <c r="J108" s="32" t="b">
        <f>if(iferror(match(C108,'Osallistujat ja seuranta'!C:C,0),0)&gt;0,TRUE,FALSE)</f>
        <v>0</v>
      </c>
      <c r="K108" s="32" t="b">
        <f t="shared" si="4"/>
        <v>0</v>
      </c>
      <c r="L108" s="32" t="b">
        <f t="shared" si="5"/>
        <v>1</v>
      </c>
      <c r="M108" s="32" t="b">
        <f t="shared" si="6"/>
        <v>0</v>
      </c>
      <c r="N108" s="33" t="str">
        <f t="shared" si="7"/>
        <v/>
      </c>
      <c r="O108" s="34" t="str">
        <f t="shared" si="8"/>
        <v/>
      </c>
      <c r="P108" s="34" t="str">
        <f t="shared" si="9"/>
        <v/>
      </c>
      <c r="Q108" s="35" t="str">
        <f t="shared" si="10"/>
        <v/>
      </c>
      <c r="R108" s="33" t="str">
        <f t="shared" si="11"/>
        <v/>
      </c>
      <c r="S108" s="33">
        <f t="shared" si="12"/>
        <v>1</v>
      </c>
      <c r="T108" s="33">
        <f t="shared" si="13"/>
        <v>-56.71174423</v>
      </c>
      <c r="U108" s="33">
        <f t="shared" si="14"/>
        <v>-56.71174423</v>
      </c>
      <c r="V108" s="36" t="str">
        <f t="shared" si="15"/>
        <v/>
      </c>
      <c r="W108" s="37">
        <f t="shared" si="16"/>
        <v>88.71035368</v>
      </c>
      <c r="X108" s="37">
        <f t="shared" si="17"/>
        <v>5.75</v>
      </c>
      <c r="Y108" s="37" t="str">
        <f>if(N108=1,(W108*(S108-V108))*'Säännöt ja ohjeet'!$B$54+X108,"")</f>
        <v/>
      </c>
      <c r="Z108" s="37">
        <f t="shared" si="18"/>
        <v>0</v>
      </c>
      <c r="AA108" s="37">
        <f t="shared" si="19"/>
        <v>1</v>
      </c>
      <c r="AB108" s="37">
        <f t="shared" si="20"/>
        <v>88.71035368</v>
      </c>
      <c r="AC108" s="37">
        <f t="shared" si="21"/>
        <v>5.75</v>
      </c>
      <c r="AD108" s="37" t="str">
        <f>if(N108=1,(AB108*(Z108-AA108))*'Säännöt ja ohjeet'!$B$54+AC108,"")</f>
        <v/>
      </c>
      <c r="AE108" s="38">
        <f t="shared" si="22"/>
        <v>11</v>
      </c>
      <c r="AF108" s="38">
        <f t="shared" si="23"/>
        <v>11</v>
      </c>
      <c r="AG108" s="1"/>
      <c r="AH108" s="10"/>
      <c r="AI108" s="27">
        <f t="shared" ref="AI108:ED108" si="139">if($B108=AI$3,AI107+$Y108,if($C108=AI$3,AI107+$AD108,AI107))</f>
        <v>2004.732079</v>
      </c>
      <c r="AJ108" s="27">
        <f t="shared" si="139"/>
        <v>1845.73035</v>
      </c>
      <c r="AK108" s="27">
        <f t="shared" si="139"/>
        <v>2427.22019</v>
      </c>
      <c r="AL108" s="27">
        <f t="shared" si="139"/>
        <v>1676.303128</v>
      </c>
      <c r="AM108" s="27">
        <f t="shared" si="139"/>
        <v>1775.926432</v>
      </c>
      <c r="AN108" s="27">
        <f t="shared" si="139"/>
        <v>2303.106744</v>
      </c>
      <c r="AO108" s="27">
        <f t="shared" si="139"/>
        <v>2279.021637</v>
      </c>
      <c r="AP108" s="27">
        <f t="shared" si="139"/>
        <v>1721.536599</v>
      </c>
      <c r="AQ108" s="27">
        <f t="shared" si="139"/>
        <v>880.3044819</v>
      </c>
      <c r="AR108" s="27">
        <f t="shared" si="139"/>
        <v>818.204268</v>
      </c>
      <c r="AS108" s="27">
        <f t="shared" si="139"/>
        <v>2178.77133</v>
      </c>
      <c r="AT108" s="27">
        <f t="shared" si="139"/>
        <v>811.649061</v>
      </c>
      <c r="AU108" s="27">
        <f t="shared" si="139"/>
        <v>1243.17385</v>
      </c>
      <c r="AV108" s="27">
        <f t="shared" si="139"/>
        <v>1314.655233</v>
      </c>
      <c r="AW108" s="27">
        <f t="shared" si="139"/>
        <v>1186.880996</v>
      </c>
      <c r="AX108" s="27">
        <f t="shared" si="139"/>
        <v>1130.419935</v>
      </c>
      <c r="AY108" s="27">
        <f t="shared" si="139"/>
        <v>1367.704948</v>
      </c>
      <c r="AZ108" s="27">
        <f t="shared" si="139"/>
        <v>1757.561406</v>
      </c>
      <c r="BA108" s="27">
        <f t="shared" si="139"/>
        <v>1843.969933</v>
      </c>
      <c r="BB108" s="27">
        <f t="shared" si="139"/>
        <v>2151.976698</v>
      </c>
      <c r="BC108" s="27">
        <f t="shared" si="139"/>
        <v>2206.995622</v>
      </c>
      <c r="BD108" s="27" t="str">
        <f t="shared" si="139"/>
        <v>#N/A</v>
      </c>
      <c r="BE108" s="27" t="str">
        <f t="shared" si="139"/>
        <v>#N/A</v>
      </c>
      <c r="BF108" s="27" t="str">
        <f t="shared" si="139"/>
        <v>#N/A</v>
      </c>
      <c r="BG108" s="27" t="str">
        <f t="shared" si="139"/>
        <v>#N/A</v>
      </c>
      <c r="BH108" s="27" t="str">
        <f t="shared" si="139"/>
        <v>#N/A</v>
      </c>
      <c r="BI108" s="27" t="str">
        <f t="shared" si="139"/>
        <v>#N/A</v>
      </c>
      <c r="BJ108" s="27" t="str">
        <f t="shared" si="139"/>
        <v>#N/A</v>
      </c>
      <c r="BK108" s="27" t="str">
        <f t="shared" si="139"/>
        <v>#N/A</v>
      </c>
      <c r="BL108" s="27" t="str">
        <f t="shared" si="139"/>
        <v>#N/A</v>
      </c>
      <c r="BM108" s="27" t="str">
        <f t="shared" si="139"/>
        <v>#N/A</v>
      </c>
      <c r="BN108" s="27" t="str">
        <f t="shared" si="139"/>
        <v>#N/A</v>
      </c>
      <c r="BO108" s="27" t="str">
        <f t="shared" si="139"/>
        <v>#N/A</v>
      </c>
      <c r="BP108" s="27" t="str">
        <f t="shared" si="139"/>
        <v>#N/A</v>
      </c>
      <c r="BQ108" s="27" t="str">
        <f t="shared" si="139"/>
        <v>#N/A</v>
      </c>
      <c r="BR108" s="27" t="str">
        <f t="shared" si="139"/>
        <v>#N/A</v>
      </c>
      <c r="BS108" s="27" t="str">
        <f t="shared" si="139"/>
        <v>#N/A</v>
      </c>
      <c r="BT108" s="27" t="str">
        <f t="shared" si="139"/>
        <v>#N/A</v>
      </c>
      <c r="BU108" s="27" t="str">
        <f t="shared" si="139"/>
        <v>#N/A</v>
      </c>
      <c r="BV108" s="27" t="str">
        <f t="shared" si="139"/>
        <v>#N/A</v>
      </c>
      <c r="BW108" s="27" t="str">
        <f t="shared" si="139"/>
        <v>#N/A</v>
      </c>
      <c r="BX108" s="27" t="str">
        <f t="shared" si="139"/>
        <v>#N/A</v>
      </c>
      <c r="BY108" s="27" t="str">
        <f t="shared" si="139"/>
        <v>#N/A</v>
      </c>
      <c r="BZ108" s="27" t="str">
        <f t="shared" si="139"/>
        <v>#N/A</v>
      </c>
      <c r="CA108" s="27" t="str">
        <f t="shared" si="139"/>
        <v>#N/A</v>
      </c>
      <c r="CB108" s="27" t="str">
        <f t="shared" si="139"/>
        <v>#N/A</v>
      </c>
      <c r="CC108" s="27" t="str">
        <f t="shared" si="139"/>
        <v>#N/A</v>
      </c>
      <c r="CD108" s="27" t="str">
        <f t="shared" si="139"/>
        <v>#N/A</v>
      </c>
      <c r="CE108" s="27" t="str">
        <f t="shared" si="139"/>
        <v>#N/A</v>
      </c>
      <c r="CF108" s="27" t="str">
        <f t="shared" si="139"/>
        <v>#N/A</v>
      </c>
      <c r="CG108" s="27" t="str">
        <f t="shared" si="139"/>
        <v>#N/A</v>
      </c>
      <c r="CH108" s="27" t="str">
        <f t="shared" si="139"/>
        <v>#N/A</v>
      </c>
      <c r="CI108" s="27" t="str">
        <f t="shared" si="139"/>
        <v>#N/A</v>
      </c>
      <c r="CJ108" s="27" t="str">
        <f t="shared" si="139"/>
        <v>#N/A</v>
      </c>
      <c r="CK108" s="27" t="str">
        <f t="shared" si="139"/>
        <v>#N/A</v>
      </c>
      <c r="CL108" s="27" t="str">
        <f t="shared" si="139"/>
        <v>#N/A</v>
      </c>
      <c r="CM108" s="27" t="str">
        <f t="shared" si="139"/>
        <v>#N/A</v>
      </c>
      <c r="CN108" s="27" t="str">
        <f t="shared" si="139"/>
        <v>#N/A</v>
      </c>
      <c r="CO108" s="27" t="str">
        <f t="shared" si="139"/>
        <v>#N/A</v>
      </c>
      <c r="CP108" s="27" t="str">
        <f t="shared" si="139"/>
        <v>#N/A</v>
      </c>
      <c r="CQ108" s="27" t="str">
        <f t="shared" si="139"/>
        <v>#N/A</v>
      </c>
      <c r="CR108" s="27" t="str">
        <f t="shared" si="139"/>
        <v>#N/A</v>
      </c>
      <c r="CS108" s="27" t="str">
        <f t="shared" si="139"/>
        <v>#N/A</v>
      </c>
      <c r="CT108" s="27" t="str">
        <f t="shared" si="139"/>
        <v>#N/A</v>
      </c>
      <c r="CU108" s="27" t="str">
        <f t="shared" si="139"/>
        <v>#N/A</v>
      </c>
      <c r="CV108" s="27" t="str">
        <f t="shared" si="139"/>
        <v>#N/A</v>
      </c>
      <c r="CW108" s="27" t="str">
        <f t="shared" si="139"/>
        <v>#N/A</v>
      </c>
      <c r="CX108" s="27" t="str">
        <f t="shared" si="139"/>
        <v>#N/A</v>
      </c>
      <c r="CY108" s="27" t="str">
        <f t="shared" si="139"/>
        <v>#N/A</v>
      </c>
      <c r="CZ108" s="27" t="str">
        <f t="shared" si="139"/>
        <v>#N/A</v>
      </c>
      <c r="DA108" s="27" t="str">
        <f t="shared" si="139"/>
        <v>#N/A</v>
      </c>
      <c r="DB108" s="27" t="str">
        <f t="shared" si="139"/>
        <v>#N/A</v>
      </c>
      <c r="DC108" s="27" t="str">
        <f t="shared" si="139"/>
        <v>#N/A</v>
      </c>
      <c r="DD108" s="27" t="str">
        <f t="shared" si="139"/>
        <v>#N/A</v>
      </c>
      <c r="DE108" s="27" t="str">
        <f t="shared" si="139"/>
        <v>#N/A</v>
      </c>
      <c r="DF108" s="27" t="str">
        <f t="shared" si="139"/>
        <v>#N/A</v>
      </c>
      <c r="DG108" s="27" t="str">
        <f t="shared" si="139"/>
        <v>#N/A</v>
      </c>
      <c r="DH108" s="27" t="str">
        <f t="shared" si="139"/>
        <v>#N/A</v>
      </c>
      <c r="DI108" s="27" t="str">
        <f t="shared" si="139"/>
        <v>#N/A</v>
      </c>
      <c r="DJ108" s="27" t="str">
        <f t="shared" si="139"/>
        <v>#N/A</v>
      </c>
      <c r="DK108" s="27" t="str">
        <f t="shared" si="139"/>
        <v>#N/A</v>
      </c>
      <c r="DL108" s="27" t="str">
        <f t="shared" si="139"/>
        <v>#N/A</v>
      </c>
      <c r="DM108" s="27" t="str">
        <f t="shared" si="139"/>
        <v>#N/A</v>
      </c>
      <c r="DN108" s="27" t="str">
        <f t="shared" si="139"/>
        <v>#N/A</v>
      </c>
      <c r="DO108" s="27" t="str">
        <f t="shared" si="139"/>
        <v>#N/A</v>
      </c>
      <c r="DP108" s="27" t="str">
        <f t="shared" si="139"/>
        <v>#N/A</v>
      </c>
      <c r="DQ108" s="27" t="str">
        <f t="shared" si="139"/>
        <v>#N/A</v>
      </c>
      <c r="DR108" s="27" t="str">
        <f t="shared" si="139"/>
        <v>#N/A</v>
      </c>
      <c r="DS108" s="27" t="str">
        <f t="shared" si="139"/>
        <v>#N/A</v>
      </c>
      <c r="DT108" s="27" t="str">
        <f t="shared" si="139"/>
        <v>#N/A</v>
      </c>
      <c r="DU108" s="27" t="str">
        <f t="shared" si="139"/>
        <v>#N/A</v>
      </c>
      <c r="DV108" s="27" t="str">
        <f t="shared" si="139"/>
        <v>#N/A</v>
      </c>
      <c r="DW108" s="27" t="str">
        <f t="shared" si="139"/>
        <v>#N/A</v>
      </c>
      <c r="DX108" s="27" t="str">
        <f t="shared" si="139"/>
        <v>#N/A</v>
      </c>
      <c r="DY108" s="27" t="str">
        <f t="shared" si="139"/>
        <v>#N/A</v>
      </c>
      <c r="DZ108" s="27" t="str">
        <f t="shared" si="139"/>
        <v>#N/A</v>
      </c>
      <c r="EA108" s="27" t="str">
        <f t="shared" si="139"/>
        <v>#N/A</v>
      </c>
      <c r="EB108" s="27" t="str">
        <f t="shared" si="139"/>
        <v>#N/A</v>
      </c>
      <c r="EC108" s="27" t="str">
        <f t="shared" si="139"/>
        <v>#N/A</v>
      </c>
      <c r="ED108" s="27" t="str">
        <f t="shared" si="139"/>
        <v>#N/A</v>
      </c>
      <c r="EE108" s="28">
        <f t="shared" si="2"/>
        <v>1663.135472</v>
      </c>
    </row>
    <row r="109">
      <c r="A109" s="1"/>
      <c r="B109" s="29"/>
      <c r="C109" s="30"/>
      <c r="D109" s="30"/>
      <c r="E109" s="30"/>
      <c r="F109" s="31"/>
      <c r="G109" s="32"/>
      <c r="H109" s="32" t="b">
        <f t="shared" si="3"/>
        <v>0</v>
      </c>
      <c r="I109" s="32" t="b">
        <f>if(iferror(match(B109,'Osallistujat ja seuranta'!C:C,0),0)&gt;0,TRUE,FALSE)</f>
        <v>0</v>
      </c>
      <c r="J109" s="32" t="b">
        <f>if(iferror(match(C109,'Osallistujat ja seuranta'!C:C,0),0)&gt;0,TRUE,FALSE)</f>
        <v>0</v>
      </c>
      <c r="K109" s="32" t="b">
        <f t="shared" si="4"/>
        <v>0</v>
      </c>
      <c r="L109" s="32" t="b">
        <f t="shared" si="5"/>
        <v>1</v>
      </c>
      <c r="M109" s="32" t="b">
        <f t="shared" si="6"/>
        <v>0</v>
      </c>
      <c r="N109" s="33" t="str">
        <f t="shared" si="7"/>
        <v/>
      </c>
      <c r="O109" s="34" t="str">
        <f t="shared" si="8"/>
        <v/>
      </c>
      <c r="P109" s="34" t="str">
        <f t="shared" si="9"/>
        <v/>
      </c>
      <c r="Q109" s="35" t="str">
        <f t="shared" si="10"/>
        <v/>
      </c>
      <c r="R109" s="33" t="str">
        <f t="shared" si="11"/>
        <v/>
      </c>
      <c r="S109" s="33">
        <f t="shared" si="12"/>
        <v>1</v>
      </c>
      <c r="T109" s="33">
        <f t="shared" si="13"/>
        <v>-56.71174423</v>
      </c>
      <c r="U109" s="33">
        <f t="shared" si="14"/>
        <v>-56.71174423</v>
      </c>
      <c r="V109" s="36" t="str">
        <f t="shared" si="15"/>
        <v/>
      </c>
      <c r="W109" s="37">
        <f t="shared" si="16"/>
        <v>88.71035368</v>
      </c>
      <c r="X109" s="37">
        <f t="shared" si="17"/>
        <v>5.75</v>
      </c>
      <c r="Y109" s="37" t="str">
        <f>if(N109=1,(W109*(S109-V109))*'Säännöt ja ohjeet'!$B$54+X109,"")</f>
        <v/>
      </c>
      <c r="Z109" s="37">
        <f t="shared" si="18"/>
        <v>0</v>
      </c>
      <c r="AA109" s="37">
        <f t="shared" si="19"/>
        <v>1</v>
      </c>
      <c r="AB109" s="37">
        <f t="shared" si="20"/>
        <v>88.71035368</v>
      </c>
      <c r="AC109" s="37">
        <f t="shared" si="21"/>
        <v>5.75</v>
      </c>
      <c r="AD109" s="37" t="str">
        <f>if(N109=1,(AB109*(Z109-AA109))*'Säännöt ja ohjeet'!$B$54+AC109,"")</f>
        <v/>
      </c>
      <c r="AE109" s="38">
        <f t="shared" si="22"/>
        <v>11</v>
      </c>
      <c r="AF109" s="38">
        <f t="shared" si="23"/>
        <v>11</v>
      </c>
      <c r="AG109" s="1"/>
      <c r="AH109" s="10"/>
      <c r="AI109" s="27">
        <f t="shared" ref="AI109:ED109" si="140">if($B109=AI$3,AI108+$Y109,if($C109=AI$3,AI108+$AD109,AI108))</f>
        <v>2004.732079</v>
      </c>
      <c r="AJ109" s="27">
        <f t="shared" si="140"/>
        <v>1845.73035</v>
      </c>
      <c r="AK109" s="27">
        <f t="shared" si="140"/>
        <v>2427.22019</v>
      </c>
      <c r="AL109" s="27">
        <f t="shared" si="140"/>
        <v>1676.303128</v>
      </c>
      <c r="AM109" s="27">
        <f t="shared" si="140"/>
        <v>1775.926432</v>
      </c>
      <c r="AN109" s="27">
        <f t="shared" si="140"/>
        <v>2303.106744</v>
      </c>
      <c r="AO109" s="27">
        <f t="shared" si="140"/>
        <v>2279.021637</v>
      </c>
      <c r="AP109" s="27">
        <f t="shared" si="140"/>
        <v>1721.536599</v>
      </c>
      <c r="AQ109" s="27">
        <f t="shared" si="140"/>
        <v>880.3044819</v>
      </c>
      <c r="AR109" s="27">
        <f t="shared" si="140"/>
        <v>818.204268</v>
      </c>
      <c r="AS109" s="27">
        <f t="shared" si="140"/>
        <v>2178.77133</v>
      </c>
      <c r="AT109" s="27">
        <f t="shared" si="140"/>
        <v>811.649061</v>
      </c>
      <c r="AU109" s="27">
        <f t="shared" si="140"/>
        <v>1243.17385</v>
      </c>
      <c r="AV109" s="27">
        <f t="shared" si="140"/>
        <v>1314.655233</v>
      </c>
      <c r="AW109" s="27">
        <f t="shared" si="140"/>
        <v>1186.880996</v>
      </c>
      <c r="AX109" s="27">
        <f t="shared" si="140"/>
        <v>1130.419935</v>
      </c>
      <c r="AY109" s="27">
        <f t="shared" si="140"/>
        <v>1367.704948</v>
      </c>
      <c r="AZ109" s="27">
        <f t="shared" si="140"/>
        <v>1757.561406</v>
      </c>
      <c r="BA109" s="27">
        <f t="shared" si="140"/>
        <v>1843.969933</v>
      </c>
      <c r="BB109" s="27">
        <f t="shared" si="140"/>
        <v>2151.976698</v>
      </c>
      <c r="BC109" s="27">
        <f t="shared" si="140"/>
        <v>2206.995622</v>
      </c>
      <c r="BD109" s="27" t="str">
        <f t="shared" si="140"/>
        <v>#N/A</v>
      </c>
      <c r="BE109" s="27" t="str">
        <f t="shared" si="140"/>
        <v>#N/A</v>
      </c>
      <c r="BF109" s="27" t="str">
        <f t="shared" si="140"/>
        <v>#N/A</v>
      </c>
      <c r="BG109" s="27" t="str">
        <f t="shared" si="140"/>
        <v>#N/A</v>
      </c>
      <c r="BH109" s="27" t="str">
        <f t="shared" si="140"/>
        <v>#N/A</v>
      </c>
      <c r="BI109" s="27" t="str">
        <f t="shared" si="140"/>
        <v>#N/A</v>
      </c>
      <c r="BJ109" s="27" t="str">
        <f t="shared" si="140"/>
        <v>#N/A</v>
      </c>
      <c r="BK109" s="27" t="str">
        <f t="shared" si="140"/>
        <v>#N/A</v>
      </c>
      <c r="BL109" s="27" t="str">
        <f t="shared" si="140"/>
        <v>#N/A</v>
      </c>
      <c r="BM109" s="27" t="str">
        <f t="shared" si="140"/>
        <v>#N/A</v>
      </c>
      <c r="BN109" s="27" t="str">
        <f t="shared" si="140"/>
        <v>#N/A</v>
      </c>
      <c r="BO109" s="27" t="str">
        <f t="shared" si="140"/>
        <v>#N/A</v>
      </c>
      <c r="BP109" s="27" t="str">
        <f t="shared" si="140"/>
        <v>#N/A</v>
      </c>
      <c r="BQ109" s="27" t="str">
        <f t="shared" si="140"/>
        <v>#N/A</v>
      </c>
      <c r="BR109" s="27" t="str">
        <f t="shared" si="140"/>
        <v>#N/A</v>
      </c>
      <c r="BS109" s="27" t="str">
        <f t="shared" si="140"/>
        <v>#N/A</v>
      </c>
      <c r="BT109" s="27" t="str">
        <f t="shared" si="140"/>
        <v>#N/A</v>
      </c>
      <c r="BU109" s="27" t="str">
        <f t="shared" si="140"/>
        <v>#N/A</v>
      </c>
      <c r="BV109" s="27" t="str">
        <f t="shared" si="140"/>
        <v>#N/A</v>
      </c>
      <c r="BW109" s="27" t="str">
        <f t="shared" si="140"/>
        <v>#N/A</v>
      </c>
      <c r="BX109" s="27" t="str">
        <f t="shared" si="140"/>
        <v>#N/A</v>
      </c>
      <c r="BY109" s="27" t="str">
        <f t="shared" si="140"/>
        <v>#N/A</v>
      </c>
      <c r="BZ109" s="27" t="str">
        <f t="shared" si="140"/>
        <v>#N/A</v>
      </c>
      <c r="CA109" s="27" t="str">
        <f t="shared" si="140"/>
        <v>#N/A</v>
      </c>
      <c r="CB109" s="27" t="str">
        <f t="shared" si="140"/>
        <v>#N/A</v>
      </c>
      <c r="CC109" s="27" t="str">
        <f t="shared" si="140"/>
        <v>#N/A</v>
      </c>
      <c r="CD109" s="27" t="str">
        <f t="shared" si="140"/>
        <v>#N/A</v>
      </c>
      <c r="CE109" s="27" t="str">
        <f t="shared" si="140"/>
        <v>#N/A</v>
      </c>
      <c r="CF109" s="27" t="str">
        <f t="shared" si="140"/>
        <v>#N/A</v>
      </c>
      <c r="CG109" s="27" t="str">
        <f t="shared" si="140"/>
        <v>#N/A</v>
      </c>
      <c r="CH109" s="27" t="str">
        <f t="shared" si="140"/>
        <v>#N/A</v>
      </c>
      <c r="CI109" s="27" t="str">
        <f t="shared" si="140"/>
        <v>#N/A</v>
      </c>
      <c r="CJ109" s="27" t="str">
        <f t="shared" si="140"/>
        <v>#N/A</v>
      </c>
      <c r="CK109" s="27" t="str">
        <f t="shared" si="140"/>
        <v>#N/A</v>
      </c>
      <c r="CL109" s="27" t="str">
        <f t="shared" si="140"/>
        <v>#N/A</v>
      </c>
      <c r="CM109" s="27" t="str">
        <f t="shared" si="140"/>
        <v>#N/A</v>
      </c>
      <c r="CN109" s="27" t="str">
        <f t="shared" si="140"/>
        <v>#N/A</v>
      </c>
      <c r="CO109" s="27" t="str">
        <f t="shared" si="140"/>
        <v>#N/A</v>
      </c>
      <c r="CP109" s="27" t="str">
        <f t="shared" si="140"/>
        <v>#N/A</v>
      </c>
      <c r="CQ109" s="27" t="str">
        <f t="shared" si="140"/>
        <v>#N/A</v>
      </c>
      <c r="CR109" s="27" t="str">
        <f t="shared" si="140"/>
        <v>#N/A</v>
      </c>
      <c r="CS109" s="27" t="str">
        <f t="shared" si="140"/>
        <v>#N/A</v>
      </c>
      <c r="CT109" s="27" t="str">
        <f t="shared" si="140"/>
        <v>#N/A</v>
      </c>
      <c r="CU109" s="27" t="str">
        <f t="shared" si="140"/>
        <v>#N/A</v>
      </c>
      <c r="CV109" s="27" t="str">
        <f t="shared" si="140"/>
        <v>#N/A</v>
      </c>
      <c r="CW109" s="27" t="str">
        <f t="shared" si="140"/>
        <v>#N/A</v>
      </c>
      <c r="CX109" s="27" t="str">
        <f t="shared" si="140"/>
        <v>#N/A</v>
      </c>
      <c r="CY109" s="27" t="str">
        <f t="shared" si="140"/>
        <v>#N/A</v>
      </c>
      <c r="CZ109" s="27" t="str">
        <f t="shared" si="140"/>
        <v>#N/A</v>
      </c>
      <c r="DA109" s="27" t="str">
        <f t="shared" si="140"/>
        <v>#N/A</v>
      </c>
      <c r="DB109" s="27" t="str">
        <f t="shared" si="140"/>
        <v>#N/A</v>
      </c>
      <c r="DC109" s="27" t="str">
        <f t="shared" si="140"/>
        <v>#N/A</v>
      </c>
      <c r="DD109" s="27" t="str">
        <f t="shared" si="140"/>
        <v>#N/A</v>
      </c>
      <c r="DE109" s="27" t="str">
        <f t="shared" si="140"/>
        <v>#N/A</v>
      </c>
      <c r="DF109" s="27" t="str">
        <f t="shared" si="140"/>
        <v>#N/A</v>
      </c>
      <c r="DG109" s="27" t="str">
        <f t="shared" si="140"/>
        <v>#N/A</v>
      </c>
      <c r="DH109" s="27" t="str">
        <f t="shared" si="140"/>
        <v>#N/A</v>
      </c>
      <c r="DI109" s="27" t="str">
        <f t="shared" si="140"/>
        <v>#N/A</v>
      </c>
      <c r="DJ109" s="27" t="str">
        <f t="shared" si="140"/>
        <v>#N/A</v>
      </c>
      <c r="DK109" s="27" t="str">
        <f t="shared" si="140"/>
        <v>#N/A</v>
      </c>
      <c r="DL109" s="27" t="str">
        <f t="shared" si="140"/>
        <v>#N/A</v>
      </c>
      <c r="DM109" s="27" t="str">
        <f t="shared" si="140"/>
        <v>#N/A</v>
      </c>
      <c r="DN109" s="27" t="str">
        <f t="shared" si="140"/>
        <v>#N/A</v>
      </c>
      <c r="DO109" s="27" t="str">
        <f t="shared" si="140"/>
        <v>#N/A</v>
      </c>
      <c r="DP109" s="27" t="str">
        <f t="shared" si="140"/>
        <v>#N/A</v>
      </c>
      <c r="DQ109" s="27" t="str">
        <f t="shared" si="140"/>
        <v>#N/A</v>
      </c>
      <c r="DR109" s="27" t="str">
        <f t="shared" si="140"/>
        <v>#N/A</v>
      </c>
      <c r="DS109" s="27" t="str">
        <f t="shared" si="140"/>
        <v>#N/A</v>
      </c>
      <c r="DT109" s="27" t="str">
        <f t="shared" si="140"/>
        <v>#N/A</v>
      </c>
      <c r="DU109" s="27" t="str">
        <f t="shared" si="140"/>
        <v>#N/A</v>
      </c>
      <c r="DV109" s="27" t="str">
        <f t="shared" si="140"/>
        <v>#N/A</v>
      </c>
      <c r="DW109" s="27" t="str">
        <f t="shared" si="140"/>
        <v>#N/A</v>
      </c>
      <c r="DX109" s="27" t="str">
        <f t="shared" si="140"/>
        <v>#N/A</v>
      </c>
      <c r="DY109" s="27" t="str">
        <f t="shared" si="140"/>
        <v>#N/A</v>
      </c>
      <c r="DZ109" s="27" t="str">
        <f t="shared" si="140"/>
        <v>#N/A</v>
      </c>
      <c r="EA109" s="27" t="str">
        <f t="shared" si="140"/>
        <v>#N/A</v>
      </c>
      <c r="EB109" s="27" t="str">
        <f t="shared" si="140"/>
        <v>#N/A</v>
      </c>
      <c r="EC109" s="27" t="str">
        <f t="shared" si="140"/>
        <v>#N/A</v>
      </c>
      <c r="ED109" s="27" t="str">
        <f t="shared" si="140"/>
        <v>#N/A</v>
      </c>
      <c r="EE109" s="28">
        <f t="shared" si="2"/>
        <v>1663.135472</v>
      </c>
    </row>
    <row r="110">
      <c r="A110" s="1"/>
      <c r="B110" s="29"/>
      <c r="C110" s="30"/>
      <c r="D110" s="30"/>
      <c r="E110" s="30"/>
      <c r="F110" s="31"/>
      <c r="G110" s="32"/>
      <c r="H110" s="32" t="b">
        <f t="shared" si="3"/>
        <v>0</v>
      </c>
      <c r="I110" s="32" t="b">
        <f>if(iferror(match(B110,'Osallistujat ja seuranta'!C:C,0),0)&gt;0,TRUE,FALSE)</f>
        <v>0</v>
      </c>
      <c r="J110" s="32" t="b">
        <f>if(iferror(match(C110,'Osallistujat ja seuranta'!C:C,0),0)&gt;0,TRUE,FALSE)</f>
        <v>0</v>
      </c>
      <c r="K110" s="32" t="b">
        <f t="shared" si="4"/>
        <v>0</v>
      </c>
      <c r="L110" s="32" t="b">
        <f t="shared" si="5"/>
        <v>1</v>
      </c>
      <c r="M110" s="32" t="b">
        <f t="shared" si="6"/>
        <v>0</v>
      </c>
      <c r="N110" s="33" t="str">
        <f t="shared" si="7"/>
        <v/>
      </c>
      <c r="O110" s="34" t="str">
        <f t="shared" si="8"/>
        <v/>
      </c>
      <c r="P110" s="34" t="str">
        <f t="shared" si="9"/>
        <v/>
      </c>
      <c r="Q110" s="35" t="str">
        <f t="shared" si="10"/>
        <v/>
      </c>
      <c r="R110" s="33" t="str">
        <f t="shared" si="11"/>
        <v/>
      </c>
      <c r="S110" s="33">
        <f t="shared" si="12"/>
        <v>1</v>
      </c>
      <c r="T110" s="33">
        <f t="shared" si="13"/>
        <v>-56.71174423</v>
      </c>
      <c r="U110" s="33">
        <f t="shared" si="14"/>
        <v>-56.71174423</v>
      </c>
      <c r="V110" s="36" t="str">
        <f t="shared" si="15"/>
        <v/>
      </c>
      <c r="W110" s="37">
        <f t="shared" si="16"/>
        <v>88.71035368</v>
      </c>
      <c r="X110" s="37">
        <f t="shared" si="17"/>
        <v>5.75</v>
      </c>
      <c r="Y110" s="37" t="str">
        <f>if(N110=1,(W110*(S110-V110))*'Säännöt ja ohjeet'!$B$54+X110,"")</f>
        <v/>
      </c>
      <c r="Z110" s="37">
        <f t="shared" si="18"/>
        <v>0</v>
      </c>
      <c r="AA110" s="37">
        <f t="shared" si="19"/>
        <v>1</v>
      </c>
      <c r="AB110" s="37">
        <f t="shared" si="20"/>
        <v>88.71035368</v>
      </c>
      <c r="AC110" s="37">
        <f t="shared" si="21"/>
        <v>5.75</v>
      </c>
      <c r="AD110" s="37" t="str">
        <f>if(N110=1,(AB110*(Z110-AA110))*'Säännöt ja ohjeet'!$B$54+AC110,"")</f>
        <v/>
      </c>
      <c r="AE110" s="38">
        <f t="shared" si="22"/>
        <v>11</v>
      </c>
      <c r="AF110" s="38">
        <f t="shared" si="23"/>
        <v>11</v>
      </c>
      <c r="AG110" s="1"/>
      <c r="AH110" s="10"/>
      <c r="AI110" s="27">
        <f t="shared" ref="AI110:ED110" si="141">if($B110=AI$3,AI109+$Y110,if($C110=AI$3,AI109+$AD110,AI109))</f>
        <v>2004.732079</v>
      </c>
      <c r="AJ110" s="27">
        <f t="shared" si="141"/>
        <v>1845.73035</v>
      </c>
      <c r="AK110" s="27">
        <f t="shared" si="141"/>
        <v>2427.22019</v>
      </c>
      <c r="AL110" s="27">
        <f t="shared" si="141"/>
        <v>1676.303128</v>
      </c>
      <c r="AM110" s="27">
        <f t="shared" si="141"/>
        <v>1775.926432</v>
      </c>
      <c r="AN110" s="27">
        <f t="shared" si="141"/>
        <v>2303.106744</v>
      </c>
      <c r="AO110" s="27">
        <f t="shared" si="141"/>
        <v>2279.021637</v>
      </c>
      <c r="AP110" s="27">
        <f t="shared" si="141"/>
        <v>1721.536599</v>
      </c>
      <c r="AQ110" s="27">
        <f t="shared" si="141"/>
        <v>880.3044819</v>
      </c>
      <c r="AR110" s="27">
        <f t="shared" si="141"/>
        <v>818.204268</v>
      </c>
      <c r="AS110" s="27">
        <f t="shared" si="141"/>
        <v>2178.77133</v>
      </c>
      <c r="AT110" s="27">
        <f t="shared" si="141"/>
        <v>811.649061</v>
      </c>
      <c r="AU110" s="27">
        <f t="shared" si="141"/>
        <v>1243.17385</v>
      </c>
      <c r="AV110" s="27">
        <f t="shared" si="141"/>
        <v>1314.655233</v>
      </c>
      <c r="AW110" s="27">
        <f t="shared" si="141"/>
        <v>1186.880996</v>
      </c>
      <c r="AX110" s="27">
        <f t="shared" si="141"/>
        <v>1130.419935</v>
      </c>
      <c r="AY110" s="27">
        <f t="shared" si="141"/>
        <v>1367.704948</v>
      </c>
      <c r="AZ110" s="27">
        <f t="shared" si="141"/>
        <v>1757.561406</v>
      </c>
      <c r="BA110" s="27">
        <f t="shared" si="141"/>
        <v>1843.969933</v>
      </c>
      <c r="BB110" s="27">
        <f t="shared" si="141"/>
        <v>2151.976698</v>
      </c>
      <c r="BC110" s="27">
        <f t="shared" si="141"/>
        <v>2206.995622</v>
      </c>
      <c r="BD110" s="27" t="str">
        <f t="shared" si="141"/>
        <v>#N/A</v>
      </c>
      <c r="BE110" s="27" t="str">
        <f t="shared" si="141"/>
        <v>#N/A</v>
      </c>
      <c r="BF110" s="27" t="str">
        <f t="shared" si="141"/>
        <v>#N/A</v>
      </c>
      <c r="BG110" s="27" t="str">
        <f t="shared" si="141"/>
        <v>#N/A</v>
      </c>
      <c r="BH110" s="27" t="str">
        <f t="shared" si="141"/>
        <v>#N/A</v>
      </c>
      <c r="BI110" s="27" t="str">
        <f t="shared" si="141"/>
        <v>#N/A</v>
      </c>
      <c r="BJ110" s="27" t="str">
        <f t="shared" si="141"/>
        <v>#N/A</v>
      </c>
      <c r="BK110" s="27" t="str">
        <f t="shared" si="141"/>
        <v>#N/A</v>
      </c>
      <c r="BL110" s="27" t="str">
        <f t="shared" si="141"/>
        <v>#N/A</v>
      </c>
      <c r="BM110" s="27" t="str">
        <f t="shared" si="141"/>
        <v>#N/A</v>
      </c>
      <c r="BN110" s="27" t="str">
        <f t="shared" si="141"/>
        <v>#N/A</v>
      </c>
      <c r="BO110" s="27" t="str">
        <f t="shared" si="141"/>
        <v>#N/A</v>
      </c>
      <c r="BP110" s="27" t="str">
        <f t="shared" si="141"/>
        <v>#N/A</v>
      </c>
      <c r="BQ110" s="27" t="str">
        <f t="shared" si="141"/>
        <v>#N/A</v>
      </c>
      <c r="BR110" s="27" t="str">
        <f t="shared" si="141"/>
        <v>#N/A</v>
      </c>
      <c r="BS110" s="27" t="str">
        <f t="shared" si="141"/>
        <v>#N/A</v>
      </c>
      <c r="BT110" s="27" t="str">
        <f t="shared" si="141"/>
        <v>#N/A</v>
      </c>
      <c r="BU110" s="27" t="str">
        <f t="shared" si="141"/>
        <v>#N/A</v>
      </c>
      <c r="BV110" s="27" t="str">
        <f t="shared" si="141"/>
        <v>#N/A</v>
      </c>
      <c r="BW110" s="27" t="str">
        <f t="shared" si="141"/>
        <v>#N/A</v>
      </c>
      <c r="BX110" s="27" t="str">
        <f t="shared" si="141"/>
        <v>#N/A</v>
      </c>
      <c r="BY110" s="27" t="str">
        <f t="shared" si="141"/>
        <v>#N/A</v>
      </c>
      <c r="BZ110" s="27" t="str">
        <f t="shared" si="141"/>
        <v>#N/A</v>
      </c>
      <c r="CA110" s="27" t="str">
        <f t="shared" si="141"/>
        <v>#N/A</v>
      </c>
      <c r="CB110" s="27" t="str">
        <f t="shared" si="141"/>
        <v>#N/A</v>
      </c>
      <c r="CC110" s="27" t="str">
        <f t="shared" si="141"/>
        <v>#N/A</v>
      </c>
      <c r="CD110" s="27" t="str">
        <f t="shared" si="141"/>
        <v>#N/A</v>
      </c>
      <c r="CE110" s="27" t="str">
        <f t="shared" si="141"/>
        <v>#N/A</v>
      </c>
      <c r="CF110" s="27" t="str">
        <f t="shared" si="141"/>
        <v>#N/A</v>
      </c>
      <c r="CG110" s="27" t="str">
        <f t="shared" si="141"/>
        <v>#N/A</v>
      </c>
      <c r="CH110" s="27" t="str">
        <f t="shared" si="141"/>
        <v>#N/A</v>
      </c>
      <c r="CI110" s="27" t="str">
        <f t="shared" si="141"/>
        <v>#N/A</v>
      </c>
      <c r="CJ110" s="27" t="str">
        <f t="shared" si="141"/>
        <v>#N/A</v>
      </c>
      <c r="CK110" s="27" t="str">
        <f t="shared" si="141"/>
        <v>#N/A</v>
      </c>
      <c r="CL110" s="27" t="str">
        <f t="shared" si="141"/>
        <v>#N/A</v>
      </c>
      <c r="CM110" s="27" t="str">
        <f t="shared" si="141"/>
        <v>#N/A</v>
      </c>
      <c r="CN110" s="27" t="str">
        <f t="shared" si="141"/>
        <v>#N/A</v>
      </c>
      <c r="CO110" s="27" t="str">
        <f t="shared" si="141"/>
        <v>#N/A</v>
      </c>
      <c r="CP110" s="27" t="str">
        <f t="shared" si="141"/>
        <v>#N/A</v>
      </c>
      <c r="CQ110" s="27" t="str">
        <f t="shared" si="141"/>
        <v>#N/A</v>
      </c>
      <c r="CR110" s="27" t="str">
        <f t="shared" si="141"/>
        <v>#N/A</v>
      </c>
      <c r="CS110" s="27" t="str">
        <f t="shared" si="141"/>
        <v>#N/A</v>
      </c>
      <c r="CT110" s="27" t="str">
        <f t="shared" si="141"/>
        <v>#N/A</v>
      </c>
      <c r="CU110" s="27" t="str">
        <f t="shared" si="141"/>
        <v>#N/A</v>
      </c>
      <c r="CV110" s="27" t="str">
        <f t="shared" si="141"/>
        <v>#N/A</v>
      </c>
      <c r="CW110" s="27" t="str">
        <f t="shared" si="141"/>
        <v>#N/A</v>
      </c>
      <c r="CX110" s="27" t="str">
        <f t="shared" si="141"/>
        <v>#N/A</v>
      </c>
      <c r="CY110" s="27" t="str">
        <f t="shared" si="141"/>
        <v>#N/A</v>
      </c>
      <c r="CZ110" s="27" t="str">
        <f t="shared" si="141"/>
        <v>#N/A</v>
      </c>
      <c r="DA110" s="27" t="str">
        <f t="shared" si="141"/>
        <v>#N/A</v>
      </c>
      <c r="DB110" s="27" t="str">
        <f t="shared" si="141"/>
        <v>#N/A</v>
      </c>
      <c r="DC110" s="27" t="str">
        <f t="shared" si="141"/>
        <v>#N/A</v>
      </c>
      <c r="DD110" s="27" t="str">
        <f t="shared" si="141"/>
        <v>#N/A</v>
      </c>
      <c r="DE110" s="27" t="str">
        <f t="shared" si="141"/>
        <v>#N/A</v>
      </c>
      <c r="DF110" s="27" t="str">
        <f t="shared" si="141"/>
        <v>#N/A</v>
      </c>
      <c r="DG110" s="27" t="str">
        <f t="shared" si="141"/>
        <v>#N/A</v>
      </c>
      <c r="DH110" s="27" t="str">
        <f t="shared" si="141"/>
        <v>#N/A</v>
      </c>
      <c r="DI110" s="27" t="str">
        <f t="shared" si="141"/>
        <v>#N/A</v>
      </c>
      <c r="DJ110" s="27" t="str">
        <f t="shared" si="141"/>
        <v>#N/A</v>
      </c>
      <c r="DK110" s="27" t="str">
        <f t="shared" si="141"/>
        <v>#N/A</v>
      </c>
      <c r="DL110" s="27" t="str">
        <f t="shared" si="141"/>
        <v>#N/A</v>
      </c>
      <c r="DM110" s="27" t="str">
        <f t="shared" si="141"/>
        <v>#N/A</v>
      </c>
      <c r="DN110" s="27" t="str">
        <f t="shared" si="141"/>
        <v>#N/A</v>
      </c>
      <c r="DO110" s="27" t="str">
        <f t="shared" si="141"/>
        <v>#N/A</v>
      </c>
      <c r="DP110" s="27" t="str">
        <f t="shared" si="141"/>
        <v>#N/A</v>
      </c>
      <c r="DQ110" s="27" t="str">
        <f t="shared" si="141"/>
        <v>#N/A</v>
      </c>
      <c r="DR110" s="27" t="str">
        <f t="shared" si="141"/>
        <v>#N/A</v>
      </c>
      <c r="DS110" s="27" t="str">
        <f t="shared" si="141"/>
        <v>#N/A</v>
      </c>
      <c r="DT110" s="27" t="str">
        <f t="shared" si="141"/>
        <v>#N/A</v>
      </c>
      <c r="DU110" s="27" t="str">
        <f t="shared" si="141"/>
        <v>#N/A</v>
      </c>
      <c r="DV110" s="27" t="str">
        <f t="shared" si="141"/>
        <v>#N/A</v>
      </c>
      <c r="DW110" s="27" t="str">
        <f t="shared" si="141"/>
        <v>#N/A</v>
      </c>
      <c r="DX110" s="27" t="str">
        <f t="shared" si="141"/>
        <v>#N/A</v>
      </c>
      <c r="DY110" s="27" t="str">
        <f t="shared" si="141"/>
        <v>#N/A</v>
      </c>
      <c r="DZ110" s="27" t="str">
        <f t="shared" si="141"/>
        <v>#N/A</v>
      </c>
      <c r="EA110" s="27" t="str">
        <f t="shared" si="141"/>
        <v>#N/A</v>
      </c>
      <c r="EB110" s="27" t="str">
        <f t="shared" si="141"/>
        <v>#N/A</v>
      </c>
      <c r="EC110" s="27" t="str">
        <f t="shared" si="141"/>
        <v>#N/A</v>
      </c>
      <c r="ED110" s="27" t="str">
        <f t="shared" si="141"/>
        <v>#N/A</v>
      </c>
      <c r="EE110" s="28">
        <f t="shared" si="2"/>
        <v>1663.135472</v>
      </c>
    </row>
    <row r="111">
      <c r="A111" s="1"/>
      <c r="B111" s="29"/>
      <c r="C111" s="30"/>
      <c r="D111" s="30"/>
      <c r="E111" s="30"/>
      <c r="F111" s="31"/>
      <c r="G111" s="32"/>
      <c r="H111" s="32" t="b">
        <f t="shared" si="3"/>
        <v>0</v>
      </c>
      <c r="I111" s="32" t="b">
        <f>if(iferror(match(B111,'Osallistujat ja seuranta'!C:C,0),0)&gt;0,TRUE,FALSE)</f>
        <v>0</v>
      </c>
      <c r="J111" s="32" t="b">
        <f>if(iferror(match(C111,'Osallistujat ja seuranta'!C:C,0),0)&gt;0,TRUE,FALSE)</f>
        <v>0</v>
      </c>
      <c r="K111" s="32" t="b">
        <f t="shared" si="4"/>
        <v>0</v>
      </c>
      <c r="L111" s="32" t="b">
        <f t="shared" si="5"/>
        <v>1</v>
      </c>
      <c r="M111" s="32" t="b">
        <f t="shared" si="6"/>
        <v>0</v>
      </c>
      <c r="N111" s="33" t="str">
        <f t="shared" si="7"/>
        <v/>
      </c>
      <c r="O111" s="34" t="str">
        <f t="shared" si="8"/>
        <v/>
      </c>
      <c r="P111" s="34" t="str">
        <f t="shared" si="9"/>
        <v/>
      </c>
      <c r="Q111" s="35" t="str">
        <f t="shared" si="10"/>
        <v/>
      </c>
      <c r="R111" s="33" t="str">
        <f t="shared" si="11"/>
        <v/>
      </c>
      <c r="S111" s="33">
        <f t="shared" si="12"/>
        <v>1</v>
      </c>
      <c r="T111" s="33">
        <f t="shared" si="13"/>
        <v>-56.71174423</v>
      </c>
      <c r="U111" s="33">
        <f t="shared" si="14"/>
        <v>-56.71174423</v>
      </c>
      <c r="V111" s="36" t="str">
        <f t="shared" si="15"/>
        <v/>
      </c>
      <c r="W111" s="37">
        <f t="shared" si="16"/>
        <v>88.71035368</v>
      </c>
      <c r="X111" s="37">
        <f t="shared" si="17"/>
        <v>5.75</v>
      </c>
      <c r="Y111" s="37" t="str">
        <f>if(N111=1,(W111*(S111-V111))*'Säännöt ja ohjeet'!$B$54+X111,"")</f>
        <v/>
      </c>
      <c r="Z111" s="37">
        <f t="shared" si="18"/>
        <v>0</v>
      </c>
      <c r="AA111" s="37">
        <f t="shared" si="19"/>
        <v>1</v>
      </c>
      <c r="AB111" s="37">
        <f t="shared" si="20"/>
        <v>88.71035368</v>
      </c>
      <c r="AC111" s="37">
        <f t="shared" si="21"/>
        <v>5.75</v>
      </c>
      <c r="AD111" s="37" t="str">
        <f>if(N111=1,(AB111*(Z111-AA111))*'Säännöt ja ohjeet'!$B$54+AC111,"")</f>
        <v/>
      </c>
      <c r="AE111" s="38">
        <f t="shared" si="22"/>
        <v>11</v>
      </c>
      <c r="AF111" s="38">
        <f t="shared" si="23"/>
        <v>11</v>
      </c>
      <c r="AG111" s="1"/>
      <c r="AH111" s="10"/>
      <c r="AI111" s="27">
        <f t="shared" ref="AI111:ED111" si="142">if($B111=AI$3,AI110+$Y111,if($C111=AI$3,AI110+$AD111,AI110))</f>
        <v>2004.732079</v>
      </c>
      <c r="AJ111" s="27">
        <f t="shared" si="142"/>
        <v>1845.73035</v>
      </c>
      <c r="AK111" s="27">
        <f t="shared" si="142"/>
        <v>2427.22019</v>
      </c>
      <c r="AL111" s="27">
        <f t="shared" si="142"/>
        <v>1676.303128</v>
      </c>
      <c r="AM111" s="27">
        <f t="shared" si="142"/>
        <v>1775.926432</v>
      </c>
      <c r="AN111" s="27">
        <f t="shared" si="142"/>
        <v>2303.106744</v>
      </c>
      <c r="AO111" s="27">
        <f t="shared" si="142"/>
        <v>2279.021637</v>
      </c>
      <c r="AP111" s="27">
        <f t="shared" si="142"/>
        <v>1721.536599</v>
      </c>
      <c r="AQ111" s="27">
        <f t="shared" si="142"/>
        <v>880.3044819</v>
      </c>
      <c r="AR111" s="27">
        <f t="shared" si="142"/>
        <v>818.204268</v>
      </c>
      <c r="AS111" s="27">
        <f t="shared" si="142"/>
        <v>2178.77133</v>
      </c>
      <c r="AT111" s="27">
        <f t="shared" si="142"/>
        <v>811.649061</v>
      </c>
      <c r="AU111" s="27">
        <f t="shared" si="142"/>
        <v>1243.17385</v>
      </c>
      <c r="AV111" s="27">
        <f t="shared" si="142"/>
        <v>1314.655233</v>
      </c>
      <c r="AW111" s="27">
        <f t="shared" si="142"/>
        <v>1186.880996</v>
      </c>
      <c r="AX111" s="27">
        <f t="shared" si="142"/>
        <v>1130.419935</v>
      </c>
      <c r="AY111" s="27">
        <f t="shared" si="142"/>
        <v>1367.704948</v>
      </c>
      <c r="AZ111" s="27">
        <f t="shared" si="142"/>
        <v>1757.561406</v>
      </c>
      <c r="BA111" s="27">
        <f t="shared" si="142"/>
        <v>1843.969933</v>
      </c>
      <c r="BB111" s="27">
        <f t="shared" si="142"/>
        <v>2151.976698</v>
      </c>
      <c r="BC111" s="27">
        <f t="shared" si="142"/>
        <v>2206.995622</v>
      </c>
      <c r="BD111" s="27" t="str">
        <f t="shared" si="142"/>
        <v>#N/A</v>
      </c>
      <c r="BE111" s="27" t="str">
        <f t="shared" si="142"/>
        <v>#N/A</v>
      </c>
      <c r="BF111" s="27" t="str">
        <f t="shared" si="142"/>
        <v>#N/A</v>
      </c>
      <c r="BG111" s="27" t="str">
        <f t="shared" si="142"/>
        <v>#N/A</v>
      </c>
      <c r="BH111" s="27" t="str">
        <f t="shared" si="142"/>
        <v>#N/A</v>
      </c>
      <c r="BI111" s="27" t="str">
        <f t="shared" si="142"/>
        <v>#N/A</v>
      </c>
      <c r="BJ111" s="27" t="str">
        <f t="shared" si="142"/>
        <v>#N/A</v>
      </c>
      <c r="BK111" s="27" t="str">
        <f t="shared" si="142"/>
        <v>#N/A</v>
      </c>
      <c r="BL111" s="27" t="str">
        <f t="shared" si="142"/>
        <v>#N/A</v>
      </c>
      <c r="BM111" s="27" t="str">
        <f t="shared" si="142"/>
        <v>#N/A</v>
      </c>
      <c r="BN111" s="27" t="str">
        <f t="shared" si="142"/>
        <v>#N/A</v>
      </c>
      <c r="BO111" s="27" t="str">
        <f t="shared" si="142"/>
        <v>#N/A</v>
      </c>
      <c r="BP111" s="27" t="str">
        <f t="shared" si="142"/>
        <v>#N/A</v>
      </c>
      <c r="BQ111" s="27" t="str">
        <f t="shared" si="142"/>
        <v>#N/A</v>
      </c>
      <c r="BR111" s="27" t="str">
        <f t="shared" si="142"/>
        <v>#N/A</v>
      </c>
      <c r="BS111" s="27" t="str">
        <f t="shared" si="142"/>
        <v>#N/A</v>
      </c>
      <c r="BT111" s="27" t="str">
        <f t="shared" si="142"/>
        <v>#N/A</v>
      </c>
      <c r="BU111" s="27" t="str">
        <f t="shared" si="142"/>
        <v>#N/A</v>
      </c>
      <c r="BV111" s="27" t="str">
        <f t="shared" si="142"/>
        <v>#N/A</v>
      </c>
      <c r="BW111" s="27" t="str">
        <f t="shared" si="142"/>
        <v>#N/A</v>
      </c>
      <c r="BX111" s="27" t="str">
        <f t="shared" si="142"/>
        <v>#N/A</v>
      </c>
      <c r="BY111" s="27" t="str">
        <f t="shared" si="142"/>
        <v>#N/A</v>
      </c>
      <c r="BZ111" s="27" t="str">
        <f t="shared" si="142"/>
        <v>#N/A</v>
      </c>
      <c r="CA111" s="27" t="str">
        <f t="shared" si="142"/>
        <v>#N/A</v>
      </c>
      <c r="CB111" s="27" t="str">
        <f t="shared" si="142"/>
        <v>#N/A</v>
      </c>
      <c r="CC111" s="27" t="str">
        <f t="shared" si="142"/>
        <v>#N/A</v>
      </c>
      <c r="CD111" s="27" t="str">
        <f t="shared" si="142"/>
        <v>#N/A</v>
      </c>
      <c r="CE111" s="27" t="str">
        <f t="shared" si="142"/>
        <v>#N/A</v>
      </c>
      <c r="CF111" s="27" t="str">
        <f t="shared" si="142"/>
        <v>#N/A</v>
      </c>
      <c r="CG111" s="27" t="str">
        <f t="shared" si="142"/>
        <v>#N/A</v>
      </c>
      <c r="CH111" s="27" t="str">
        <f t="shared" si="142"/>
        <v>#N/A</v>
      </c>
      <c r="CI111" s="27" t="str">
        <f t="shared" si="142"/>
        <v>#N/A</v>
      </c>
      <c r="CJ111" s="27" t="str">
        <f t="shared" si="142"/>
        <v>#N/A</v>
      </c>
      <c r="CK111" s="27" t="str">
        <f t="shared" si="142"/>
        <v>#N/A</v>
      </c>
      <c r="CL111" s="27" t="str">
        <f t="shared" si="142"/>
        <v>#N/A</v>
      </c>
      <c r="CM111" s="27" t="str">
        <f t="shared" si="142"/>
        <v>#N/A</v>
      </c>
      <c r="CN111" s="27" t="str">
        <f t="shared" si="142"/>
        <v>#N/A</v>
      </c>
      <c r="CO111" s="27" t="str">
        <f t="shared" si="142"/>
        <v>#N/A</v>
      </c>
      <c r="CP111" s="27" t="str">
        <f t="shared" si="142"/>
        <v>#N/A</v>
      </c>
      <c r="CQ111" s="27" t="str">
        <f t="shared" si="142"/>
        <v>#N/A</v>
      </c>
      <c r="CR111" s="27" t="str">
        <f t="shared" si="142"/>
        <v>#N/A</v>
      </c>
      <c r="CS111" s="27" t="str">
        <f t="shared" si="142"/>
        <v>#N/A</v>
      </c>
      <c r="CT111" s="27" t="str">
        <f t="shared" si="142"/>
        <v>#N/A</v>
      </c>
      <c r="CU111" s="27" t="str">
        <f t="shared" si="142"/>
        <v>#N/A</v>
      </c>
      <c r="CV111" s="27" t="str">
        <f t="shared" si="142"/>
        <v>#N/A</v>
      </c>
      <c r="CW111" s="27" t="str">
        <f t="shared" si="142"/>
        <v>#N/A</v>
      </c>
      <c r="CX111" s="27" t="str">
        <f t="shared" si="142"/>
        <v>#N/A</v>
      </c>
      <c r="CY111" s="27" t="str">
        <f t="shared" si="142"/>
        <v>#N/A</v>
      </c>
      <c r="CZ111" s="27" t="str">
        <f t="shared" si="142"/>
        <v>#N/A</v>
      </c>
      <c r="DA111" s="27" t="str">
        <f t="shared" si="142"/>
        <v>#N/A</v>
      </c>
      <c r="DB111" s="27" t="str">
        <f t="shared" si="142"/>
        <v>#N/A</v>
      </c>
      <c r="DC111" s="27" t="str">
        <f t="shared" si="142"/>
        <v>#N/A</v>
      </c>
      <c r="DD111" s="27" t="str">
        <f t="shared" si="142"/>
        <v>#N/A</v>
      </c>
      <c r="DE111" s="27" t="str">
        <f t="shared" si="142"/>
        <v>#N/A</v>
      </c>
      <c r="DF111" s="27" t="str">
        <f t="shared" si="142"/>
        <v>#N/A</v>
      </c>
      <c r="DG111" s="27" t="str">
        <f t="shared" si="142"/>
        <v>#N/A</v>
      </c>
      <c r="DH111" s="27" t="str">
        <f t="shared" si="142"/>
        <v>#N/A</v>
      </c>
      <c r="DI111" s="27" t="str">
        <f t="shared" si="142"/>
        <v>#N/A</v>
      </c>
      <c r="DJ111" s="27" t="str">
        <f t="shared" si="142"/>
        <v>#N/A</v>
      </c>
      <c r="DK111" s="27" t="str">
        <f t="shared" si="142"/>
        <v>#N/A</v>
      </c>
      <c r="DL111" s="27" t="str">
        <f t="shared" si="142"/>
        <v>#N/A</v>
      </c>
      <c r="DM111" s="27" t="str">
        <f t="shared" si="142"/>
        <v>#N/A</v>
      </c>
      <c r="DN111" s="27" t="str">
        <f t="shared" si="142"/>
        <v>#N/A</v>
      </c>
      <c r="DO111" s="27" t="str">
        <f t="shared" si="142"/>
        <v>#N/A</v>
      </c>
      <c r="DP111" s="27" t="str">
        <f t="shared" si="142"/>
        <v>#N/A</v>
      </c>
      <c r="DQ111" s="27" t="str">
        <f t="shared" si="142"/>
        <v>#N/A</v>
      </c>
      <c r="DR111" s="27" t="str">
        <f t="shared" si="142"/>
        <v>#N/A</v>
      </c>
      <c r="DS111" s="27" t="str">
        <f t="shared" si="142"/>
        <v>#N/A</v>
      </c>
      <c r="DT111" s="27" t="str">
        <f t="shared" si="142"/>
        <v>#N/A</v>
      </c>
      <c r="DU111" s="27" t="str">
        <f t="shared" si="142"/>
        <v>#N/A</v>
      </c>
      <c r="DV111" s="27" t="str">
        <f t="shared" si="142"/>
        <v>#N/A</v>
      </c>
      <c r="DW111" s="27" t="str">
        <f t="shared" si="142"/>
        <v>#N/A</v>
      </c>
      <c r="DX111" s="27" t="str">
        <f t="shared" si="142"/>
        <v>#N/A</v>
      </c>
      <c r="DY111" s="27" t="str">
        <f t="shared" si="142"/>
        <v>#N/A</v>
      </c>
      <c r="DZ111" s="27" t="str">
        <f t="shared" si="142"/>
        <v>#N/A</v>
      </c>
      <c r="EA111" s="27" t="str">
        <f t="shared" si="142"/>
        <v>#N/A</v>
      </c>
      <c r="EB111" s="27" t="str">
        <f t="shared" si="142"/>
        <v>#N/A</v>
      </c>
      <c r="EC111" s="27" t="str">
        <f t="shared" si="142"/>
        <v>#N/A</v>
      </c>
      <c r="ED111" s="27" t="str">
        <f t="shared" si="142"/>
        <v>#N/A</v>
      </c>
      <c r="EE111" s="28">
        <f t="shared" si="2"/>
        <v>1663.135472</v>
      </c>
    </row>
    <row r="112">
      <c r="A112" s="1"/>
      <c r="B112" s="29"/>
      <c r="C112" s="30"/>
      <c r="D112" s="30"/>
      <c r="E112" s="30"/>
      <c r="F112" s="31"/>
      <c r="G112" s="32"/>
      <c r="H112" s="32" t="b">
        <f t="shared" si="3"/>
        <v>0</v>
      </c>
      <c r="I112" s="32" t="b">
        <f>if(iferror(match(B112,'Osallistujat ja seuranta'!C:C,0),0)&gt;0,TRUE,FALSE)</f>
        <v>0</v>
      </c>
      <c r="J112" s="32" t="b">
        <f>if(iferror(match(C112,'Osallistujat ja seuranta'!C:C,0),0)&gt;0,TRUE,FALSE)</f>
        <v>0</v>
      </c>
      <c r="K112" s="32" t="b">
        <f t="shared" si="4"/>
        <v>0</v>
      </c>
      <c r="L112" s="32" t="b">
        <f t="shared" si="5"/>
        <v>1</v>
      </c>
      <c r="M112" s="32" t="b">
        <f t="shared" si="6"/>
        <v>0</v>
      </c>
      <c r="N112" s="33" t="str">
        <f t="shared" si="7"/>
        <v/>
      </c>
      <c r="O112" s="34" t="str">
        <f t="shared" si="8"/>
        <v/>
      </c>
      <c r="P112" s="34" t="str">
        <f t="shared" si="9"/>
        <v/>
      </c>
      <c r="Q112" s="35" t="str">
        <f t="shared" si="10"/>
        <v/>
      </c>
      <c r="R112" s="33" t="str">
        <f t="shared" si="11"/>
        <v/>
      </c>
      <c r="S112" s="33">
        <f t="shared" si="12"/>
        <v>1</v>
      </c>
      <c r="T112" s="33">
        <f t="shared" si="13"/>
        <v>-56.71174423</v>
      </c>
      <c r="U112" s="33">
        <f t="shared" si="14"/>
        <v>-56.71174423</v>
      </c>
      <c r="V112" s="36" t="str">
        <f t="shared" si="15"/>
        <v/>
      </c>
      <c r="W112" s="37">
        <f t="shared" si="16"/>
        <v>88.71035368</v>
      </c>
      <c r="X112" s="37">
        <f t="shared" si="17"/>
        <v>5.75</v>
      </c>
      <c r="Y112" s="37" t="str">
        <f>if(N112=1,(W112*(S112-V112))*'Säännöt ja ohjeet'!$B$54+X112,"")</f>
        <v/>
      </c>
      <c r="Z112" s="37">
        <f t="shared" si="18"/>
        <v>0</v>
      </c>
      <c r="AA112" s="37">
        <f t="shared" si="19"/>
        <v>1</v>
      </c>
      <c r="AB112" s="37">
        <f t="shared" si="20"/>
        <v>88.71035368</v>
      </c>
      <c r="AC112" s="37">
        <f t="shared" si="21"/>
        <v>5.75</v>
      </c>
      <c r="AD112" s="37" t="str">
        <f>if(N112=1,(AB112*(Z112-AA112))*'Säännöt ja ohjeet'!$B$54+AC112,"")</f>
        <v/>
      </c>
      <c r="AE112" s="38">
        <f t="shared" si="22"/>
        <v>11</v>
      </c>
      <c r="AF112" s="38">
        <f t="shared" si="23"/>
        <v>11</v>
      </c>
      <c r="AG112" s="1"/>
      <c r="AH112" s="10"/>
      <c r="AI112" s="27">
        <f t="shared" ref="AI112:ED112" si="143">if($B112=AI$3,AI111+$Y112,if($C112=AI$3,AI111+$AD112,AI111))</f>
        <v>2004.732079</v>
      </c>
      <c r="AJ112" s="27">
        <f t="shared" si="143"/>
        <v>1845.73035</v>
      </c>
      <c r="AK112" s="27">
        <f t="shared" si="143"/>
        <v>2427.22019</v>
      </c>
      <c r="AL112" s="27">
        <f t="shared" si="143"/>
        <v>1676.303128</v>
      </c>
      <c r="AM112" s="27">
        <f t="shared" si="143"/>
        <v>1775.926432</v>
      </c>
      <c r="AN112" s="27">
        <f t="shared" si="143"/>
        <v>2303.106744</v>
      </c>
      <c r="AO112" s="27">
        <f t="shared" si="143"/>
        <v>2279.021637</v>
      </c>
      <c r="AP112" s="27">
        <f t="shared" si="143"/>
        <v>1721.536599</v>
      </c>
      <c r="AQ112" s="27">
        <f t="shared" si="143"/>
        <v>880.3044819</v>
      </c>
      <c r="AR112" s="27">
        <f t="shared" si="143"/>
        <v>818.204268</v>
      </c>
      <c r="AS112" s="27">
        <f t="shared" si="143"/>
        <v>2178.77133</v>
      </c>
      <c r="AT112" s="27">
        <f t="shared" si="143"/>
        <v>811.649061</v>
      </c>
      <c r="AU112" s="27">
        <f t="shared" si="143"/>
        <v>1243.17385</v>
      </c>
      <c r="AV112" s="27">
        <f t="shared" si="143"/>
        <v>1314.655233</v>
      </c>
      <c r="AW112" s="27">
        <f t="shared" si="143"/>
        <v>1186.880996</v>
      </c>
      <c r="AX112" s="27">
        <f t="shared" si="143"/>
        <v>1130.419935</v>
      </c>
      <c r="AY112" s="27">
        <f t="shared" si="143"/>
        <v>1367.704948</v>
      </c>
      <c r="AZ112" s="27">
        <f t="shared" si="143"/>
        <v>1757.561406</v>
      </c>
      <c r="BA112" s="27">
        <f t="shared" si="143"/>
        <v>1843.969933</v>
      </c>
      <c r="BB112" s="27">
        <f t="shared" si="143"/>
        <v>2151.976698</v>
      </c>
      <c r="BC112" s="27">
        <f t="shared" si="143"/>
        <v>2206.995622</v>
      </c>
      <c r="BD112" s="27" t="str">
        <f t="shared" si="143"/>
        <v>#N/A</v>
      </c>
      <c r="BE112" s="27" t="str">
        <f t="shared" si="143"/>
        <v>#N/A</v>
      </c>
      <c r="BF112" s="27" t="str">
        <f t="shared" si="143"/>
        <v>#N/A</v>
      </c>
      <c r="BG112" s="27" t="str">
        <f t="shared" si="143"/>
        <v>#N/A</v>
      </c>
      <c r="BH112" s="27" t="str">
        <f t="shared" si="143"/>
        <v>#N/A</v>
      </c>
      <c r="BI112" s="27" t="str">
        <f t="shared" si="143"/>
        <v>#N/A</v>
      </c>
      <c r="BJ112" s="27" t="str">
        <f t="shared" si="143"/>
        <v>#N/A</v>
      </c>
      <c r="BK112" s="27" t="str">
        <f t="shared" si="143"/>
        <v>#N/A</v>
      </c>
      <c r="BL112" s="27" t="str">
        <f t="shared" si="143"/>
        <v>#N/A</v>
      </c>
      <c r="BM112" s="27" t="str">
        <f t="shared" si="143"/>
        <v>#N/A</v>
      </c>
      <c r="BN112" s="27" t="str">
        <f t="shared" si="143"/>
        <v>#N/A</v>
      </c>
      <c r="BO112" s="27" t="str">
        <f t="shared" si="143"/>
        <v>#N/A</v>
      </c>
      <c r="BP112" s="27" t="str">
        <f t="shared" si="143"/>
        <v>#N/A</v>
      </c>
      <c r="BQ112" s="27" t="str">
        <f t="shared" si="143"/>
        <v>#N/A</v>
      </c>
      <c r="BR112" s="27" t="str">
        <f t="shared" si="143"/>
        <v>#N/A</v>
      </c>
      <c r="BS112" s="27" t="str">
        <f t="shared" si="143"/>
        <v>#N/A</v>
      </c>
      <c r="BT112" s="27" t="str">
        <f t="shared" si="143"/>
        <v>#N/A</v>
      </c>
      <c r="BU112" s="27" t="str">
        <f t="shared" si="143"/>
        <v>#N/A</v>
      </c>
      <c r="BV112" s="27" t="str">
        <f t="shared" si="143"/>
        <v>#N/A</v>
      </c>
      <c r="BW112" s="27" t="str">
        <f t="shared" si="143"/>
        <v>#N/A</v>
      </c>
      <c r="BX112" s="27" t="str">
        <f t="shared" si="143"/>
        <v>#N/A</v>
      </c>
      <c r="BY112" s="27" t="str">
        <f t="shared" si="143"/>
        <v>#N/A</v>
      </c>
      <c r="BZ112" s="27" t="str">
        <f t="shared" si="143"/>
        <v>#N/A</v>
      </c>
      <c r="CA112" s="27" t="str">
        <f t="shared" si="143"/>
        <v>#N/A</v>
      </c>
      <c r="CB112" s="27" t="str">
        <f t="shared" si="143"/>
        <v>#N/A</v>
      </c>
      <c r="CC112" s="27" t="str">
        <f t="shared" si="143"/>
        <v>#N/A</v>
      </c>
      <c r="CD112" s="27" t="str">
        <f t="shared" si="143"/>
        <v>#N/A</v>
      </c>
      <c r="CE112" s="27" t="str">
        <f t="shared" si="143"/>
        <v>#N/A</v>
      </c>
      <c r="CF112" s="27" t="str">
        <f t="shared" si="143"/>
        <v>#N/A</v>
      </c>
      <c r="CG112" s="27" t="str">
        <f t="shared" si="143"/>
        <v>#N/A</v>
      </c>
      <c r="CH112" s="27" t="str">
        <f t="shared" si="143"/>
        <v>#N/A</v>
      </c>
      <c r="CI112" s="27" t="str">
        <f t="shared" si="143"/>
        <v>#N/A</v>
      </c>
      <c r="CJ112" s="27" t="str">
        <f t="shared" si="143"/>
        <v>#N/A</v>
      </c>
      <c r="CK112" s="27" t="str">
        <f t="shared" si="143"/>
        <v>#N/A</v>
      </c>
      <c r="CL112" s="27" t="str">
        <f t="shared" si="143"/>
        <v>#N/A</v>
      </c>
      <c r="CM112" s="27" t="str">
        <f t="shared" si="143"/>
        <v>#N/A</v>
      </c>
      <c r="CN112" s="27" t="str">
        <f t="shared" si="143"/>
        <v>#N/A</v>
      </c>
      <c r="CO112" s="27" t="str">
        <f t="shared" si="143"/>
        <v>#N/A</v>
      </c>
      <c r="CP112" s="27" t="str">
        <f t="shared" si="143"/>
        <v>#N/A</v>
      </c>
      <c r="CQ112" s="27" t="str">
        <f t="shared" si="143"/>
        <v>#N/A</v>
      </c>
      <c r="CR112" s="27" t="str">
        <f t="shared" si="143"/>
        <v>#N/A</v>
      </c>
      <c r="CS112" s="27" t="str">
        <f t="shared" si="143"/>
        <v>#N/A</v>
      </c>
      <c r="CT112" s="27" t="str">
        <f t="shared" si="143"/>
        <v>#N/A</v>
      </c>
      <c r="CU112" s="27" t="str">
        <f t="shared" si="143"/>
        <v>#N/A</v>
      </c>
      <c r="CV112" s="27" t="str">
        <f t="shared" si="143"/>
        <v>#N/A</v>
      </c>
      <c r="CW112" s="27" t="str">
        <f t="shared" si="143"/>
        <v>#N/A</v>
      </c>
      <c r="CX112" s="27" t="str">
        <f t="shared" si="143"/>
        <v>#N/A</v>
      </c>
      <c r="CY112" s="27" t="str">
        <f t="shared" si="143"/>
        <v>#N/A</v>
      </c>
      <c r="CZ112" s="27" t="str">
        <f t="shared" si="143"/>
        <v>#N/A</v>
      </c>
      <c r="DA112" s="27" t="str">
        <f t="shared" si="143"/>
        <v>#N/A</v>
      </c>
      <c r="DB112" s="27" t="str">
        <f t="shared" si="143"/>
        <v>#N/A</v>
      </c>
      <c r="DC112" s="27" t="str">
        <f t="shared" si="143"/>
        <v>#N/A</v>
      </c>
      <c r="DD112" s="27" t="str">
        <f t="shared" si="143"/>
        <v>#N/A</v>
      </c>
      <c r="DE112" s="27" t="str">
        <f t="shared" si="143"/>
        <v>#N/A</v>
      </c>
      <c r="DF112" s="27" t="str">
        <f t="shared" si="143"/>
        <v>#N/A</v>
      </c>
      <c r="DG112" s="27" t="str">
        <f t="shared" si="143"/>
        <v>#N/A</v>
      </c>
      <c r="DH112" s="27" t="str">
        <f t="shared" si="143"/>
        <v>#N/A</v>
      </c>
      <c r="DI112" s="27" t="str">
        <f t="shared" si="143"/>
        <v>#N/A</v>
      </c>
      <c r="DJ112" s="27" t="str">
        <f t="shared" si="143"/>
        <v>#N/A</v>
      </c>
      <c r="DK112" s="27" t="str">
        <f t="shared" si="143"/>
        <v>#N/A</v>
      </c>
      <c r="DL112" s="27" t="str">
        <f t="shared" si="143"/>
        <v>#N/A</v>
      </c>
      <c r="DM112" s="27" t="str">
        <f t="shared" si="143"/>
        <v>#N/A</v>
      </c>
      <c r="DN112" s="27" t="str">
        <f t="shared" si="143"/>
        <v>#N/A</v>
      </c>
      <c r="DO112" s="27" t="str">
        <f t="shared" si="143"/>
        <v>#N/A</v>
      </c>
      <c r="DP112" s="27" t="str">
        <f t="shared" si="143"/>
        <v>#N/A</v>
      </c>
      <c r="DQ112" s="27" t="str">
        <f t="shared" si="143"/>
        <v>#N/A</v>
      </c>
      <c r="DR112" s="27" t="str">
        <f t="shared" si="143"/>
        <v>#N/A</v>
      </c>
      <c r="DS112" s="27" t="str">
        <f t="shared" si="143"/>
        <v>#N/A</v>
      </c>
      <c r="DT112" s="27" t="str">
        <f t="shared" si="143"/>
        <v>#N/A</v>
      </c>
      <c r="DU112" s="27" t="str">
        <f t="shared" si="143"/>
        <v>#N/A</v>
      </c>
      <c r="DV112" s="27" t="str">
        <f t="shared" si="143"/>
        <v>#N/A</v>
      </c>
      <c r="DW112" s="27" t="str">
        <f t="shared" si="143"/>
        <v>#N/A</v>
      </c>
      <c r="DX112" s="27" t="str">
        <f t="shared" si="143"/>
        <v>#N/A</v>
      </c>
      <c r="DY112" s="27" t="str">
        <f t="shared" si="143"/>
        <v>#N/A</v>
      </c>
      <c r="DZ112" s="27" t="str">
        <f t="shared" si="143"/>
        <v>#N/A</v>
      </c>
      <c r="EA112" s="27" t="str">
        <f t="shared" si="143"/>
        <v>#N/A</v>
      </c>
      <c r="EB112" s="27" t="str">
        <f t="shared" si="143"/>
        <v>#N/A</v>
      </c>
      <c r="EC112" s="27" t="str">
        <f t="shared" si="143"/>
        <v>#N/A</v>
      </c>
      <c r="ED112" s="27" t="str">
        <f t="shared" si="143"/>
        <v>#N/A</v>
      </c>
      <c r="EE112" s="28">
        <f t="shared" si="2"/>
        <v>1663.135472</v>
      </c>
    </row>
    <row r="113">
      <c r="A113" s="1"/>
      <c r="B113" s="29"/>
      <c r="C113" s="30"/>
      <c r="D113" s="30"/>
      <c r="E113" s="30"/>
      <c r="F113" s="31"/>
      <c r="G113" s="32"/>
      <c r="H113" s="32" t="b">
        <f t="shared" si="3"/>
        <v>0</v>
      </c>
      <c r="I113" s="32" t="b">
        <f>if(iferror(match(B113,'Osallistujat ja seuranta'!C:C,0),0)&gt;0,TRUE,FALSE)</f>
        <v>0</v>
      </c>
      <c r="J113" s="32" t="b">
        <f>if(iferror(match(C113,'Osallistujat ja seuranta'!C:C,0),0)&gt;0,TRUE,FALSE)</f>
        <v>0</v>
      </c>
      <c r="K113" s="32" t="b">
        <f t="shared" si="4"/>
        <v>0</v>
      </c>
      <c r="L113" s="32" t="b">
        <f t="shared" si="5"/>
        <v>1</v>
      </c>
      <c r="M113" s="32" t="b">
        <f t="shared" si="6"/>
        <v>0</v>
      </c>
      <c r="N113" s="33" t="str">
        <f t="shared" si="7"/>
        <v/>
      </c>
      <c r="O113" s="34" t="str">
        <f t="shared" si="8"/>
        <v/>
      </c>
      <c r="P113" s="34" t="str">
        <f t="shared" si="9"/>
        <v/>
      </c>
      <c r="Q113" s="35" t="str">
        <f t="shared" si="10"/>
        <v/>
      </c>
      <c r="R113" s="33" t="str">
        <f t="shared" si="11"/>
        <v/>
      </c>
      <c r="S113" s="33">
        <f t="shared" si="12"/>
        <v>1</v>
      </c>
      <c r="T113" s="33">
        <f t="shared" si="13"/>
        <v>-56.71174423</v>
      </c>
      <c r="U113" s="33">
        <f t="shared" si="14"/>
        <v>-56.71174423</v>
      </c>
      <c r="V113" s="36" t="str">
        <f t="shared" si="15"/>
        <v/>
      </c>
      <c r="W113" s="37">
        <f t="shared" si="16"/>
        <v>88.71035368</v>
      </c>
      <c r="X113" s="37">
        <f t="shared" si="17"/>
        <v>5.75</v>
      </c>
      <c r="Y113" s="37" t="str">
        <f>if(N113=1,(W113*(S113-V113))*'Säännöt ja ohjeet'!$B$54+X113,"")</f>
        <v/>
      </c>
      <c r="Z113" s="37">
        <f t="shared" si="18"/>
        <v>0</v>
      </c>
      <c r="AA113" s="37">
        <f t="shared" si="19"/>
        <v>1</v>
      </c>
      <c r="AB113" s="37">
        <f t="shared" si="20"/>
        <v>88.71035368</v>
      </c>
      <c r="AC113" s="37">
        <f t="shared" si="21"/>
        <v>5.75</v>
      </c>
      <c r="AD113" s="37" t="str">
        <f>if(N113=1,(AB113*(Z113-AA113))*'Säännöt ja ohjeet'!$B$54+AC113,"")</f>
        <v/>
      </c>
      <c r="AE113" s="38">
        <f t="shared" si="22"/>
        <v>11</v>
      </c>
      <c r="AF113" s="38">
        <f t="shared" si="23"/>
        <v>11</v>
      </c>
      <c r="AG113" s="1"/>
      <c r="AH113" s="10"/>
      <c r="AI113" s="27">
        <f t="shared" ref="AI113:ED113" si="144">if($B113=AI$3,AI112+$Y113,if($C113=AI$3,AI112+$AD113,AI112))</f>
        <v>2004.732079</v>
      </c>
      <c r="AJ113" s="27">
        <f t="shared" si="144"/>
        <v>1845.73035</v>
      </c>
      <c r="AK113" s="27">
        <f t="shared" si="144"/>
        <v>2427.22019</v>
      </c>
      <c r="AL113" s="27">
        <f t="shared" si="144"/>
        <v>1676.303128</v>
      </c>
      <c r="AM113" s="27">
        <f t="shared" si="144"/>
        <v>1775.926432</v>
      </c>
      <c r="AN113" s="27">
        <f t="shared" si="144"/>
        <v>2303.106744</v>
      </c>
      <c r="AO113" s="27">
        <f t="shared" si="144"/>
        <v>2279.021637</v>
      </c>
      <c r="AP113" s="27">
        <f t="shared" si="144"/>
        <v>1721.536599</v>
      </c>
      <c r="AQ113" s="27">
        <f t="shared" si="144"/>
        <v>880.3044819</v>
      </c>
      <c r="AR113" s="27">
        <f t="shared" si="144"/>
        <v>818.204268</v>
      </c>
      <c r="AS113" s="27">
        <f t="shared" si="144"/>
        <v>2178.77133</v>
      </c>
      <c r="AT113" s="27">
        <f t="shared" si="144"/>
        <v>811.649061</v>
      </c>
      <c r="AU113" s="27">
        <f t="shared" si="144"/>
        <v>1243.17385</v>
      </c>
      <c r="AV113" s="27">
        <f t="shared" si="144"/>
        <v>1314.655233</v>
      </c>
      <c r="AW113" s="27">
        <f t="shared" si="144"/>
        <v>1186.880996</v>
      </c>
      <c r="AX113" s="27">
        <f t="shared" si="144"/>
        <v>1130.419935</v>
      </c>
      <c r="AY113" s="27">
        <f t="shared" si="144"/>
        <v>1367.704948</v>
      </c>
      <c r="AZ113" s="27">
        <f t="shared" si="144"/>
        <v>1757.561406</v>
      </c>
      <c r="BA113" s="27">
        <f t="shared" si="144"/>
        <v>1843.969933</v>
      </c>
      <c r="BB113" s="27">
        <f t="shared" si="144"/>
        <v>2151.976698</v>
      </c>
      <c r="BC113" s="27">
        <f t="shared" si="144"/>
        <v>2206.995622</v>
      </c>
      <c r="BD113" s="27" t="str">
        <f t="shared" si="144"/>
        <v>#N/A</v>
      </c>
      <c r="BE113" s="27" t="str">
        <f t="shared" si="144"/>
        <v>#N/A</v>
      </c>
      <c r="BF113" s="27" t="str">
        <f t="shared" si="144"/>
        <v>#N/A</v>
      </c>
      <c r="BG113" s="27" t="str">
        <f t="shared" si="144"/>
        <v>#N/A</v>
      </c>
      <c r="BH113" s="27" t="str">
        <f t="shared" si="144"/>
        <v>#N/A</v>
      </c>
      <c r="BI113" s="27" t="str">
        <f t="shared" si="144"/>
        <v>#N/A</v>
      </c>
      <c r="BJ113" s="27" t="str">
        <f t="shared" si="144"/>
        <v>#N/A</v>
      </c>
      <c r="BK113" s="27" t="str">
        <f t="shared" si="144"/>
        <v>#N/A</v>
      </c>
      <c r="BL113" s="27" t="str">
        <f t="shared" si="144"/>
        <v>#N/A</v>
      </c>
      <c r="BM113" s="27" t="str">
        <f t="shared" si="144"/>
        <v>#N/A</v>
      </c>
      <c r="BN113" s="27" t="str">
        <f t="shared" si="144"/>
        <v>#N/A</v>
      </c>
      <c r="BO113" s="27" t="str">
        <f t="shared" si="144"/>
        <v>#N/A</v>
      </c>
      <c r="BP113" s="27" t="str">
        <f t="shared" si="144"/>
        <v>#N/A</v>
      </c>
      <c r="BQ113" s="27" t="str">
        <f t="shared" si="144"/>
        <v>#N/A</v>
      </c>
      <c r="BR113" s="27" t="str">
        <f t="shared" si="144"/>
        <v>#N/A</v>
      </c>
      <c r="BS113" s="27" t="str">
        <f t="shared" si="144"/>
        <v>#N/A</v>
      </c>
      <c r="BT113" s="27" t="str">
        <f t="shared" si="144"/>
        <v>#N/A</v>
      </c>
      <c r="BU113" s="27" t="str">
        <f t="shared" si="144"/>
        <v>#N/A</v>
      </c>
      <c r="BV113" s="27" t="str">
        <f t="shared" si="144"/>
        <v>#N/A</v>
      </c>
      <c r="BW113" s="27" t="str">
        <f t="shared" si="144"/>
        <v>#N/A</v>
      </c>
      <c r="BX113" s="27" t="str">
        <f t="shared" si="144"/>
        <v>#N/A</v>
      </c>
      <c r="BY113" s="27" t="str">
        <f t="shared" si="144"/>
        <v>#N/A</v>
      </c>
      <c r="BZ113" s="27" t="str">
        <f t="shared" si="144"/>
        <v>#N/A</v>
      </c>
      <c r="CA113" s="27" t="str">
        <f t="shared" si="144"/>
        <v>#N/A</v>
      </c>
      <c r="CB113" s="27" t="str">
        <f t="shared" si="144"/>
        <v>#N/A</v>
      </c>
      <c r="CC113" s="27" t="str">
        <f t="shared" si="144"/>
        <v>#N/A</v>
      </c>
      <c r="CD113" s="27" t="str">
        <f t="shared" si="144"/>
        <v>#N/A</v>
      </c>
      <c r="CE113" s="27" t="str">
        <f t="shared" si="144"/>
        <v>#N/A</v>
      </c>
      <c r="CF113" s="27" t="str">
        <f t="shared" si="144"/>
        <v>#N/A</v>
      </c>
      <c r="CG113" s="27" t="str">
        <f t="shared" si="144"/>
        <v>#N/A</v>
      </c>
      <c r="CH113" s="27" t="str">
        <f t="shared" si="144"/>
        <v>#N/A</v>
      </c>
      <c r="CI113" s="27" t="str">
        <f t="shared" si="144"/>
        <v>#N/A</v>
      </c>
      <c r="CJ113" s="27" t="str">
        <f t="shared" si="144"/>
        <v>#N/A</v>
      </c>
      <c r="CK113" s="27" t="str">
        <f t="shared" si="144"/>
        <v>#N/A</v>
      </c>
      <c r="CL113" s="27" t="str">
        <f t="shared" si="144"/>
        <v>#N/A</v>
      </c>
      <c r="CM113" s="27" t="str">
        <f t="shared" si="144"/>
        <v>#N/A</v>
      </c>
      <c r="CN113" s="27" t="str">
        <f t="shared" si="144"/>
        <v>#N/A</v>
      </c>
      <c r="CO113" s="27" t="str">
        <f t="shared" si="144"/>
        <v>#N/A</v>
      </c>
      <c r="CP113" s="27" t="str">
        <f t="shared" si="144"/>
        <v>#N/A</v>
      </c>
      <c r="CQ113" s="27" t="str">
        <f t="shared" si="144"/>
        <v>#N/A</v>
      </c>
      <c r="CR113" s="27" t="str">
        <f t="shared" si="144"/>
        <v>#N/A</v>
      </c>
      <c r="CS113" s="27" t="str">
        <f t="shared" si="144"/>
        <v>#N/A</v>
      </c>
      <c r="CT113" s="27" t="str">
        <f t="shared" si="144"/>
        <v>#N/A</v>
      </c>
      <c r="CU113" s="27" t="str">
        <f t="shared" si="144"/>
        <v>#N/A</v>
      </c>
      <c r="CV113" s="27" t="str">
        <f t="shared" si="144"/>
        <v>#N/A</v>
      </c>
      <c r="CW113" s="27" t="str">
        <f t="shared" si="144"/>
        <v>#N/A</v>
      </c>
      <c r="CX113" s="27" t="str">
        <f t="shared" si="144"/>
        <v>#N/A</v>
      </c>
      <c r="CY113" s="27" t="str">
        <f t="shared" si="144"/>
        <v>#N/A</v>
      </c>
      <c r="CZ113" s="27" t="str">
        <f t="shared" si="144"/>
        <v>#N/A</v>
      </c>
      <c r="DA113" s="27" t="str">
        <f t="shared" si="144"/>
        <v>#N/A</v>
      </c>
      <c r="DB113" s="27" t="str">
        <f t="shared" si="144"/>
        <v>#N/A</v>
      </c>
      <c r="DC113" s="27" t="str">
        <f t="shared" si="144"/>
        <v>#N/A</v>
      </c>
      <c r="DD113" s="27" t="str">
        <f t="shared" si="144"/>
        <v>#N/A</v>
      </c>
      <c r="DE113" s="27" t="str">
        <f t="shared" si="144"/>
        <v>#N/A</v>
      </c>
      <c r="DF113" s="27" t="str">
        <f t="shared" si="144"/>
        <v>#N/A</v>
      </c>
      <c r="DG113" s="27" t="str">
        <f t="shared" si="144"/>
        <v>#N/A</v>
      </c>
      <c r="DH113" s="27" t="str">
        <f t="shared" si="144"/>
        <v>#N/A</v>
      </c>
      <c r="DI113" s="27" t="str">
        <f t="shared" si="144"/>
        <v>#N/A</v>
      </c>
      <c r="DJ113" s="27" t="str">
        <f t="shared" si="144"/>
        <v>#N/A</v>
      </c>
      <c r="DK113" s="27" t="str">
        <f t="shared" si="144"/>
        <v>#N/A</v>
      </c>
      <c r="DL113" s="27" t="str">
        <f t="shared" si="144"/>
        <v>#N/A</v>
      </c>
      <c r="DM113" s="27" t="str">
        <f t="shared" si="144"/>
        <v>#N/A</v>
      </c>
      <c r="DN113" s="27" t="str">
        <f t="shared" si="144"/>
        <v>#N/A</v>
      </c>
      <c r="DO113" s="27" t="str">
        <f t="shared" si="144"/>
        <v>#N/A</v>
      </c>
      <c r="DP113" s="27" t="str">
        <f t="shared" si="144"/>
        <v>#N/A</v>
      </c>
      <c r="DQ113" s="27" t="str">
        <f t="shared" si="144"/>
        <v>#N/A</v>
      </c>
      <c r="DR113" s="27" t="str">
        <f t="shared" si="144"/>
        <v>#N/A</v>
      </c>
      <c r="DS113" s="27" t="str">
        <f t="shared" si="144"/>
        <v>#N/A</v>
      </c>
      <c r="DT113" s="27" t="str">
        <f t="shared" si="144"/>
        <v>#N/A</v>
      </c>
      <c r="DU113" s="27" t="str">
        <f t="shared" si="144"/>
        <v>#N/A</v>
      </c>
      <c r="DV113" s="27" t="str">
        <f t="shared" si="144"/>
        <v>#N/A</v>
      </c>
      <c r="DW113" s="27" t="str">
        <f t="shared" si="144"/>
        <v>#N/A</v>
      </c>
      <c r="DX113" s="27" t="str">
        <f t="shared" si="144"/>
        <v>#N/A</v>
      </c>
      <c r="DY113" s="27" t="str">
        <f t="shared" si="144"/>
        <v>#N/A</v>
      </c>
      <c r="DZ113" s="27" t="str">
        <f t="shared" si="144"/>
        <v>#N/A</v>
      </c>
      <c r="EA113" s="27" t="str">
        <f t="shared" si="144"/>
        <v>#N/A</v>
      </c>
      <c r="EB113" s="27" t="str">
        <f t="shared" si="144"/>
        <v>#N/A</v>
      </c>
      <c r="EC113" s="27" t="str">
        <f t="shared" si="144"/>
        <v>#N/A</v>
      </c>
      <c r="ED113" s="27" t="str">
        <f t="shared" si="144"/>
        <v>#N/A</v>
      </c>
      <c r="EE113" s="28">
        <f t="shared" si="2"/>
        <v>1663.135472</v>
      </c>
    </row>
    <row r="114">
      <c r="A114" s="1"/>
      <c r="B114" s="29"/>
      <c r="C114" s="30"/>
      <c r="D114" s="30"/>
      <c r="E114" s="30"/>
      <c r="F114" s="31"/>
      <c r="G114" s="32"/>
      <c r="H114" s="32" t="b">
        <f t="shared" si="3"/>
        <v>0</v>
      </c>
      <c r="I114" s="32" t="b">
        <f>if(iferror(match(B114,'Osallistujat ja seuranta'!C:C,0),0)&gt;0,TRUE,FALSE)</f>
        <v>0</v>
      </c>
      <c r="J114" s="32" t="b">
        <f>if(iferror(match(C114,'Osallistujat ja seuranta'!C:C,0),0)&gt;0,TRUE,FALSE)</f>
        <v>0</v>
      </c>
      <c r="K114" s="32" t="b">
        <f t="shared" si="4"/>
        <v>0</v>
      </c>
      <c r="L114" s="32" t="b">
        <f t="shared" si="5"/>
        <v>1</v>
      </c>
      <c r="M114" s="32" t="b">
        <f t="shared" si="6"/>
        <v>0</v>
      </c>
      <c r="N114" s="33" t="str">
        <f t="shared" si="7"/>
        <v/>
      </c>
      <c r="O114" s="34" t="str">
        <f t="shared" si="8"/>
        <v/>
      </c>
      <c r="P114" s="34" t="str">
        <f t="shared" si="9"/>
        <v/>
      </c>
      <c r="Q114" s="35" t="str">
        <f t="shared" si="10"/>
        <v/>
      </c>
      <c r="R114" s="33" t="str">
        <f t="shared" si="11"/>
        <v/>
      </c>
      <c r="S114" s="33">
        <f t="shared" si="12"/>
        <v>1</v>
      </c>
      <c r="T114" s="33">
        <f t="shared" si="13"/>
        <v>-56.71174423</v>
      </c>
      <c r="U114" s="33">
        <f t="shared" si="14"/>
        <v>-56.71174423</v>
      </c>
      <c r="V114" s="36" t="str">
        <f t="shared" si="15"/>
        <v/>
      </c>
      <c r="W114" s="37">
        <f t="shared" si="16"/>
        <v>88.71035368</v>
      </c>
      <c r="X114" s="37">
        <f t="shared" si="17"/>
        <v>5.75</v>
      </c>
      <c r="Y114" s="37" t="str">
        <f>if(N114=1,(W114*(S114-V114))*'Säännöt ja ohjeet'!$B$54+X114,"")</f>
        <v/>
      </c>
      <c r="Z114" s="37">
        <f t="shared" si="18"/>
        <v>0</v>
      </c>
      <c r="AA114" s="37">
        <f t="shared" si="19"/>
        <v>1</v>
      </c>
      <c r="AB114" s="37">
        <f t="shared" si="20"/>
        <v>88.71035368</v>
      </c>
      <c r="AC114" s="37">
        <f t="shared" si="21"/>
        <v>5.75</v>
      </c>
      <c r="AD114" s="37" t="str">
        <f>if(N114=1,(AB114*(Z114-AA114))*'Säännöt ja ohjeet'!$B$54+AC114,"")</f>
        <v/>
      </c>
      <c r="AE114" s="38">
        <f t="shared" si="22"/>
        <v>11</v>
      </c>
      <c r="AF114" s="38">
        <f t="shared" si="23"/>
        <v>11</v>
      </c>
      <c r="AG114" s="1"/>
      <c r="AH114" s="10"/>
      <c r="AI114" s="27">
        <f t="shared" ref="AI114:ED114" si="145">if($B114=AI$3,AI113+$Y114,if($C114=AI$3,AI113+$AD114,AI113))</f>
        <v>2004.732079</v>
      </c>
      <c r="AJ114" s="27">
        <f t="shared" si="145"/>
        <v>1845.73035</v>
      </c>
      <c r="AK114" s="27">
        <f t="shared" si="145"/>
        <v>2427.22019</v>
      </c>
      <c r="AL114" s="27">
        <f t="shared" si="145"/>
        <v>1676.303128</v>
      </c>
      <c r="AM114" s="27">
        <f t="shared" si="145"/>
        <v>1775.926432</v>
      </c>
      <c r="AN114" s="27">
        <f t="shared" si="145"/>
        <v>2303.106744</v>
      </c>
      <c r="AO114" s="27">
        <f t="shared" si="145"/>
        <v>2279.021637</v>
      </c>
      <c r="AP114" s="27">
        <f t="shared" si="145"/>
        <v>1721.536599</v>
      </c>
      <c r="AQ114" s="27">
        <f t="shared" si="145"/>
        <v>880.3044819</v>
      </c>
      <c r="AR114" s="27">
        <f t="shared" si="145"/>
        <v>818.204268</v>
      </c>
      <c r="AS114" s="27">
        <f t="shared" si="145"/>
        <v>2178.77133</v>
      </c>
      <c r="AT114" s="27">
        <f t="shared" si="145"/>
        <v>811.649061</v>
      </c>
      <c r="AU114" s="27">
        <f t="shared" si="145"/>
        <v>1243.17385</v>
      </c>
      <c r="AV114" s="27">
        <f t="shared" si="145"/>
        <v>1314.655233</v>
      </c>
      <c r="AW114" s="27">
        <f t="shared" si="145"/>
        <v>1186.880996</v>
      </c>
      <c r="AX114" s="27">
        <f t="shared" si="145"/>
        <v>1130.419935</v>
      </c>
      <c r="AY114" s="27">
        <f t="shared" si="145"/>
        <v>1367.704948</v>
      </c>
      <c r="AZ114" s="27">
        <f t="shared" si="145"/>
        <v>1757.561406</v>
      </c>
      <c r="BA114" s="27">
        <f t="shared" si="145"/>
        <v>1843.969933</v>
      </c>
      <c r="BB114" s="27">
        <f t="shared" si="145"/>
        <v>2151.976698</v>
      </c>
      <c r="BC114" s="27">
        <f t="shared" si="145"/>
        <v>2206.995622</v>
      </c>
      <c r="BD114" s="27" t="str">
        <f t="shared" si="145"/>
        <v>#N/A</v>
      </c>
      <c r="BE114" s="27" t="str">
        <f t="shared" si="145"/>
        <v>#N/A</v>
      </c>
      <c r="BF114" s="27" t="str">
        <f t="shared" si="145"/>
        <v>#N/A</v>
      </c>
      <c r="BG114" s="27" t="str">
        <f t="shared" si="145"/>
        <v>#N/A</v>
      </c>
      <c r="BH114" s="27" t="str">
        <f t="shared" si="145"/>
        <v>#N/A</v>
      </c>
      <c r="BI114" s="27" t="str">
        <f t="shared" si="145"/>
        <v>#N/A</v>
      </c>
      <c r="BJ114" s="27" t="str">
        <f t="shared" si="145"/>
        <v>#N/A</v>
      </c>
      <c r="BK114" s="27" t="str">
        <f t="shared" si="145"/>
        <v>#N/A</v>
      </c>
      <c r="BL114" s="27" t="str">
        <f t="shared" si="145"/>
        <v>#N/A</v>
      </c>
      <c r="BM114" s="27" t="str">
        <f t="shared" si="145"/>
        <v>#N/A</v>
      </c>
      <c r="BN114" s="27" t="str">
        <f t="shared" si="145"/>
        <v>#N/A</v>
      </c>
      <c r="BO114" s="27" t="str">
        <f t="shared" si="145"/>
        <v>#N/A</v>
      </c>
      <c r="BP114" s="27" t="str">
        <f t="shared" si="145"/>
        <v>#N/A</v>
      </c>
      <c r="BQ114" s="27" t="str">
        <f t="shared" si="145"/>
        <v>#N/A</v>
      </c>
      <c r="BR114" s="27" t="str">
        <f t="shared" si="145"/>
        <v>#N/A</v>
      </c>
      <c r="BS114" s="27" t="str">
        <f t="shared" si="145"/>
        <v>#N/A</v>
      </c>
      <c r="BT114" s="27" t="str">
        <f t="shared" si="145"/>
        <v>#N/A</v>
      </c>
      <c r="BU114" s="27" t="str">
        <f t="shared" si="145"/>
        <v>#N/A</v>
      </c>
      <c r="BV114" s="27" t="str">
        <f t="shared" si="145"/>
        <v>#N/A</v>
      </c>
      <c r="BW114" s="27" t="str">
        <f t="shared" si="145"/>
        <v>#N/A</v>
      </c>
      <c r="BX114" s="27" t="str">
        <f t="shared" si="145"/>
        <v>#N/A</v>
      </c>
      <c r="BY114" s="27" t="str">
        <f t="shared" si="145"/>
        <v>#N/A</v>
      </c>
      <c r="BZ114" s="27" t="str">
        <f t="shared" si="145"/>
        <v>#N/A</v>
      </c>
      <c r="CA114" s="27" t="str">
        <f t="shared" si="145"/>
        <v>#N/A</v>
      </c>
      <c r="CB114" s="27" t="str">
        <f t="shared" si="145"/>
        <v>#N/A</v>
      </c>
      <c r="CC114" s="27" t="str">
        <f t="shared" si="145"/>
        <v>#N/A</v>
      </c>
      <c r="CD114" s="27" t="str">
        <f t="shared" si="145"/>
        <v>#N/A</v>
      </c>
      <c r="CE114" s="27" t="str">
        <f t="shared" si="145"/>
        <v>#N/A</v>
      </c>
      <c r="CF114" s="27" t="str">
        <f t="shared" si="145"/>
        <v>#N/A</v>
      </c>
      <c r="CG114" s="27" t="str">
        <f t="shared" si="145"/>
        <v>#N/A</v>
      </c>
      <c r="CH114" s="27" t="str">
        <f t="shared" si="145"/>
        <v>#N/A</v>
      </c>
      <c r="CI114" s="27" t="str">
        <f t="shared" si="145"/>
        <v>#N/A</v>
      </c>
      <c r="CJ114" s="27" t="str">
        <f t="shared" si="145"/>
        <v>#N/A</v>
      </c>
      <c r="CK114" s="27" t="str">
        <f t="shared" si="145"/>
        <v>#N/A</v>
      </c>
      <c r="CL114" s="27" t="str">
        <f t="shared" si="145"/>
        <v>#N/A</v>
      </c>
      <c r="CM114" s="27" t="str">
        <f t="shared" si="145"/>
        <v>#N/A</v>
      </c>
      <c r="CN114" s="27" t="str">
        <f t="shared" si="145"/>
        <v>#N/A</v>
      </c>
      <c r="CO114" s="27" t="str">
        <f t="shared" si="145"/>
        <v>#N/A</v>
      </c>
      <c r="CP114" s="27" t="str">
        <f t="shared" si="145"/>
        <v>#N/A</v>
      </c>
      <c r="CQ114" s="27" t="str">
        <f t="shared" si="145"/>
        <v>#N/A</v>
      </c>
      <c r="CR114" s="27" t="str">
        <f t="shared" si="145"/>
        <v>#N/A</v>
      </c>
      <c r="CS114" s="27" t="str">
        <f t="shared" si="145"/>
        <v>#N/A</v>
      </c>
      <c r="CT114" s="27" t="str">
        <f t="shared" si="145"/>
        <v>#N/A</v>
      </c>
      <c r="CU114" s="27" t="str">
        <f t="shared" si="145"/>
        <v>#N/A</v>
      </c>
      <c r="CV114" s="27" t="str">
        <f t="shared" si="145"/>
        <v>#N/A</v>
      </c>
      <c r="CW114" s="27" t="str">
        <f t="shared" si="145"/>
        <v>#N/A</v>
      </c>
      <c r="CX114" s="27" t="str">
        <f t="shared" si="145"/>
        <v>#N/A</v>
      </c>
      <c r="CY114" s="27" t="str">
        <f t="shared" si="145"/>
        <v>#N/A</v>
      </c>
      <c r="CZ114" s="27" t="str">
        <f t="shared" si="145"/>
        <v>#N/A</v>
      </c>
      <c r="DA114" s="27" t="str">
        <f t="shared" si="145"/>
        <v>#N/A</v>
      </c>
      <c r="DB114" s="27" t="str">
        <f t="shared" si="145"/>
        <v>#N/A</v>
      </c>
      <c r="DC114" s="27" t="str">
        <f t="shared" si="145"/>
        <v>#N/A</v>
      </c>
      <c r="DD114" s="27" t="str">
        <f t="shared" si="145"/>
        <v>#N/A</v>
      </c>
      <c r="DE114" s="27" t="str">
        <f t="shared" si="145"/>
        <v>#N/A</v>
      </c>
      <c r="DF114" s="27" t="str">
        <f t="shared" si="145"/>
        <v>#N/A</v>
      </c>
      <c r="DG114" s="27" t="str">
        <f t="shared" si="145"/>
        <v>#N/A</v>
      </c>
      <c r="DH114" s="27" t="str">
        <f t="shared" si="145"/>
        <v>#N/A</v>
      </c>
      <c r="DI114" s="27" t="str">
        <f t="shared" si="145"/>
        <v>#N/A</v>
      </c>
      <c r="DJ114" s="27" t="str">
        <f t="shared" si="145"/>
        <v>#N/A</v>
      </c>
      <c r="DK114" s="27" t="str">
        <f t="shared" si="145"/>
        <v>#N/A</v>
      </c>
      <c r="DL114" s="27" t="str">
        <f t="shared" si="145"/>
        <v>#N/A</v>
      </c>
      <c r="DM114" s="27" t="str">
        <f t="shared" si="145"/>
        <v>#N/A</v>
      </c>
      <c r="DN114" s="27" t="str">
        <f t="shared" si="145"/>
        <v>#N/A</v>
      </c>
      <c r="DO114" s="27" t="str">
        <f t="shared" si="145"/>
        <v>#N/A</v>
      </c>
      <c r="DP114" s="27" t="str">
        <f t="shared" si="145"/>
        <v>#N/A</v>
      </c>
      <c r="DQ114" s="27" t="str">
        <f t="shared" si="145"/>
        <v>#N/A</v>
      </c>
      <c r="DR114" s="27" t="str">
        <f t="shared" si="145"/>
        <v>#N/A</v>
      </c>
      <c r="DS114" s="27" t="str">
        <f t="shared" si="145"/>
        <v>#N/A</v>
      </c>
      <c r="DT114" s="27" t="str">
        <f t="shared" si="145"/>
        <v>#N/A</v>
      </c>
      <c r="DU114" s="27" t="str">
        <f t="shared" si="145"/>
        <v>#N/A</v>
      </c>
      <c r="DV114" s="27" t="str">
        <f t="shared" si="145"/>
        <v>#N/A</v>
      </c>
      <c r="DW114" s="27" t="str">
        <f t="shared" si="145"/>
        <v>#N/A</v>
      </c>
      <c r="DX114" s="27" t="str">
        <f t="shared" si="145"/>
        <v>#N/A</v>
      </c>
      <c r="DY114" s="27" t="str">
        <f t="shared" si="145"/>
        <v>#N/A</v>
      </c>
      <c r="DZ114" s="27" t="str">
        <f t="shared" si="145"/>
        <v>#N/A</v>
      </c>
      <c r="EA114" s="27" t="str">
        <f t="shared" si="145"/>
        <v>#N/A</v>
      </c>
      <c r="EB114" s="27" t="str">
        <f t="shared" si="145"/>
        <v>#N/A</v>
      </c>
      <c r="EC114" s="27" t="str">
        <f t="shared" si="145"/>
        <v>#N/A</v>
      </c>
      <c r="ED114" s="27" t="str">
        <f t="shared" si="145"/>
        <v>#N/A</v>
      </c>
      <c r="EE114" s="28">
        <f t="shared" si="2"/>
        <v>1663.135472</v>
      </c>
    </row>
    <row r="115">
      <c r="A115" s="1"/>
      <c r="B115" s="29"/>
      <c r="C115" s="30"/>
      <c r="D115" s="30"/>
      <c r="E115" s="30"/>
      <c r="F115" s="31"/>
      <c r="G115" s="32"/>
      <c r="H115" s="32" t="b">
        <f t="shared" si="3"/>
        <v>0</v>
      </c>
      <c r="I115" s="32" t="b">
        <f>if(iferror(match(B115,'Osallistujat ja seuranta'!C:C,0),0)&gt;0,TRUE,FALSE)</f>
        <v>0</v>
      </c>
      <c r="J115" s="32" t="b">
        <f>if(iferror(match(C115,'Osallistujat ja seuranta'!C:C,0),0)&gt;0,TRUE,FALSE)</f>
        <v>0</v>
      </c>
      <c r="K115" s="32" t="b">
        <f t="shared" si="4"/>
        <v>0</v>
      </c>
      <c r="L115" s="32" t="b">
        <f t="shared" si="5"/>
        <v>1</v>
      </c>
      <c r="M115" s="32" t="b">
        <f t="shared" si="6"/>
        <v>0</v>
      </c>
      <c r="N115" s="33" t="str">
        <f t="shared" si="7"/>
        <v/>
      </c>
      <c r="O115" s="34" t="str">
        <f t="shared" si="8"/>
        <v/>
      </c>
      <c r="P115" s="34" t="str">
        <f t="shared" si="9"/>
        <v/>
      </c>
      <c r="Q115" s="35" t="str">
        <f t="shared" si="10"/>
        <v/>
      </c>
      <c r="R115" s="33" t="str">
        <f t="shared" si="11"/>
        <v/>
      </c>
      <c r="S115" s="33">
        <f t="shared" si="12"/>
        <v>1</v>
      </c>
      <c r="T115" s="33">
        <f t="shared" si="13"/>
        <v>-56.71174423</v>
      </c>
      <c r="U115" s="33">
        <f t="shared" si="14"/>
        <v>-56.71174423</v>
      </c>
      <c r="V115" s="36" t="str">
        <f t="shared" si="15"/>
        <v/>
      </c>
      <c r="W115" s="37">
        <f t="shared" si="16"/>
        <v>88.71035368</v>
      </c>
      <c r="X115" s="37">
        <f t="shared" si="17"/>
        <v>5.75</v>
      </c>
      <c r="Y115" s="37" t="str">
        <f>if(N115=1,(W115*(S115-V115))*'Säännöt ja ohjeet'!$B$54+X115,"")</f>
        <v/>
      </c>
      <c r="Z115" s="37">
        <f t="shared" si="18"/>
        <v>0</v>
      </c>
      <c r="AA115" s="37">
        <f t="shared" si="19"/>
        <v>1</v>
      </c>
      <c r="AB115" s="37">
        <f t="shared" si="20"/>
        <v>88.71035368</v>
      </c>
      <c r="AC115" s="37">
        <f t="shared" si="21"/>
        <v>5.75</v>
      </c>
      <c r="AD115" s="37" t="str">
        <f>if(N115=1,(AB115*(Z115-AA115))*'Säännöt ja ohjeet'!$B$54+AC115,"")</f>
        <v/>
      </c>
      <c r="AE115" s="38">
        <f t="shared" si="22"/>
        <v>11</v>
      </c>
      <c r="AF115" s="38">
        <f t="shared" si="23"/>
        <v>11</v>
      </c>
      <c r="AG115" s="1"/>
      <c r="AH115" s="10"/>
      <c r="AI115" s="27">
        <f t="shared" ref="AI115:ED115" si="146">if($B115=AI$3,AI114+$Y115,if($C115=AI$3,AI114+$AD115,AI114))</f>
        <v>2004.732079</v>
      </c>
      <c r="AJ115" s="27">
        <f t="shared" si="146"/>
        <v>1845.73035</v>
      </c>
      <c r="AK115" s="27">
        <f t="shared" si="146"/>
        <v>2427.22019</v>
      </c>
      <c r="AL115" s="27">
        <f t="shared" si="146"/>
        <v>1676.303128</v>
      </c>
      <c r="AM115" s="27">
        <f t="shared" si="146"/>
        <v>1775.926432</v>
      </c>
      <c r="AN115" s="27">
        <f t="shared" si="146"/>
        <v>2303.106744</v>
      </c>
      <c r="AO115" s="27">
        <f t="shared" si="146"/>
        <v>2279.021637</v>
      </c>
      <c r="AP115" s="27">
        <f t="shared" si="146"/>
        <v>1721.536599</v>
      </c>
      <c r="AQ115" s="27">
        <f t="shared" si="146"/>
        <v>880.3044819</v>
      </c>
      <c r="AR115" s="27">
        <f t="shared" si="146"/>
        <v>818.204268</v>
      </c>
      <c r="AS115" s="27">
        <f t="shared" si="146"/>
        <v>2178.77133</v>
      </c>
      <c r="AT115" s="27">
        <f t="shared" si="146"/>
        <v>811.649061</v>
      </c>
      <c r="AU115" s="27">
        <f t="shared" si="146"/>
        <v>1243.17385</v>
      </c>
      <c r="AV115" s="27">
        <f t="shared" si="146"/>
        <v>1314.655233</v>
      </c>
      <c r="AW115" s="27">
        <f t="shared" si="146"/>
        <v>1186.880996</v>
      </c>
      <c r="AX115" s="27">
        <f t="shared" si="146"/>
        <v>1130.419935</v>
      </c>
      <c r="AY115" s="27">
        <f t="shared" si="146"/>
        <v>1367.704948</v>
      </c>
      <c r="AZ115" s="27">
        <f t="shared" si="146"/>
        <v>1757.561406</v>
      </c>
      <c r="BA115" s="27">
        <f t="shared" si="146"/>
        <v>1843.969933</v>
      </c>
      <c r="BB115" s="27">
        <f t="shared" si="146"/>
        <v>2151.976698</v>
      </c>
      <c r="BC115" s="27">
        <f t="shared" si="146"/>
        <v>2206.995622</v>
      </c>
      <c r="BD115" s="27" t="str">
        <f t="shared" si="146"/>
        <v>#N/A</v>
      </c>
      <c r="BE115" s="27" t="str">
        <f t="shared" si="146"/>
        <v>#N/A</v>
      </c>
      <c r="BF115" s="27" t="str">
        <f t="shared" si="146"/>
        <v>#N/A</v>
      </c>
      <c r="BG115" s="27" t="str">
        <f t="shared" si="146"/>
        <v>#N/A</v>
      </c>
      <c r="BH115" s="27" t="str">
        <f t="shared" si="146"/>
        <v>#N/A</v>
      </c>
      <c r="BI115" s="27" t="str">
        <f t="shared" si="146"/>
        <v>#N/A</v>
      </c>
      <c r="BJ115" s="27" t="str">
        <f t="shared" si="146"/>
        <v>#N/A</v>
      </c>
      <c r="BK115" s="27" t="str">
        <f t="shared" si="146"/>
        <v>#N/A</v>
      </c>
      <c r="BL115" s="27" t="str">
        <f t="shared" si="146"/>
        <v>#N/A</v>
      </c>
      <c r="BM115" s="27" t="str">
        <f t="shared" si="146"/>
        <v>#N/A</v>
      </c>
      <c r="BN115" s="27" t="str">
        <f t="shared" si="146"/>
        <v>#N/A</v>
      </c>
      <c r="BO115" s="27" t="str">
        <f t="shared" si="146"/>
        <v>#N/A</v>
      </c>
      <c r="BP115" s="27" t="str">
        <f t="shared" si="146"/>
        <v>#N/A</v>
      </c>
      <c r="BQ115" s="27" t="str">
        <f t="shared" si="146"/>
        <v>#N/A</v>
      </c>
      <c r="BR115" s="27" t="str">
        <f t="shared" si="146"/>
        <v>#N/A</v>
      </c>
      <c r="BS115" s="27" t="str">
        <f t="shared" si="146"/>
        <v>#N/A</v>
      </c>
      <c r="BT115" s="27" t="str">
        <f t="shared" si="146"/>
        <v>#N/A</v>
      </c>
      <c r="BU115" s="27" t="str">
        <f t="shared" si="146"/>
        <v>#N/A</v>
      </c>
      <c r="BV115" s="27" t="str">
        <f t="shared" si="146"/>
        <v>#N/A</v>
      </c>
      <c r="BW115" s="27" t="str">
        <f t="shared" si="146"/>
        <v>#N/A</v>
      </c>
      <c r="BX115" s="27" t="str">
        <f t="shared" si="146"/>
        <v>#N/A</v>
      </c>
      <c r="BY115" s="27" t="str">
        <f t="shared" si="146"/>
        <v>#N/A</v>
      </c>
      <c r="BZ115" s="27" t="str">
        <f t="shared" si="146"/>
        <v>#N/A</v>
      </c>
      <c r="CA115" s="27" t="str">
        <f t="shared" si="146"/>
        <v>#N/A</v>
      </c>
      <c r="CB115" s="27" t="str">
        <f t="shared" si="146"/>
        <v>#N/A</v>
      </c>
      <c r="CC115" s="27" t="str">
        <f t="shared" si="146"/>
        <v>#N/A</v>
      </c>
      <c r="CD115" s="27" t="str">
        <f t="shared" si="146"/>
        <v>#N/A</v>
      </c>
      <c r="CE115" s="27" t="str">
        <f t="shared" si="146"/>
        <v>#N/A</v>
      </c>
      <c r="CF115" s="27" t="str">
        <f t="shared" si="146"/>
        <v>#N/A</v>
      </c>
      <c r="CG115" s="27" t="str">
        <f t="shared" si="146"/>
        <v>#N/A</v>
      </c>
      <c r="CH115" s="27" t="str">
        <f t="shared" si="146"/>
        <v>#N/A</v>
      </c>
      <c r="CI115" s="27" t="str">
        <f t="shared" si="146"/>
        <v>#N/A</v>
      </c>
      <c r="CJ115" s="27" t="str">
        <f t="shared" si="146"/>
        <v>#N/A</v>
      </c>
      <c r="CK115" s="27" t="str">
        <f t="shared" si="146"/>
        <v>#N/A</v>
      </c>
      <c r="CL115" s="27" t="str">
        <f t="shared" si="146"/>
        <v>#N/A</v>
      </c>
      <c r="CM115" s="27" t="str">
        <f t="shared" si="146"/>
        <v>#N/A</v>
      </c>
      <c r="CN115" s="27" t="str">
        <f t="shared" si="146"/>
        <v>#N/A</v>
      </c>
      <c r="CO115" s="27" t="str">
        <f t="shared" si="146"/>
        <v>#N/A</v>
      </c>
      <c r="CP115" s="27" t="str">
        <f t="shared" si="146"/>
        <v>#N/A</v>
      </c>
      <c r="CQ115" s="27" t="str">
        <f t="shared" si="146"/>
        <v>#N/A</v>
      </c>
      <c r="CR115" s="27" t="str">
        <f t="shared" si="146"/>
        <v>#N/A</v>
      </c>
      <c r="CS115" s="27" t="str">
        <f t="shared" si="146"/>
        <v>#N/A</v>
      </c>
      <c r="CT115" s="27" t="str">
        <f t="shared" si="146"/>
        <v>#N/A</v>
      </c>
      <c r="CU115" s="27" t="str">
        <f t="shared" si="146"/>
        <v>#N/A</v>
      </c>
      <c r="CV115" s="27" t="str">
        <f t="shared" si="146"/>
        <v>#N/A</v>
      </c>
      <c r="CW115" s="27" t="str">
        <f t="shared" si="146"/>
        <v>#N/A</v>
      </c>
      <c r="CX115" s="27" t="str">
        <f t="shared" si="146"/>
        <v>#N/A</v>
      </c>
      <c r="CY115" s="27" t="str">
        <f t="shared" si="146"/>
        <v>#N/A</v>
      </c>
      <c r="CZ115" s="27" t="str">
        <f t="shared" si="146"/>
        <v>#N/A</v>
      </c>
      <c r="DA115" s="27" t="str">
        <f t="shared" si="146"/>
        <v>#N/A</v>
      </c>
      <c r="DB115" s="27" t="str">
        <f t="shared" si="146"/>
        <v>#N/A</v>
      </c>
      <c r="DC115" s="27" t="str">
        <f t="shared" si="146"/>
        <v>#N/A</v>
      </c>
      <c r="DD115" s="27" t="str">
        <f t="shared" si="146"/>
        <v>#N/A</v>
      </c>
      <c r="DE115" s="27" t="str">
        <f t="shared" si="146"/>
        <v>#N/A</v>
      </c>
      <c r="DF115" s="27" t="str">
        <f t="shared" si="146"/>
        <v>#N/A</v>
      </c>
      <c r="DG115" s="27" t="str">
        <f t="shared" si="146"/>
        <v>#N/A</v>
      </c>
      <c r="DH115" s="27" t="str">
        <f t="shared" si="146"/>
        <v>#N/A</v>
      </c>
      <c r="DI115" s="27" t="str">
        <f t="shared" si="146"/>
        <v>#N/A</v>
      </c>
      <c r="DJ115" s="27" t="str">
        <f t="shared" si="146"/>
        <v>#N/A</v>
      </c>
      <c r="DK115" s="27" t="str">
        <f t="shared" si="146"/>
        <v>#N/A</v>
      </c>
      <c r="DL115" s="27" t="str">
        <f t="shared" si="146"/>
        <v>#N/A</v>
      </c>
      <c r="DM115" s="27" t="str">
        <f t="shared" si="146"/>
        <v>#N/A</v>
      </c>
      <c r="DN115" s="27" t="str">
        <f t="shared" si="146"/>
        <v>#N/A</v>
      </c>
      <c r="DO115" s="27" t="str">
        <f t="shared" si="146"/>
        <v>#N/A</v>
      </c>
      <c r="DP115" s="27" t="str">
        <f t="shared" si="146"/>
        <v>#N/A</v>
      </c>
      <c r="DQ115" s="27" t="str">
        <f t="shared" si="146"/>
        <v>#N/A</v>
      </c>
      <c r="DR115" s="27" t="str">
        <f t="shared" si="146"/>
        <v>#N/A</v>
      </c>
      <c r="DS115" s="27" t="str">
        <f t="shared" si="146"/>
        <v>#N/A</v>
      </c>
      <c r="DT115" s="27" t="str">
        <f t="shared" si="146"/>
        <v>#N/A</v>
      </c>
      <c r="DU115" s="27" t="str">
        <f t="shared" si="146"/>
        <v>#N/A</v>
      </c>
      <c r="DV115" s="27" t="str">
        <f t="shared" si="146"/>
        <v>#N/A</v>
      </c>
      <c r="DW115" s="27" t="str">
        <f t="shared" si="146"/>
        <v>#N/A</v>
      </c>
      <c r="DX115" s="27" t="str">
        <f t="shared" si="146"/>
        <v>#N/A</v>
      </c>
      <c r="DY115" s="27" t="str">
        <f t="shared" si="146"/>
        <v>#N/A</v>
      </c>
      <c r="DZ115" s="27" t="str">
        <f t="shared" si="146"/>
        <v>#N/A</v>
      </c>
      <c r="EA115" s="27" t="str">
        <f t="shared" si="146"/>
        <v>#N/A</v>
      </c>
      <c r="EB115" s="27" t="str">
        <f t="shared" si="146"/>
        <v>#N/A</v>
      </c>
      <c r="EC115" s="27" t="str">
        <f t="shared" si="146"/>
        <v>#N/A</v>
      </c>
      <c r="ED115" s="27" t="str">
        <f t="shared" si="146"/>
        <v>#N/A</v>
      </c>
      <c r="EE115" s="28">
        <f t="shared" si="2"/>
        <v>1663.135472</v>
      </c>
    </row>
    <row r="116">
      <c r="A116" s="1"/>
      <c r="B116" s="29"/>
      <c r="C116" s="30"/>
      <c r="D116" s="30"/>
      <c r="E116" s="30"/>
      <c r="F116" s="31"/>
      <c r="G116" s="32"/>
      <c r="H116" s="32" t="b">
        <f t="shared" si="3"/>
        <v>0</v>
      </c>
      <c r="I116" s="32" t="b">
        <f>if(iferror(match(B116,'Osallistujat ja seuranta'!C:C,0),0)&gt;0,TRUE,FALSE)</f>
        <v>0</v>
      </c>
      <c r="J116" s="32" t="b">
        <f>if(iferror(match(C116,'Osallistujat ja seuranta'!C:C,0),0)&gt;0,TRUE,FALSE)</f>
        <v>0</v>
      </c>
      <c r="K116" s="32" t="b">
        <f t="shared" si="4"/>
        <v>0</v>
      </c>
      <c r="L116" s="32" t="b">
        <f t="shared" si="5"/>
        <v>1</v>
      </c>
      <c r="M116" s="32" t="b">
        <f t="shared" si="6"/>
        <v>0</v>
      </c>
      <c r="N116" s="33" t="str">
        <f t="shared" si="7"/>
        <v/>
      </c>
      <c r="O116" s="34" t="str">
        <f t="shared" si="8"/>
        <v/>
      </c>
      <c r="P116" s="34" t="str">
        <f t="shared" si="9"/>
        <v/>
      </c>
      <c r="Q116" s="35" t="str">
        <f t="shared" si="10"/>
        <v/>
      </c>
      <c r="R116" s="33" t="str">
        <f t="shared" si="11"/>
        <v/>
      </c>
      <c r="S116" s="33">
        <f t="shared" si="12"/>
        <v>1</v>
      </c>
      <c r="T116" s="33">
        <f t="shared" si="13"/>
        <v>-56.71174423</v>
      </c>
      <c r="U116" s="33">
        <f t="shared" si="14"/>
        <v>-56.71174423</v>
      </c>
      <c r="V116" s="36" t="str">
        <f t="shared" si="15"/>
        <v/>
      </c>
      <c r="W116" s="37">
        <f t="shared" si="16"/>
        <v>88.71035368</v>
      </c>
      <c r="X116" s="37">
        <f t="shared" si="17"/>
        <v>5.75</v>
      </c>
      <c r="Y116" s="37" t="str">
        <f>if(N116=1,(W116*(S116-V116))*'Säännöt ja ohjeet'!$B$54+X116,"")</f>
        <v/>
      </c>
      <c r="Z116" s="37">
        <f t="shared" si="18"/>
        <v>0</v>
      </c>
      <c r="AA116" s="37">
        <f t="shared" si="19"/>
        <v>1</v>
      </c>
      <c r="AB116" s="37">
        <f t="shared" si="20"/>
        <v>88.71035368</v>
      </c>
      <c r="AC116" s="37">
        <f t="shared" si="21"/>
        <v>5.75</v>
      </c>
      <c r="AD116" s="37" t="str">
        <f>if(N116=1,(AB116*(Z116-AA116))*'Säännöt ja ohjeet'!$B$54+AC116,"")</f>
        <v/>
      </c>
      <c r="AE116" s="38">
        <f t="shared" si="22"/>
        <v>11</v>
      </c>
      <c r="AF116" s="38">
        <f t="shared" si="23"/>
        <v>11</v>
      </c>
      <c r="AG116" s="1"/>
      <c r="AH116" s="10"/>
      <c r="AI116" s="27">
        <f t="shared" ref="AI116:ED116" si="147">if($B116=AI$3,AI115+$Y116,if($C116=AI$3,AI115+$AD116,AI115))</f>
        <v>2004.732079</v>
      </c>
      <c r="AJ116" s="27">
        <f t="shared" si="147"/>
        <v>1845.73035</v>
      </c>
      <c r="AK116" s="27">
        <f t="shared" si="147"/>
        <v>2427.22019</v>
      </c>
      <c r="AL116" s="27">
        <f t="shared" si="147"/>
        <v>1676.303128</v>
      </c>
      <c r="AM116" s="27">
        <f t="shared" si="147"/>
        <v>1775.926432</v>
      </c>
      <c r="AN116" s="27">
        <f t="shared" si="147"/>
        <v>2303.106744</v>
      </c>
      <c r="AO116" s="27">
        <f t="shared" si="147"/>
        <v>2279.021637</v>
      </c>
      <c r="AP116" s="27">
        <f t="shared" si="147"/>
        <v>1721.536599</v>
      </c>
      <c r="AQ116" s="27">
        <f t="shared" si="147"/>
        <v>880.3044819</v>
      </c>
      <c r="AR116" s="27">
        <f t="shared" si="147"/>
        <v>818.204268</v>
      </c>
      <c r="AS116" s="27">
        <f t="shared" si="147"/>
        <v>2178.77133</v>
      </c>
      <c r="AT116" s="27">
        <f t="shared" si="147"/>
        <v>811.649061</v>
      </c>
      <c r="AU116" s="27">
        <f t="shared" si="147"/>
        <v>1243.17385</v>
      </c>
      <c r="AV116" s="27">
        <f t="shared" si="147"/>
        <v>1314.655233</v>
      </c>
      <c r="AW116" s="27">
        <f t="shared" si="147"/>
        <v>1186.880996</v>
      </c>
      <c r="AX116" s="27">
        <f t="shared" si="147"/>
        <v>1130.419935</v>
      </c>
      <c r="AY116" s="27">
        <f t="shared" si="147"/>
        <v>1367.704948</v>
      </c>
      <c r="AZ116" s="27">
        <f t="shared" si="147"/>
        <v>1757.561406</v>
      </c>
      <c r="BA116" s="27">
        <f t="shared" si="147"/>
        <v>1843.969933</v>
      </c>
      <c r="BB116" s="27">
        <f t="shared" si="147"/>
        <v>2151.976698</v>
      </c>
      <c r="BC116" s="27">
        <f t="shared" si="147"/>
        <v>2206.995622</v>
      </c>
      <c r="BD116" s="27" t="str">
        <f t="shared" si="147"/>
        <v>#N/A</v>
      </c>
      <c r="BE116" s="27" t="str">
        <f t="shared" si="147"/>
        <v>#N/A</v>
      </c>
      <c r="BF116" s="27" t="str">
        <f t="shared" si="147"/>
        <v>#N/A</v>
      </c>
      <c r="BG116" s="27" t="str">
        <f t="shared" si="147"/>
        <v>#N/A</v>
      </c>
      <c r="BH116" s="27" t="str">
        <f t="shared" si="147"/>
        <v>#N/A</v>
      </c>
      <c r="BI116" s="27" t="str">
        <f t="shared" si="147"/>
        <v>#N/A</v>
      </c>
      <c r="BJ116" s="27" t="str">
        <f t="shared" si="147"/>
        <v>#N/A</v>
      </c>
      <c r="BK116" s="27" t="str">
        <f t="shared" si="147"/>
        <v>#N/A</v>
      </c>
      <c r="BL116" s="27" t="str">
        <f t="shared" si="147"/>
        <v>#N/A</v>
      </c>
      <c r="BM116" s="27" t="str">
        <f t="shared" si="147"/>
        <v>#N/A</v>
      </c>
      <c r="BN116" s="27" t="str">
        <f t="shared" si="147"/>
        <v>#N/A</v>
      </c>
      <c r="BO116" s="27" t="str">
        <f t="shared" si="147"/>
        <v>#N/A</v>
      </c>
      <c r="BP116" s="27" t="str">
        <f t="shared" si="147"/>
        <v>#N/A</v>
      </c>
      <c r="BQ116" s="27" t="str">
        <f t="shared" si="147"/>
        <v>#N/A</v>
      </c>
      <c r="BR116" s="27" t="str">
        <f t="shared" si="147"/>
        <v>#N/A</v>
      </c>
      <c r="BS116" s="27" t="str">
        <f t="shared" si="147"/>
        <v>#N/A</v>
      </c>
      <c r="BT116" s="27" t="str">
        <f t="shared" si="147"/>
        <v>#N/A</v>
      </c>
      <c r="BU116" s="27" t="str">
        <f t="shared" si="147"/>
        <v>#N/A</v>
      </c>
      <c r="BV116" s="27" t="str">
        <f t="shared" si="147"/>
        <v>#N/A</v>
      </c>
      <c r="BW116" s="27" t="str">
        <f t="shared" si="147"/>
        <v>#N/A</v>
      </c>
      <c r="BX116" s="27" t="str">
        <f t="shared" si="147"/>
        <v>#N/A</v>
      </c>
      <c r="BY116" s="27" t="str">
        <f t="shared" si="147"/>
        <v>#N/A</v>
      </c>
      <c r="BZ116" s="27" t="str">
        <f t="shared" si="147"/>
        <v>#N/A</v>
      </c>
      <c r="CA116" s="27" t="str">
        <f t="shared" si="147"/>
        <v>#N/A</v>
      </c>
      <c r="CB116" s="27" t="str">
        <f t="shared" si="147"/>
        <v>#N/A</v>
      </c>
      <c r="CC116" s="27" t="str">
        <f t="shared" si="147"/>
        <v>#N/A</v>
      </c>
      <c r="CD116" s="27" t="str">
        <f t="shared" si="147"/>
        <v>#N/A</v>
      </c>
      <c r="CE116" s="27" t="str">
        <f t="shared" si="147"/>
        <v>#N/A</v>
      </c>
      <c r="CF116" s="27" t="str">
        <f t="shared" si="147"/>
        <v>#N/A</v>
      </c>
      <c r="CG116" s="27" t="str">
        <f t="shared" si="147"/>
        <v>#N/A</v>
      </c>
      <c r="CH116" s="27" t="str">
        <f t="shared" si="147"/>
        <v>#N/A</v>
      </c>
      <c r="CI116" s="27" t="str">
        <f t="shared" si="147"/>
        <v>#N/A</v>
      </c>
      <c r="CJ116" s="27" t="str">
        <f t="shared" si="147"/>
        <v>#N/A</v>
      </c>
      <c r="CK116" s="27" t="str">
        <f t="shared" si="147"/>
        <v>#N/A</v>
      </c>
      <c r="CL116" s="27" t="str">
        <f t="shared" si="147"/>
        <v>#N/A</v>
      </c>
      <c r="CM116" s="27" t="str">
        <f t="shared" si="147"/>
        <v>#N/A</v>
      </c>
      <c r="CN116" s="27" t="str">
        <f t="shared" si="147"/>
        <v>#N/A</v>
      </c>
      <c r="CO116" s="27" t="str">
        <f t="shared" si="147"/>
        <v>#N/A</v>
      </c>
      <c r="CP116" s="27" t="str">
        <f t="shared" si="147"/>
        <v>#N/A</v>
      </c>
      <c r="CQ116" s="27" t="str">
        <f t="shared" si="147"/>
        <v>#N/A</v>
      </c>
      <c r="CR116" s="27" t="str">
        <f t="shared" si="147"/>
        <v>#N/A</v>
      </c>
      <c r="CS116" s="27" t="str">
        <f t="shared" si="147"/>
        <v>#N/A</v>
      </c>
      <c r="CT116" s="27" t="str">
        <f t="shared" si="147"/>
        <v>#N/A</v>
      </c>
      <c r="CU116" s="27" t="str">
        <f t="shared" si="147"/>
        <v>#N/A</v>
      </c>
      <c r="CV116" s="27" t="str">
        <f t="shared" si="147"/>
        <v>#N/A</v>
      </c>
      <c r="CW116" s="27" t="str">
        <f t="shared" si="147"/>
        <v>#N/A</v>
      </c>
      <c r="CX116" s="27" t="str">
        <f t="shared" si="147"/>
        <v>#N/A</v>
      </c>
      <c r="CY116" s="27" t="str">
        <f t="shared" si="147"/>
        <v>#N/A</v>
      </c>
      <c r="CZ116" s="27" t="str">
        <f t="shared" si="147"/>
        <v>#N/A</v>
      </c>
      <c r="DA116" s="27" t="str">
        <f t="shared" si="147"/>
        <v>#N/A</v>
      </c>
      <c r="DB116" s="27" t="str">
        <f t="shared" si="147"/>
        <v>#N/A</v>
      </c>
      <c r="DC116" s="27" t="str">
        <f t="shared" si="147"/>
        <v>#N/A</v>
      </c>
      <c r="DD116" s="27" t="str">
        <f t="shared" si="147"/>
        <v>#N/A</v>
      </c>
      <c r="DE116" s="27" t="str">
        <f t="shared" si="147"/>
        <v>#N/A</v>
      </c>
      <c r="DF116" s="27" t="str">
        <f t="shared" si="147"/>
        <v>#N/A</v>
      </c>
      <c r="DG116" s="27" t="str">
        <f t="shared" si="147"/>
        <v>#N/A</v>
      </c>
      <c r="DH116" s="27" t="str">
        <f t="shared" si="147"/>
        <v>#N/A</v>
      </c>
      <c r="DI116" s="27" t="str">
        <f t="shared" si="147"/>
        <v>#N/A</v>
      </c>
      <c r="DJ116" s="27" t="str">
        <f t="shared" si="147"/>
        <v>#N/A</v>
      </c>
      <c r="DK116" s="27" t="str">
        <f t="shared" si="147"/>
        <v>#N/A</v>
      </c>
      <c r="DL116" s="27" t="str">
        <f t="shared" si="147"/>
        <v>#N/A</v>
      </c>
      <c r="DM116" s="27" t="str">
        <f t="shared" si="147"/>
        <v>#N/A</v>
      </c>
      <c r="DN116" s="27" t="str">
        <f t="shared" si="147"/>
        <v>#N/A</v>
      </c>
      <c r="DO116" s="27" t="str">
        <f t="shared" si="147"/>
        <v>#N/A</v>
      </c>
      <c r="DP116" s="27" t="str">
        <f t="shared" si="147"/>
        <v>#N/A</v>
      </c>
      <c r="DQ116" s="27" t="str">
        <f t="shared" si="147"/>
        <v>#N/A</v>
      </c>
      <c r="DR116" s="27" t="str">
        <f t="shared" si="147"/>
        <v>#N/A</v>
      </c>
      <c r="DS116" s="27" t="str">
        <f t="shared" si="147"/>
        <v>#N/A</v>
      </c>
      <c r="DT116" s="27" t="str">
        <f t="shared" si="147"/>
        <v>#N/A</v>
      </c>
      <c r="DU116" s="27" t="str">
        <f t="shared" si="147"/>
        <v>#N/A</v>
      </c>
      <c r="DV116" s="27" t="str">
        <f t="shared" si="147"/>
        <v>#N/A</v>
      </c>
      <c r="DW116" s="27" t="str">
        <f t="shared" si="147"/>
        <v>#N/A</v>
      </c>
      <c r="DX116" s="27" t="str">
        <f t="shared" si="147"/>
        <v>#N/A</v>
      </c>
      <c r="DY116" s="27" t="str">
        <f t="shared" si="147"/>
        <v>#N/A</v>
      </c>
      <c r="DZ116" s="27" t="str">
        <f t="shared" si="147"/>
        <v>#N/A</v>
      </c>
      <c r="EA116" s="27" t="str">
        <f t="shared" si="147"/>
        <v>#N/A</v>
      </c>
      <c r="EB116" s="27" t="str">
        <f t="shared" si="147"/>
        <v>#N/A</v>
      </c>
      <c r="EC116" s="27" t="str">
        <f t="shared" si="147"/>
        <v>#N/A</v>
      </c>
      <c r="ED116" s="27" t="str">
        <f t="shared" si="147"/>
        <v>#N/A</v>
      </c>
      <c r="EE116" s="28">
        <f t="shared" si="2"/>
        <v>1663.135472</v>
      </c>
    </row>
    <row r="117">
      <c r="A117" s="1"/>
      <c r="B117" s="29"/>
      <c r="C117" s="30"/>
      <c r="D117" s="30"/>
      <c r="E117" s="30"/>
      <c r="F117" s="31"/>
      <c r="G117" s="32"/>
      <c r="H117" s="32" t="b">
        <f t="shared" si="3"/>
        <v>0</v>
      </c>
      <c r="I117" s="32" t="b">
        <f>if(iferror(match(B117,'Osallistujat ja seuranta'!C:C,0),0)&gt;0,TRUE,FALSE)</f>
        <v>0</v>
      </c>
      <c r="J117" s="32" t="b">
        <f>if(iferror(match(C117,'Osallistujat ja seuranta'!C:C,0),0)&gt;0,TRUE,FALSE)</f>
        <v>0</v>
      </c>
      <c r="K117" s="32" t="b">
        <f t="shared" si="4"/>
        <v>0</v>
      </c>
      <c r="L117" s="32" t="b">
        <f t="shared" si="5"/>
        <v>1</v>
      </c>
      <c r="M117" s="32" t="b">
        <f t="shared" si="6"/>
        <v>0</v>
      </c>
      <c r="N117" s="33" t="str">
        <f t="shared" si="7"/>
        <v/>
      </c>
      <c r="O117" s="34" t="str">
        <f t="shared" si="8"/>
        <v/>
      </c>
      <c r="P117" s="34" t="str">
        <f t="shared" si="9"/>
        <v/>
      </c>
      <c r="Q117" s="35" t="str">
        <f t="shared" si="10"/>
        <v/>
      </c>
      <c r="R117" s="33" t="str">
        <f t="shared" si="11"/>
        <v/>
      </c>
      <c r="S117" s="33">
        <f t="shared" si="12"/>
        <v>1</v>
      </c>
      <c r="T117" s="33">
        <f t="shared" si="13"/>
        <v>-56.71174423</v>
      </c>
      <c r="U117" s="33">
        <f t="shared" si="14"/>
        <v>-56.71174423</v>
      </c>
      <c r="V117" s="36" t="str">
        <f t="shared" si="15"/>
        <v/>
      </c>
      <c r="W117" s="37">
        <f t="shared" si="16"/>
        <v>88.71035368</v>
      </c>
      <c r="X117" s="37">
        <f t="shared" si="17"/>
        <v>5.75</v>
      </c>
      <c r="Y117" s="37" t="str">
        <f>if(N117=1,(W117*(S117-V117))*'Säännöt ja ohjeet'!$B$54+X117,"")</f>
        <v/>
      </c>
      <c r="Z117" s="37">
        <f t="shared" si="18"/>
        <v>0</v>
      </c>
      <c r="AA117" s="37">
        <f t="shared" si="19"/>
        <v>1</v>
      </c>
      <c r="AB117" s="37">
        <f t="shared" si="20"/>
        <v>88.71035368</v>
      </c>
      <c r="AC117" s="37">
        <f t="shared" si="21"/>
        <v>5.75</v>
      </c>
      <c r="AD117" s="37" t="str">
        <f>if(N117=1,(AB117*(Z117-AA117))*'Säännöt ja ohjeet'!$B$54+AC117,"")</f>
        <v/>
      </c>
      <c r="AE117" s="38">
        <f t="shared" si="22"/>
        <v>11</v>
      </c>
      <c r="AF117" s="38">
        <f t="shared" si="23"/>
        <v>11</v>
      </c>
      <c r="AG117" s="1"/>
      <c r="AH117" s="10"/>
      <c r="AI117" s="27">
        <f t="shared" ref="AI117:ED117" si="148">if($B117=AI$3,AI116+$Y117,if($C117=AI$3,AI116+$AD117,AI116))</f>
        <v>2004.732079</v>
      </c>
      <c r="AJ117" s="27">
        <f t="shared" si="148"/>
        <v>1845.73035</v>
      </c>
      <c r="AK117" s="27">
        <f t="shared" si="148"/>
        <v>2427.22019</v>
      </c>
      <c r="AL117" s="27">
        <f t="shared" si="148"/>
        <v>1676.303128</v>
      </c>
      <c r="AM117" s="27">
        <f t="shared" si="148"/>
        <v>1775.926432</v>
      </c>
      <c r="AN117" s="27">
        <f t="shared" si="148"/>
        <v>2303.106744</v>
      </c>
      <c r="AO117" s="27">
        <f t="shared" si="148"/>
        <v>2279.021637</v>
      </c>
      <c r="AP117" s="27">
        <f t="shared" si="148"/>
        <v>1721.536599</v>
      </c>
      <c r="AQ117" s="27">
        <f t="shared" si="148"/>
        <v>880.3044819</v>
      </c>
      <c r="AR117" s="27">
        <f t="shared" si="148"/>
        <v>818.204268</v>
      </c>
      <c r="AS117" s="27">
        <f t="shared" si="148"/>
        <v>2178.77133</v>
      </c>
      <c r="AT117" s="27">
        <f t="shared" si="148"/>
        <v>811.649061</v>
      </c>
      <c r="AU117" s="27">
        <f t="shared" si="148"/>
        <v>1243.17385</v>
      </c>
      <c r="AV117" s="27">
        <f t="shared" si="148"/>
        <v>1314.655233</v>
      </c>
      <c r="AW117" s="27">
        <f t="shared" si="148"/>
        <v>1186.880996</v>
      </c>
      <c r="AX117" s="27">
        <f t="shared" si="148"/>
        <v>1130.419935</v>
      </c>
      <c r="AY117" s="27">
        <f t="shared" si="148"/>
        <v>1367.704948</v>
      </c>
      <c r="AZ117" s="27">
        <f t="shared" si="148"/>
        <v>1757.561406</v>
      </c>
      <c r="BA117" s="27">
        <f t="shared" si="148"/>
        <v>1843.969933</v>
      </c>
      <c r="BB117" s="27">
        <f t="shared" si="148"/>
        <v>2151.976698</v>
      </c>
      <c r="BC117" s="27">
        <f t="shared" si="148"/>
        <v>2206.995622</v>
      </c>
      <c r="BD117" s="27" t="str">
        <f t="shared" si="148"/>
        <v>#N/A</v>
      </c>
      <c r="BE117" s="27" t="str">
        <f t="shared" si="148"/>
        <v>#N/A</v>
      </c>
      <c r="BF117" s="27" t="str">
        <f t="shared" si="148"/>
        <v>#N/A</v>
      </c>
      <c r="BG117" s="27" t="str">
        <f t="shared" si="148"/>
        <v>#N/A</v>
      </c>
      <c r="BH117" s="27" t="str">
        <f t="shared" si="148"/>
        <v>#N/A</v>
      </c>
      <c r="BI117" s="27" t="str">
        <f t="shared" si="148"/>
        <v>#N/A</v>
      </c>
      <c r="BJ117" s="27" t="str">
        <f t="shared" si="148"/>
        <v>#N/A</v>
      </c>
      <c r="BK117" s="27" t="str">
        <f t="shared" si="148"/>
        <v>#N/A</v>
      </c>
      <c r="BL117" s="27" t="str">
        <f t="shared" si="148"/>
        <v>#N/A</v>
      </c>
      <c r="BM117" s="27" t="str">
        <f t="shared" si="148"/>
        <v>#N/A</v>
      </c>
      <c r="BN117" s="27" t="str">
        <f t="shared" si="148"/>
        <v>#N/A</v>
      </c>
      <c r="BO117" s="27" t="str">
        <f t="shared" si="148"/>
        <v>#N/A</v>
      </c>
      <c r="BP117" s="27" t="str">
        <f t="shared" si="148"/>
        <v>#N/A</v>
      </c>
      <c r="BQ117" s="27" t="str">
        <f t="shared" si="148"/>
        <v>#N/A</v>
      </c>
      <c r="BR117" s="27" t="str">
        <f t="shared" si="148"/>
        <v>#N/A</v>
      </c>
      <c r="BS117" s="27" t="str">
        <f t="shared" si="148"/>
        <v>#N/A</v>
      </c>
      <c r="BT117" s="27" t="str">
        <f t="shared" si="148"/>
        <v>#N/A</v>
      </c>
      <c r="BU117" s="27" t="str">
        <f t="shared" si="148"/>
        <v>#N/A</v>
      </c>
      <c r="BV117" s="27" t="str">
        <f t="shared" si="148"/>
        <v>#N/A</v>
      </c>
      <c r="BW117" s="27" t="str">
        <f t="shared" si="148"/>
        <v>#N/A</v>
      </c>
      <c r="BX117" s="27" t="str">
        <f t="shared" si="148"/>
        <v>#N/A</v>
      </c>
      <c r="BY117" s="27" t="str">
        <f t="shared" si="148"/>
        <v>#N/A</v>
      </c>
      <c r="BZ117" s="27" t="str">
        <f t="shared" si="148"/>
        <v>#N/A</v>
      </c>
      <c r="CA117" s="27" t="str">
        <f t="shared" si="148"/>
        <v>#N/A</v>
      </c>
      <c r="CB117" s="27" t="str">
        <f t="shared" si="148"/>
        <v>#N/A</v>
      </c>
      <c r="CC117" s="27" t="str">
        <f t="shared" si="148"/>
        <v>#N/A</v>
      </c>
      <c r="CD117" s="27" t="str">
        <f t="shared" si="148"/>
        <v>#N/A</v>
      </c>
      <c r="CE117" s="27" t="str">
        <f t="shared" si="148"/>
        <v>#N/A</v>
      </c>
      <c r="CF117" s="27" t="str">
        <f t="shared" si="148"/>
        <v>#N/A</v>
      </c>
      <c r="CG117" s="27" t="str">
        <f t="shared" si="148"/>
        <v>#N/A</v>
      </c>
      <c r="CH117" s="27" t="str">
        <f t="shared" si="148"/>
        <v>#N/A</v>
      </c>
      <c r="CI117" s="27" t="str">
        <f t="shared" si="148"/>
        <v>#N/A</v>
      </c>
      <c r="CJ117" s="27" t="str">
        <f t="shared" si="148"/>
        <v>#N/A</v>
      </c>
      <c r="CK117" s="27" t="str">
        <f t="shared" si="148"/>
        <v>#N/A</v>
      </c>
      <c r="CL117" s="27" t="str">
        <f t="shared" si="148"/>
        <v>#N/A</v>
      </c>
      <c r="CM117" s="27" t="str">
        <f t="shared" si="148"/>
        <v>#N/A</v>
      </c>
      <c r="CN117" s="27" t="str">
        <f t="shared" si="148"/>
        <v>#N/A</v>
      </c>
      <c r="CO117" s="27" t="str">
        <f t="shared" si="148"/>
        <v>#N/A</v>
      </c>
      <c r="CP117" s="27" t="str">
        <f t="shared" si="148"/>
        <v>#N/A</v>
      </c>
      <c r="CQ117" s="27" t="str">
        <f t="shared" si="148"/>
        <v>#N/A</v>
      </c>
      <c r="CR117" s="27" t="str">
        <f t="shared" si="148"/>
        <v>#N/A</v>
      </c>
      <c r="CS117" s="27" t="str">
        <f t="shared" si="148"/>
        <v>#N/A</v>
      </c>
      <c r="CT117" s="27" t="str">
        <f t="shared" si="148"/>
        <v>#N/A</v>
      </c>
      <c r="CU117" s="27" t="str">
        <f t="shared" si="148"/>
        <v>#N/A</v>
      </c>
      <c r="CV117" s="27" t="str">
        <f t="shared" si="148"/>
        <v>#N/A</v>
      </c>
      <c r="CW117" s="27" t="str">
        <f t="shared" si="148"/>
        <v>#N/A</v>
      </c>
      <c r="CX117" s="27" t="str">
        <f t="shared" si="148"/>
        <v>#N/A</v>
      </c>
      <c r="CY117" s="27" t="str">
        <f t="shared" si="148"/>
        <v>#N/A</v>
      </c>
      <c r="CZ117" s="27" t="str">
        <f t="shared" si="148"/>
        <v>#N/A</v>
      </c>
      <c r="DA117" s="27" t="str">
        <f t="shared" si="148"/>
        <v>#N/A</v>
      </c>
      <c r="DB117" s="27" t="str">
        <f t="shared" si="148"/>
        <v>#N/A</v>
      </c>
      <c r="DC117" s="27" t="str">
        <f t="shared" si="148"/>
        <v>#N/A</v>
      </c>
      <c r="DD117" s="27" t="str">
        <f t="shared" si="148"/>
        <v>#N/A</v>
      </c>
      <c r="DE117" s="27" t="str">
        <f t="shared" si="148"/>
        <v>#N/A</v>
      </c>
      <c r="DF117" s="27" t="str">
        <f t="shared" si="148"/>
        <v>#N/A</v>
      </c>
      <c r="DG117" s="27" t="str">
        <f t="shared" si="148"/>
        <v>#N/A</v>
      </c>
      <c r="DH117" s="27" t="str">
        <f t="shared" si="148"/>
        <v>#N/A</v>
      </c>
      <c r="DI117" s="27" t="str">
        <f t="shared" si="148"/>
        <v>#N/A</v>
      </c>
      <c r="DJ117" s="27" t="str">
        <f t="shared" si="148"/>
        <v>#N/A</v>
      </c>
      <c r="DK117" s="27" t="str">
        <f t="shared" si="148"/>
        <v>#N/A</v>
      </c>
      <c r="DL117" s="27" t="str">
        <f t="shared" si="148"/>
        <v>#N/A</v>
      </c>
      <c r="DM117" s="27" t="str">
        <f t="shared" si="148"/>
        <v>#N/A</v>
      </c>
      <c r="DN117" s="27" t="str">
        <f t="shared" si="148"/>
        <v>#N/A</v>
      </c>
      <c r="DO117" s="27" t="str">
        <f t="shared" si="148"/>
        <v>#N/A</v>
      </c>
      <c r="DP117" s="27" t="str">
        <f t="shared" si="148"/>
        <v>#N/A</v>
      </c>
      <c r="DQ117" s="27" t="str">
        <f t="shared" si="148"/>
        <v>#N/A</v>
      </c>
      <c r="DR117" s="27" t="str">
        <f t="shared" si="148"/>
        <v>#N/A</v>
      </c>
      <c r="DS117" s="27" t="str">
        <f t="shared" si="148"/>
        <v>#N/A</v>
      </c>
      <c r="DT117" s="27" t="str">
        <f t="shared" si="148"/>
        <v>#N/A</v>
      </c>
      <c r="DU117" s="27" t="str">
        <f t="shared" si="148"/>
        <v>#N/A</v>
      </c>
      <c r="DV117" s="27" t="str">
        <f t="shared" si="148"/>
        <v>#N/A</v>
      </c>
      <c r="DW117" s="27" t="str">
        <f t="shared" si="148"/>
        <v>#N/A</v>
      </c>
      <c r="DX117" s="27" t="str">
        <f t="shared" si="148"/>
        <v>#N/A</v>
      </c>
      <c r="DY117" s="27" t="str">
        <f t="shared" si="148"/>
        <v>#N/A</v>
      </c>
      <c r="DZ117" s="27" t="str">
        <f t="shared" si="148"/>
        <v>#N/A</v>
      </c>
      <c r="EA117" s="27" t="str">
        <f t="shared" si="148"/>
        <v>#N/A</v>
      </c>
      <c r="EB117" s="27" t="str">
        <f t="shared" si="148"/>
        <v>#N/A</v>
      </c>
      <c r="EC117" s="27" t="str">
        <f t="shared" si="148"/>
        <v>#N/A</v>
      </c>
      <c r="ED117" s="27" t="str">
        <f t="shared" si="148"/>
        <v>#N/A</v>
      </c>
      <c r="EE117" s="28">
        <f t="shared" si="2"/>
        <v>1663.135472</v>
      </c>
    </row>
    <row r="118">
      <c r="A118" s="1"/>
      <c r="B118" s="29"/>
      <c r="C118" s="30"/>
      <c r="D118" s="30"/>
      <c r="E118" s="30"/>
      <c r="F118" s="31"/>
      <c r="G118" s="32"/>
      <c r="H118" s="32" t="b">
        <f t="shared" si="3"/>
        <v>0</v>
      </c>
      <c r="I118" s="32" t="b">
        <f>if(iferror(match(B118,'Osallistujat ja seuranta'!C:C,0),0)&gt;0,TRUE,FALSE)</f>
        <v>0</v>
      </c>
      <c r="J118" s="32" t="b">
        <f>if(iferror(match(C118,'Osallistujat ja seuranta'!C:C,0),0)&gt;0,TRUE,FALSE)</f>
        <v>0</v>
      </c>
      <c r="K118" s="32" t="b">
        <f t="shared" si="4"/>
        <v>0</v>
      </c>
      <c r="L118" s="32" t="b">
        <f t="shared" si="5"/>
        <v>1</v>
      </c>
      <c r="M118" s="32" t="b">
        <f t="shared" si="6"/>
        <v>0</v>
      </c>
      <c r="N118" s="33" t="str">
        <f t="shared" si="7"/>
        <v/>
      </c>
      <c r="O118" s="34" t="str">
        <f t="shared" si="8"/>
        <v/>
      </c>
      <c r="P118" s="34" t="str">
        <f t="shared" si="9"/>
        <v/>
      </c>
      <c r="Q118" s="35" t="str">
        <f t="shared" si="10"/>
        <v/>
      </c>
      <c r="R118" s="33" t="str">
        <f t="shared" si="11"/>
        <v/>
      </c>
      <c r="S118" s="33">
        <f t="shared" si="12"/>
        <v>1</v>
      </c>
      <c r="T118" s="33">
        <f t="shared" si="13"/>
        <v>-56.71174423</v>
      </c>
      <c r="U118" s="33">
        <f t="shared" si="14"/>
        <v>-56.71174423</v>
      </c>
      <c r="V118" s="36" t="str">
        <f t="shared" si="15"/>
        <v/>
      </c>
      <c r="W118" s="37">
        <f t="shared" si="16"/>
        <v>88.71035368</v>
      </c>
      <c r="X118" s="37">
        <f t="shared" si="17"/>
        <v>5.75</v>
      </c>
      <c r="Y118" s="37" t="str">
        <f>if(N118=1,(W118*(S118-V118))*'Säännöt ja ohjeet'!$B$54+X118,"")</f>
        <v/>
      </c>
      <c r="Z118" s="37">
        <f t="shared" si="18"/>
        <v>0</v>
      </c>
      <c r="AA118" s="37">
        <f t="shared" si="19"/>
        <v>1</v>
      </c>
      <c r="AB118" s="37">
        <f t="shared" si="20"/>
        <v>88.71035368</v>
      </c>
      <c r="AC118" s="37">
        <f t="shared" si="21"/>
        <v>5.75</v>
      </c>
      <c r="AD118" s="37" t="str">
        <f>if(N118=1,(AB118*(Z118-AA118))*'Säännöt ja ohjeet'!$B$54+AC118,"")</f>
        <v/>
      </c>
      <c r="AE118" s="38">
        <f t="shared" si="22"/>
        <v>11</v>
      </c>
      <c r="AF118" s="38">
        <f t="shared" si="23"/>
        <v>11</v>
      </c>
      <c r="AG118" s="1"/>
      <c r="AH118" s="10"/>
      <c r="AI118" s="27">
        <f t="shared" ref="AI118:ED118" si="149">if($B118=AI$3,AI117+$Y118,if($C118=AI$3,AI117+$AD118,AI117))</f>
        <v>2004.732079</v>
      </c>
      <c r="AJ118" s="27">
        <f t="shared" si="149"/>
        <v>1845.73035</v>
      </c>
      <c r="AK118" s="27">
        <f t="shared" si="149"/>
        <v>2427.22019</v>
      </c>
      <c r="AL118" s="27">
        <f t="shared" si="149"/>
        <v>1676.303128</v>
      </c>
      <c r="AM118" s="27">
        <f t="shared" si="149"/>
        <v>1775.926432</v>
      </c>
      <c r="AN118" s="27">
        <f t="shared" si="149"/>
        <v>2303.106744</v>
      </c>
      <c r="AO118" s="27">
        <f t="shared" si="149"/>
        <v>2279.021637</v>
      </c>
      <c r="AP118" s="27">
        <f t="shared" si="149"/>
        <v>1721.536599</v>
      </c>
      <c r="AQ118" s="27">
        <f t="shared" si="149"/>
        <v>880.3044819</v>
      </c>
      <c r="AR118" s="27">
        <f t="shared" si="149"/>
        <v>818.204268</v>
      </c>
      <c r="AS118" s="27">
        <f t="shared" si="149"/>
        <v>2178.77133</v>
      </c>
      <c r="AT118" s="27">
        <f t="shared" si="149"/>
        <v>811.649061</v>
      </c>
      <c r="AU118" s="27">
        <f t="shared" si="149"/>
        <v>1243.17385</v>
      </c>
      <c r="AV118" s="27">
        <f t="shared" si="149"/>
        <v>1314.655233</v>
      </c>
      <c r="AW118" s="27">
        <f t="shared" si="149"/>
        <v>1186.880996</v>
      </c>
      <c r="AX118" s="27">
        <f t="shared" si="149"/>
        <v>1130.419935</v>
      </c>
      <c r="AY118" s="27">
        <f t="shared" si="149"/>
        <v>1367.704948</v>
      </c>
      <c r="AZ118" s="27">
        <f t="shared" si="149"/>
        <v>1757.561406</v>
      </c>
      <c r="BA118" s="27">
        <f t="shared" si="149"/>
        <v>1843.969933</v>
      </c>
      <c r="BB118" s="27">
        <f t="shared" si="149"/>
        <v>2151.976698</v>
      </c>
      <c r="BC118" s="27">
        <f t="shared" si="149"/>
        <v>2206.995622</v>
      </c>
      <c r="BD118" s="27" t="str">
        <f t="shared" si="149"/>
        <v>#N/A</v>
      </c>
      <c r="BE118" s="27" t="str">
        <f t="shared" si="149"/>
        <v>#N/A</v>
      </c>
      <c r="BF118" s="27" t="str">
        <f t="shared" si="149"/>
        <v>#N/A</v>
      </c>
      <c r="BG118" s="27" t="str">
        <f t="shared" si="149"/>
        <v>#N/A</v>
      </c>
      <c r="BH118" s="27" t="str">
        <f t="shared" si="149"/>
        <v>#N/A</v>
      </c>
      <c r="BI118" s="27" t="str">
        <f t="shared" si="149"/>
        <v>#N/A</v>
      </c>
      <c r="BJ118" s="27" t="str">
        <f t="shared" si="149"/>
        <v>#N/A</v>
      </c>
      <c r="BK118" s="27" t="str">
        <f t="shared" si="149"/>
        <v>#N/A</v>
      </c>
      <c r="BL118" s="27" t="str">
        <f t="shared" si="149"/>
        <v>#N/A</v>
      </c>
      <c r="BM118" s="27" t="str">
        <f t="shared" si="149"/>
        <v>#N/A</v>
      </c>
      <c r="BN118" s="27" t="str">
        <f t="shared" si="149"/>
        <v>#N/A</v>
      </c>
      <c r="BO118" s="27" t="str">
        <f t="shared" si="149"/>
        <v>#N/A</v>
      </c>
      <c r="BP118" s="27" t="str">
        <f t="shared" si="149"/>
        <v>#N/A</v>
      </c>
      <c r="BQ118" s="27" t="str">
        <f t="shared" si="149"/>
        <v>#N/A</v>
      </c>
      <c r="BR118" s="27" t="str">
        <f t="shared" si="149"/>
        <v>#N/A</v>
      </c>
      <c r="BS118" s="27" t="str">
        <f t="shared" si="149"/>
        <v>#N/A</v>
      </c>
      <c r="BT118" s="27" t="str">
        <f t="shared" si="149"/>
        <v>#N/A</v>
      </c>
      <c r="BU118" s="27" t="str">
        <f t="shared" si="149"/>
        <v>#N/A</v>
      </c>
      <c r="BV118" s="27" t="str">
        <f t="shared" si="149"/>
        <v>#N/A</v>
      </c>
      <c r="BW118" s="27" t="str">
        <f t="shared" si="149"/>
        <v>#N/A</v>
      </c>
      <c r="BX118" s="27" t="str">
        <f t="shared" si="149"/>
        <v>#N/A</v>
      </c>
      <c r="BY118" s="27" t="str">
        <f t="shared" si="149"/>
        <v>#N/A</v>
      </c>
      <c r="BZ118" s="27" t="str">
        <f t="shared" si="149"/>
        <v>#N/A</v>
      </c>
      <c r="CA118" s="27" t="str">
        <f t="shared" si="149"/>
        <v>#N/A</v>
      </c>
      <c r="CB118" s="27" t="str">
        <f t="shared" si="149"/>
        <v>#N/A</v>
      </c>
      <c r="CC118" s="27" t="str">
        <f t="shared" si="149"/>
        <v>#N/A</v>
      </c>
      <c r="CD118" s="27" t="str">
        <f t="shared" si="149"/>
        <v>#N/A</v>
      </c>
      <c r="CE118" s="27" t="str">
        <f t="shared" si="149"/>
        <v>#N/A</v>
      </c>
      <c r="CF118" s="27" t="str">
        <f t="shared" si="149"/>
        <v>#N/A</v>
      </c>
      <c r="CG118" s="27" t="str">
        <f t="shared" si="149"/>
        <v>#N/A</v>
      </c>
      <c r="CH118" s="27" t="str">
        <f t="shared" si="149"/>
        <v>#N/A</v>
      </c>
      <c r="CI118" s="27" t="str">
        <f t="shared" si="149"/>
        <v>#N/A</v>
      </c>
      <c r="CJ118" s="27" t="str">
        <f t="shared" si="149"/>
        <v>#N/A</v>
      </c>
      <c r="CK118" s="27" t="str">
        <f t="shared" si="149"/>
        <v>#N/A</v>
      </c>
      <c r="CL118" s="27" t="str">
        <f t="shared" si="149"/>
        <v>#N/A</v>
      </c>
      <c r="CM118" s="27" t="str">
        <f t="shared" si="149"/>
        <v>#N/A</v>
      </c>
      <c r="CN118" s="27" t="str">
        <f t="shared" si="149"/>
        <v>#N/A</v>
      </c>
      <c r="CO118" s="27" t="str">
        <f t="shared" si="149"/>
        <v>#N/A</v>
      </c>
      <c r="CP118" s="27" t="str">
        <f t="shared" si="149"/>
        <v>#N/A</v>
      </c>
      <c r="CQ118" s="27" t="str">
        <f t="shared" si="149"/>
        <v>#N/A</v>
      </c>
      <c r="CR118" s="27" t="str">
        <f t="shared" si="149"/>
        <v>#N/A</v>
      </c>
      <c r="CS118" s="27" t="str">
        <f t="shared" si="149"/>
        <v>#N/A</v>
      </c>
      <c r="CT118" s="27" t="str">
        <f t="shared" si="149"/>
        <v>#N/A</v>
      </c>
      <c r="CU118" s="27" t="str">
        <f t="shared" si="149"/>
        <v>#N/A</v>
      </c>
      <c r="CV118" s="27" t="str">
        <f t="shared" si="149"/>
        <v>#N/A</v>
      </c>
      <c r="CW118" s="27" t="str">
        <f t="shared" si="149"/>
        <v>#N/A</v>
      </c>
      <c r="CX118" s="27" t="str">
        <f t="shared" si="149"/>
        <v>#N/A</v>
      </c>
      <c r="CY118" s="27" t="str">
        <f t="shared" si="149"/>
        <v>#N/A</v>
      </c>
      <c r="CZ118" s="27" t="str">
        <f t="shared" si="149"/>
        <v>#N/A</v>
      </c>
      <c r="DA118" s="27" t="str">
        <f t="shared" si="149"/>
        <v>#N/A</v>
      </c>
      <c r="DB118" s="27" t="str">
        <f t="shared" si="149"/>
        <v>#N/A</v>
      </c>
      <c r="DC118" s="27" t="str">
        <f t="shared" si="149"/>
        <v>#N/A</v>
      </c>
      <c r="DD118" s="27" t="str">
        <f t="shared" si="149"/>
        <v>#N/A</v>
      </c>
      <c r="DE118" s="27" t="str">
        <f t="shared" si="149"/>
        <v>#N/A</v>
      </c>
      <c r="DF118" s="27" t="str">
        <f t="shared" si="149"/>
        <v>#N/A</v>
      </c>
      <c r="DG118" s="27" t="str">
        <f t="shared" si="149"/>
        <v>#N/A</v>
      </c>
      <c r="DH118" s="27" t="str">
        <f t="shared" si="149"/>
        <v>#N/A</v>
      </c>
      <c r="DI118" s="27" t="str">
        <f t="shared" si="149"/>
        <v>#N/A</v>
      </c>
      <c r="DJ118" s="27" t="str">
        <f t="shared" si="149"/>
        <v>#N/A</v>
      </c>
      <c r="DK118" s="27" t="str">
        <f t="shared" si="149"/>
        <v>#N/A</v>
      </c>
      <c r="DL118" s="27" t="str">
        <f t="shared" si="149"/>
        <v>#N/A</v>
      </c>
      <c r="DM118" s="27" t="str">
        <f t="shared" si="149"/>
        <v>#N/A</v>
      </c>
      <c r="DN118" s="27" t="str">
        <f t="shared" si="149"/>
        <v>#N/A</v>
      </c>
      <c r="DO118" s="27" t="str">
        <f t="shared" si="149"/>
        <v>#N/A</v>
      </c>
      <c r="DP118" s="27" t="str">
        <f t="shared" si="149"/>
        <v>#N/A</v>
      </c>
      <c r="DQ118" s="27" t="str">
        <f t="shared" si="149"/>
        <v>#N/A</v>
      </c>
      <c r="DR118" s="27" t="str">
        <f t="shared" si="149"/>
        <v>#N/A</v>
      </c>
      <c r="DS118" s="27" t="str">
        <f t="shared" si="149"/>
        <v>#N/A</v>
      </c>
      <c r="DT118" s="27" t="str">
        <f t="shared" si="149"/>
        <v>#N/A</v>
      </c>
      <c r="DU118" s="27" t="str">
        <f t="shared" si="149"/>
        <v>#N/A</v>
      </c>
      <c r="DV118" s="27" t="str">
        <f t="shared" si="149"/>
        <v>#N/A</v>
      </c>
      <c r="DW118" s="27" t="str">
        <f t="shared" si="149"/>
        <v>#N/A</v>
      </c>
      <c r="DX118" s="27" t="str">
        <f t="shared" si="149"/>
        <v>#N/A</v>
      </c>
      <c r="DY118" s="27" t="str">
        <f t="shared" si="149"/>
        <v>#N/A</v>
      </c>
      <c r="DZ118" s="27" t="str">
        <f t="shared" si="149"/>
        <v>#N/A</v>
      </c>
      <c r="EA118" s="27" t="str">
        <f t="shared" si="149"/>
        <v>#N/A</v>
      </c>
      <c r="EB118" s="27" t="str">
        <f t="shared" si="149"/>
        <v>#N/A</v>
      </c>
      <c r="EC118" s="27" t="str">
        <f t="shared" si="149"/>
        <v>#N/A</v>
      </c>
      <c r="ED118" s="27" t="str">
        <f t="shared" si="149"/>
        <v>#N/A</v>
      </c>
      <c r="EE118" s="28">
        <f t="shared" si="2"/>
        <v>1663.135472</v>
      </c>
    </row>
    <row r="119">
      <c r="A119" s="1"/>
      <c r="B119" s="29"/>
      <c r="C119" s="30"/>
      <c r="D119" s="30"/>
      <c r="E119" s="30"/>
      <c r="F119" s="31"/>
      <c r="G119" s="32"/>
      <c r="H119" s="32" t="b">
        <f t="shared" si="3"/>
        <v>0</v>
      </c>
      <c r="I119" s="32" t="b">
        <f>if(iferror(match(B119,'Osallistujat ja seuranta'!C:C,0),0)&gt;0,TRUE,FALSE)</f>
        <v>0</v>
      </c>
      <c r="J119" s="32" t="b">
        <f>if(iferror(match(C119,'Osallistujat ja seuranta'!C:C,0),0)&gt;0,TRUE,FALSE)</f>
        <v>0</v>
      </c>
      <c r="K119" s="32" t="b">
        <f t="shared" si="4"/>
        <v>0</v>
      </c>
      <c r="L119" s="32" t="b">
        <f t="shared" si="5"/>
        <v>1</v>
      </c>
      <c r="M119" s="32" t="b">
        <f t="shared" si="6"/>
        <v>0</v>
      </c>
      <c r="N119" s="33" t="str">
        <f t="shared" si="7"/>
        <v/>
      </c>
      <c r="O119" s="34" t="str">
        <f t="shared" si="8"/>
        <v/>
      </c>
      <c r="P119" s="34" t="str">
        <f t="shared" si="9"/>
        <v/>
      </c>
      <c r="Q119" s="35" t="str">
        <f t="shared" si="10"/>
        <v/>
      </c>
      <c r="R119" s="33" t="str">
        <f t="shared" si="11"/>
        <v/>
      </c>
      <c r="S119" s="33">
        <f t="shared" si="12"/>
        <v>1</v>
      </c>
      <c r="T119" s="33">
        <f t="shared" si="13"/>
        <v>-56.71174423</v>
      </c>
      <c r="U119" s="33">
        <f t="shared" si="14"/>
        <v>-56.71174423</v>
      </c>
      <c r="V119" s="36" t="str">
        <f t="shared" si="15"/>
        <v/>
      </c>
      <c r="W119" s="37">
        <f t="shared" si="16"/>
        <v>88.71035368</v>
      </c>
      <c r="X119" s="37">
        <f t="shared" si="17"/>
        <v>5.75</v>
      </c>
      <c r="Y119" s="37" t="str">
        <f>if(N119=1,(W119*(S119-V119))*'Säännöt ja ohjeet'!$B$54+X119,"")</f>
        <v/>
      </c>
      <c r="Z119" s="37">
        <f t="shared" si="18"/>
        <v>0</v>
      </c>
      <c r="AA119" s="37">
        <f t="shared" si="19"/>
        <v>1</v>
      </c>
      <c r="AB119" s="37">
        <f t="shared" si="20"/>
        <v>88.71035368</v>
      </c>
      <c r="AC119" s="37">
        <f t="shared" si="21"/>
        <v>5.75</v>
      </c>
      <c r="AD119" s="37" t="str">
        <f>if(N119=1,(AB119*(Z119-AA119))*'Säännöt ja ohjeet'!$B$54+AC119,"")</f>
        <v/>
      </c>
      <c r="AE119" s="38">
        <f t="shared" si="22"/>
        <v>11</v>
      </c>
      <c r="AF119" s="38">
        <f t="shared" si="23"/>
        <v>11</v>
      </c>
      <c r="AG119" s="1"/>
      <c r="AH119" s="10"/>
      <c r="AI119" s="27">
        <f t="shared" ref="AI119:ED119" si="150">if($B119=AI$3,AI118+$Y119,if($C119=AI$3,AI118+$AD119,AI118))</f>
        <v>2004.732079</v>
      </c>
      <c r="AJ119" s="27">
        <f t="shared" si="150"/>
        <v>1845.73035</v>
      </c>
      <c r="AK119" s="27">
        <f t="shared" si="150"/>
        <v>2427.22019</v>
      </c>
      <c r="AL119" s="27">
        <f t="shared" si="150"/>
        <v>1676.303128</v>
      </c>
      <c r="AM119" s="27">
        <f t="shared" si="150"/>
        <v>1775.926432</v>
      </c>
      <c r="AN119" s="27">
        <f t="shared" si="150"/>
        <v>2303.106744</v>
      </c>
      <c r="AO119" s="27">
        <f t="shared" si="150"/>
        <v>2279.021637</v>
      </c>
      <c r="AP119" s="27">
        <f t="shared" si="150"/>
        <v>1721.536599</v>
      </c>
      <c r="AQ119" s="27">
        <f t="shared" si="150"/>
        <v>880.3044819</v>
      </c>
      <c r="AR119" s="27">
        <f t="shared" si="150"/>
        <v>818.204268</v>
      </c>
      <c r="AS119" s="27">
        <f t="shared" si="150"/>
        <v>2178.77133</v>
      </c>
      <c r="AT119" s="27">
        <f t="shared" si="150"/>
        <v>811.649061</v>
      </c>
      <c r="AU119" s="27">
        <f t="shared" si="150"/>
        <v>1243.17385</v>
      </c>
      <c r="AV119" s="27">
        <f t="shared" si="150"/>
        <v>1314.655233</v>
      </c>
      <c r="AW119" s="27">
        <f t="shared" si="150"/>
        <v>1186.880996</v>
      </c>
      <c r="AX119" s="27">
        <f t="shared" si="150"/>
        <v>1130.419935</v>
      </c>
      <c r="AY119" s="27">
        <f t="shared" si="150"/>
        <v>1367.704948</v>
      </c>
      <c r="AZ119" s="27">
        <f t="shared" si="150"/>
        <v>1757.561406</v>
      </c>
      <c r="BA119" s="27">
        <f t="shared" si="150"/>
        <v>1843.969933</v>
      </c>
      <c r="BB119" s="27">
        <f t="shared" si="150"/>
        <v>2151.976698</v>
      </c>
      <c r="BC119" s="27">
        <f t="shared" si="150"/>
        <v>2206.995622</v>
      </c>
      <c r="BD119" s="27" t="str">
        <f t="shared" si="150"/>
        <v>#N/A</v>
      </c>
      <c r="BE119" s="27" t="str">
        <f t="shared" si="150"/>
        <v>#N/A</v>
      </c>
      <c r="BF119" s="27" t="str">
        <f t="shared" si="150"/>
        <v>#N/A</v>
      </c>
      <c r="BG119" s="27" t="str">
        <f t="shared" si="150"/>
        <v>#N/A</v>
      </c>
      <c r="BH119" s="27" t="str">
        <f t="shared" si="150"/>
        <v>#N/A</v>
      </c>
      <c r="BI119" s="27" t="str">
        <f t="shared" si="150"/>
        <v>#N/A</v>
      </c>
      <c r="BJ119" s="27" t="str">
        <f t="shared" si="150"/>
        <v>#N/A</v>
      </c>
      <c r="BK119" s="27" t="str">
        <f t="shared" si="150"/>
        <v>#N/A</v>
      </c>
      <c r="BL119" s="27" t="str">
        <f t="shared" si="150"/>
        <v>#N/A</v>
      </c>
      <c r="BM119" s="27" t="str">
        <f t="shared" si="150"/>
        <v>#N/A</v>
      </c>
      <c r="BN119" s="27" t="str">
        <f t="shared" si="150"/>
        <v>#N/A</v>
      </c>
      <c r="BO119" s="27" t="str">
        <f t="shared" si="150"/>
        <v>#N/A</v>
      </c>
      <c r="BP119" s="27" t="str">
        <f t="shared" si="150"/>
        <v>#N/A</v>
      </c>
      <c r="BQ119" s="27" t="str">
        <f t="shared" si="150"/>
        <v>#N/A</v>
      </c>
      <c r="BR119" s="27" t="str">
        <f t="shared" si="150"/>
        <v>#N/A</v>
      </c>
      <c r="BS119" s="27" t="str">
        <f t="shared" si="150"/>
        <v>#N/A</v>
      </c>
      <c r="BT119" s="27" t="str">
        <f t="shared" si="150"/>
        <v>#N/A</v>
      </c>
      <c r="BU119" s="27" t="str">
        <f t="shared" si="150"/>
        <v>#N/A</v>
      </c>
      <c r="BV119" s="27" t="str">
        <f t="shared" si="150"/>
        <v>#N/A</v>
      </c>
      <c r="BW119" s="27" t="str">
        <f t="shared" si="150"/>
        <v>#N/A</v>
      </c>
      <c r="BX119" s="27" t="str">
        <f t="shared" si="150"/>
        <v>#N/A</v>
      </c>
      <c r="BY119" s="27" t="str">
        <f t="shared" si="150"/>
        <v>#N/A</v>
      </c>
      <c r="BZ119" s="27" t="str">
        <f t="shared" si="150"/>
        <v>#N/A</v>
      </c>
      <c r="CA119" s="27" t="str">
        <f t="shared" si="150"/>
        <v>#N/A</v>
      </c>
      <c r="CB119" s="27" t="str">
        <f t="shared" si="150"/>
        <v>#N/A</v>
      </c>
      <c r="CC119" s="27" t="str">
        <f t="shared" si="150"/>
        <v>#N/A</v>
      </c>
      <c r="CD119" s="27" t="str">
        <f t="shared" si="150"/>
        <v>#N/A</v>
      </c>
      <c r="CE119" s="27" t="str">
        <f t="shared" si="150"/>
        <v>#N/A</v>
      </c>
      <c r="CF119" s="27" t="str">
        <f t="shared" si="150"/>
        <v>#N/A</v>
      </c>
      <c r="CG119" s="27" t="str">
        <f t="shared" si="150"/>
        <v>#N/A</v>
      </c>
      <c r="CH119" s="27" t="str">
        <f t="shared" si="150"/>
        <v>#N/A</v>
      </c>
      <c r="CI119" s="27" t="str">
        <f t="shared" si="150"/>
        <v>#N/A</v>
      </c>
      <c r="CJ119" s="27" t="str">
        <f t="shared" si="150"/>
        <v>#N/A</v>
      </c>
      <c r="CK119" s="27" t="str">
        <f t="shared" si="150"/>
        <v>#N/A</v>
      </c>
      <c r="CL119" s="27" t="str">
        <f t="shared" si="150"/>
        <v>#N/A</v>
      </c>
      <c r="CM119" s="27" t="str">
        <f t="shared" si="150"/>
        <v>#N/A</v>
      </c>
      <c r="CN119" s="27" t="str">
        <f t="shared" si="150"/>
        <v>#N/A</v>
      </c>
      <c r="CO119" s="27" t="str">
        <f t="shared" si="150"/>
        <v>#N/A</v>
      </c>
      <c r="CP119" s="27" t="str">
        <f t="shared" si="150"/>
        <v>#N/A</v>
      </c>
      <c r="CQ119" s="27" t="str">
        <f t="shared" si="150"/>
        <v>#N/A</v>
      </c>
      <c r="CR119" s="27" t="str">
        <f t="shared" si="150"/>
        <v>#N/A</v>
      </c>
      <c r="CS119" s="27" t="str">
        <f t="shared" si="150"/>
        <v>#N/A</v>
      </c>
      <c r="CT119" s="27" t="str">
        <f t="shared" si="150"/>
        <v>#N/A</v>
      </c>
      <c r="CU119" s="27" t="str">
        <f t="shared" si="150"/>
        <v>#N/A</v>
      </c>
      <c r="CV119" s="27" t="str">
        <f t="shared" si="150"/>
        <v>#N/A</v>
      </c>
      <c r="CW119" s="27" t="str">
        <f t="shared" si="150"/>
        <v>#N/A</v>
      </c>
      <c r="CX119" s="27" t="str">
        <f t="shared" si="150"/>
        <v>#N/A</v>
      </c>
      <c r="CY119" s="27" t="str">
        <f t="shared" si="150"/>
        <v>#N/A</v>
      </c>
      <c r="CZ119" s="27" t="str">
        <f t="shared" si="150"/>
        <v>#N/A</v>
      </c>
      <c r="DA119" s="27" t="str">
        <f t="shared" si="150"/>
        <v>#N/A</v>
      </c>
      <c r="DB119" s="27" t="str">
        <f t="shared" si="150"/>
        <v>#N/A</v>
      </c>
      <c r="DC119" s="27" t="str">
        <f t="shared" si="150"/>
        <v>#N/A</v>
      </c>
      <c r="DD119" s="27" t="str">
        <f t="shared" si="150"/>
        <v>#N/A</v>
      </c>
      <c r="DE119" s="27" t="str">
        <f t="shared" si="150"/>
        <v>#N/A</v>
      </c>
      <c r="DF119" s="27" t="str">
        <f t="shared" si="150"/>
        <v>#N/A</v>
      </c>
      <c r="DG119" s="27" t="str">
        <f t="shared" si="150"/>
        <v>#N/A</v>
      </c>
      <c r="DH119" s="27" t="str">
        <f t="shared" si="150"/>
        <v>#N/A</v>
      </c>
      <c r="DI119" s="27" t="str">
        <f t="shared" si="150"/>
        <v>#N/A</v>
      </c>
      <c r="DJ119" s="27" t="str">
        <f t="shared" si="150"/>
        <v>#N/A</v>
      </c>
      <c r="DK119" s="27" t="str">
        <f t="shared" si="150"/>
        <v>#N/A</v>
      </c>
      <c r="DL119" s="27" t="str">
        <f t="shared" si="150"/>
        <v>#N/A</v>
      </c>
      <c r="DM119" s="27" t="str">
        <f t="shared" si="150"/>
        <v>#N/A</v>
      </c>
      <c r="DN119" s="27" t="str">
        <f t="shared" si="150"/>
        <v>#N/A</v>
      </c>
      <c r="DO119" s="27" t="str">
        <f t="shared" si="150"/>
        <v>#N/A</v>
      </c>
      <c r="DP119" s="27" t="str">
        <f t="shared" si="150"/>
        <v>#N/A</v>
      </c>
      <c r="DQ119" s="27" t="str">
        <f t="shared" si="150"/>
        <v>#N/A</v>
      </c>
      <c r="DR119" s="27" t="str">
        <f t="shared" si="150"/>
        <v>#N/A</v>
      </c>
      <c r="DS119" s="27" t="str">
        <f t="shared" si="150"/>
        <v>#N/A</v>
      </c>
      <c r="DT119" s="27" t="str">
        <f t="shared" si="150"/>
        <v>#N/A</v>
      </c>
      <c r="DU119" s="27" t="str">
        <f t="shared" si="150"/>
        <v>#N/A</v>
      </c>
      <c r="DV119" s="27" t="str">
        <f t="shared" si="150"/>
        <v>#N/A</v>
      </c>
      <c r="DW119" s="27" t="str">
        <f t="shared" si="150"/>
        <v>#N/A</v>
      </c>
      <c r="DX119" s="27" t="str">
        <f t="shared" si="150"/>
        <v>#N/A</v>
      </c>
      <c r="DY119" s="27" t="str">
        <f t="shared" si="150"/>
        <v>#N/A</v>
      </c>
      <c r="DZ119" s="27" t="str">
        <f t="shared" si="150"/>
        <v>#N/A</v>
      </c>
      <c r="EA119" s="27" t="str">
        <f t="shared" si="150"/>
        <v>#N/A</v>
      </c>
      <c r="EB119" s="27" t="str">
        <f t="shared" si="150"/>
        <v>#N/A</v>
      </c>
      <c r="EC119" s="27" t="str">
        <f t="shared" si="150"/>
        <v>#N/A</v>
      </c>
      <c r="ED119" s="27" t="str">
        <f t="shared" si="150"/>
        <v>#N/A</v>
      </c>
      <c r="EE119" s="28">
        <f t="shared" si="2"/>
        <v>1663.135472</v>
      </c>
    </row>
    <row r="120">
      <c r="A120" s="1"/>
      <c r="B120" s="29"/>
      <c r="C120" s="30"/>
      <c r="D120" s="30"/>
      <c r="E120" s="30"/>
      <c r="F120" s="31"/>
      <c r="G120" s="32"/>
      <c r="H120" s="32" t="b">
        <f t="shared" si="3"/>
        <v>0</v>
      </c>
      <c r="I120" s="32" t="b">
        <f>if(iferror(match(B120,'Osallistujat ja seuranta'!C:C,0),0)&gt;0,TRUE,FALSE)</f>
        <v>0</v>
      </c>
      <c r="J120" s="32" t="b">
        <f>if(iferror(match(C120,'Osallistujat ja seuranta'!C:C,0),0)&gt;0,TRUE,FALSE)</f>
        <v>0</v>
      </c>
      <c r="K120" s="32" t="b">
        <f t="shared" si="4"/>
        <v>0</v>
      </c>
      <c r="L120" s="32" t="b">
        <f t="shared" si="5"/>
        <v>1</v>
      </c>
      <c r="M120" s="32" t="b">
        <f t="shared" si="6"/>
        <v>0</v>
      </c>
      <c r="N120" s="33" t="str">
        <f t="shared" si="7"/>
        <v/>
      </c>
      <c r="O120" s="34" t="str">
        <f t="shared" si="8"/>
        <v/>
      </c>
      <c r="P120" s="34" t="str">
        <f t="shared" si="9"/>
        <v/>
      </c>
      <c r="Q120" s="35" t="str">
        <f t="shared" si="10"/>
        <v/>
      </c>
      <c r="R120" s="33" t="str">
        <f t="shared" si="11"/>
        <v/>
      </c>
      <c r="S120" s="33">
        <f t="shared" si="12"/>
        <v>1</v>
      </c>
      <c r="T120" s="33">
        <f t="shared" si="13"/>
        <v>-56.71174423</v>
      </c>
      <c r="U120" s="33">
        <f t="shared" si="14"/>
        <v>-56.71174423</v>
      </c>
      <c r="V120" s="36" t="str">
        <f t="shared" si="15"/>
        <v/>
      </c>
      <c r="W120" s="37">
        <f t="shared" si="16"/>
        <v>88.71035368</v>
      </c>
      <c r="X120" s="37">
        <f t="shared" si="17"/>
        <v>5.75</v>
      </c>
      <c r="Y120" s="37" t="str">
        <f>if(N120=1,(W120*(S120-V120))*'Säännöt ja ohjeet'!$B$54+X120,"")</f>
        <v/>
      </c>
      <c r="Z120" s="37">
        <f t="shared" si="18"/>
        <v>0</v>
      </c>
      <c r="AA120" s="37">
        <f t="shared" si="19"/>
        <v>1</v>
      </c>
      <c r="AB120" s="37">
        <f t="shared" si="20"/>
        <v>88.71035368</v>
      </c>
      <c r="AC120" s="37">
        <f t="shared" si="21"/>
        <v>5.75</v>
      </c>
      <c r="AD120" s="37" t="str">
        <f>if(N120=1,(AB120*(Z120-AA120))*'Säännöt ja ohjeet'!$B$54+AC120,"")</f>
        <v/>
      </c>
      <c r="AE120" s="38">
        <f t="shared" si="22"/>
        <v>11</v>
      </c>
      <c r="AF120" s="38">
        <f t="shared" si="23"/>
        <v>11</v>
      </c>
      <c r="AG120" s="1"/>
      <c r="AH120" s="10"/>
      <c r="AI120" s="27">
        <f t="shared" ref="AI120:ED120" si="151">if($B120=AI$3,AI119+$Y120,if($C120=AI$3,AI119+$AD120,AI119))</f>
        <v>2004.732079</v>
      </c>
      <c r="AJ120" s="27">
        <f t="shared" si="151"/>
        <v>1845.73035</v>
      </c>
      <c r="AK120" s="27">
        <f t="shared" si="151"/>
        <v>2427.22019</v>
      </c>
      <c r="AL120" s="27">
        <f t="shared" si="151"/>
        <v>1676.303128</v>
      </c>
      <c r="AM120" s="27">
        <f t="shared" si="151"/>
        <v>1775.926432</v>
      </c>
      <c r="AN120" s="27">
        <f t="shared" si="151"/>
        <v>2303.106744</v>
      </c>
      <c r="AO120" s="27">
        <f t="shared" si="151"/>
        <v>2279.021637</v>
      </c>
      <c r="AP120" s="27">
        <f t="shared" si="151"/>
        <v>1721.536599</v>
      </c>
      <c r="AQ120" s="27">
        <f t="shared" si="151"/>
        <v>880.3044819</v>
      </c>
      <c r="AR120" s="27">
        <f t="shared" si="151"/>
        <v>818.204268</v>
      </c>
      <c r="AS120" s="27">
        <f t="shared" si="151"/>
        <v>2178.77133</v>
      </c>
      <c r="AT120" s="27">
        <f t="shared" si="151"/>
        <v>811.649061</v>
      </c>
      <c r="AU120" s="27">
        <f t="shared" si="151"/>
        <v>1243.17385</v>
      </c>
      <c r="AV120" s="27">
        <f t="shared" si="151"/>
        <v>1314.655233</v>
      </c>
      <c r="AW120" s="27">
        <f t="shared" si="151"/>
        <v>1186.880996</v>
      </c>
      <c r="AX120" s="27">
        <f t="shared" si="151"/>
        <v>1130.419935</v>
      </c>
      <c r="AY120" s="27">
        <f t="shared" si="151"/>
        <v>1367.704948</v>
      </c>
      <c r="AZ120" s="27">
        <f t="shared" si="151"/>
        <v>1757.561406</v>
      </c>
      <c r="BA120" s="27">
        <f t="shared" si="151"/>
        <v>1843.969933</v>
      </c>
      <c r="BB120" s="27">
        <f t="shared" si="151"/>
        <v>2151.976698</v>
      </c>
      <c r="BC120" s="27">
        <f t="shared" si="151"/>
        <v>2206.995622</v>
      </c>
      <c r="BD120" s="27" t="str">
        <f t="shared" si="151"/>
        <v>#N/A</v>
      </c>
      <c r="BE120" s="27" t="str">
        <f t="shared" si="151"/>
        <v>#N/A</v>
      </c>
      <c r="BF120" s="27" t="str">
        <f t="shared" si="151"/>
        <v>#N/A</v>
      </c>
      <c r="BG120" s="27" t="str">
        <f t="shared" si="151"/>
        <v>#N/A</v>
      </c>
      <c r="BH120" s="27" t="str">
        <f t="shared" si="151"/>
        <v>#N/A</v>
      </c>
      <c r="BI120" s="27" t="str">
        <f t="shared" si="151"/>
        <v>#N/A</v>
      </c>
      <c r="BJ120" s="27" t="str">
        <f t="shared" si="151"/>
        <v>#N/A</v>
      </c>
      <c r="BK120" s="27" t="str">
        <f t="shared" si="151"/>
        <v>#N/A</v>
      </c>
      <c r="BL120" s="27" t="str">
        <f t="shared" si="151"/>
        <v>#N/A</v>
      </c>
      <c r="BM120" s="27" t="str">
        <f t="shared" si="151"/>
        <v>#N/A</v>
      </c>
      <c r="BN120" s="27" t="str">
        <f t="shared" si="151"/>
        <v>#N/A</v>
      </c>
      <c r="BO120" s="27" t="str">
        <f t="shared" si="151"/>
        <v>#N/A</v>
      </c>
      <c r="BP120" s="27" t="str">
        <f t="shared" si="151"/>
        <v>#N/A</v>
      </c>
      <c r="BQ120" s="27" t="str">
        <f t="shared" si="151"/>
        <v>#N/A</v>
      </c>
      <c r="BR120" s="27" t="str">
        <f t="shared" si="151"/>
        <v>#N/A</v>
      </c>
      <c r="BS120" s="27" t="str">
        <f t="shared" si="151"/>
        <v>#N/A</v>
      </c>
      <c r="BT120" s="27" t="str">
        <f t="shared" si="151"/>
        <v>#N/A</v>
      </c>
      <c r="BU120" s="27" t="str">
        <f t="shared" si="151"/>
        <v>#N/A</v>
      </c>
      <c r="BV120" s="27" t="str">
        <f t="shared" si="151"/>
        <v>#N/A</v>
      </c>
      <c r="BW120" s="27" t="str">
        <f t="shared" si="151"/>
        <v>#N/A</v>
      </c>
      <c r="BX120" s="27" t="str">
        <f t="shared" si="151"/>
        <v>#N/A</v>
      </c>
      <c r="BY120" s="27" t="str">
        <f t="shared" si="151"/>
        <v>#N/A</v>
      </c>
      <c r="BZ120" s="27" t="str">
        <f t="shared" si="151"/>
        <v>#N/A</v>
      </c>
      <c r="CA120" s="27" t="str">
        <f t="shared" si="151"/>
        <v>#N/A</v>
      </c>
      <c r="CB120" s="27" t="str">
        <f t="shared" si="151"/>
        <v>#N/A</v>
      </c>
      <c r="CC120" s="27" t="str">
        <f t="shared" si="151"/>
        <v>#N/A</v>
      </c>
      <c r="CD120" s="27" t="str">
        <f t="shared" si="151"/>
        <v>#N/A</v>
      </c>
      <c r="CE120" s="27" t="str">
        <f t="shared" si="151"/>
        <v>#N/A</v>
      </c>
      <c r="CF120" s="27" t="str">
        <f t="shared" si="151"/>
        <v>#N/A</v>
      </c>
      <c r="CG120" s="27" t="str">
        <f t="shared" si="151"/>
        <v>#N/A</v>
      </c>
      <c r="CH120" s="27" t="str">
        <f t="shared" si="151"/>
        <v>#N/A</v>
      </c>
      <c r="CI120" s="27" t="str">
        <f t="shared" si="151"/>
        <v>#N/A</v>
      </c>
      <c r="CJ120" s="27" t="str">
        <f t="shared" si="151"/>
        <v>#N/A</v>
      </c>
      <c r="CK120" s="27" t="str">
        <f t="shared" si="151"/>
        <v>#N/A</v>
      </c>
      <c r="CL120" s="27" t="str">
        <f t="shared" si="151"/>
        <v>#N/A</v>
      </c>
      <c r="CM120" s="27" t="str">
        <f t="shared" si="151"/>
        <v>#N/A</v>
      </c>
      <c r="CN120" s="27" t="str">
        <f t="shared" si="151"/>
        <v>#N/A</v>
      </c>
      <c r="CO120" s="27" t="str">
        <f t="shared" si="151"/>
        <v>#N/A</v>
      </c>
      <c r="CP120" s="27" t="str">
        <f t="shared" si="151"/>
        <v>#N/A</v>
      </c>
      <c r="CQ120" s="27" t="str">
        <f t="shared" si="151"/>
        <v>#N/A</v>
      </c>
      <c r="CR120" s="27" t="str">
        <f t="shared" si="151"/>
        <v>#N/A</v>
      </c>
      <c r="CS120" s="27" t="str">
        <f t="shared" si="151"/>
        <v>#N/A</v>
      </c>
      <c r="CT120" s="27" t="str">
        <f t="shared" si="151"/>
        <v>#N/A</v>
      </c>
      <c r="CU120" s="27" t="str">
        <f t="shared" si="151"/>
        <v>#N/A</v>
      </c>
      <c r="CV120" s="27" t="str">
        <f t="shared" si="151"/>
        <v>#N/A</v>
      </c>
      <c r="CW120" s="27" t="str">
        <f t="shared" si="151"/>
        <v>#N/A</v>
      </c>
      <c r="CX120" s="27" t="str">
        <f t="shared" si="151"/>
        <v>#N/A</v>
      </c>
      <c r="CY120" s="27" t="str">
        <f t="shared" si="151"/>
        <v>#N/A</v>
      </c>
      <c r="CZ120" s="27" t="str">
        <f t="shared" si="151"/>
        <v>#N/A</v>
      </c>
      <c r="DA120" s="27" t="str">
        <f t="shared" si="151"/>
        <v>#N/A</v>
      </c>
      <c r="DB120" s="27" t="str">
        <f t="shared" si="151"/>
        <v>#N/A</v>
      </c>
      <c r="DC120" s="27" t="str">
        <f t="shared" si="151"/>
        <v>#N/A</v>
      </c>
      <c r="DD120" s="27" t="str">
        <f t="shared" si="151"/>
        <v>#N/A</v>
      </c>
      <c r="DE120" s="27" t="str">
        <f t="shared" si="151"/>
        <v>#N/A</v>
      </c>
      <c r="DF120" s="27" t="str">
        <f t="shared" si="151"/>
        <v>#N/A</v>
      </c>
      <c r="DG120" s="27" t="str">
        <f t="shared" si="151"/>
        <v>#N/A</v>
      </c>
      <c r="DH120" s="27" t="str">
        <f t="shared" si="151"/>
        <v>#N/A</v>
      </c>
      <c r="DI120" s="27" t="str">
        <f t="shared" si="151"/>
        <v>#N/A</v>
      </c>
      <c r="DJ120" s="27" t="str">
        <f t="shared" si="151"/>
        <v>#N/A</v>
      </c>
      <c r="DK120" s="27" t="str">
        <f t="shared" si="151"/>
        <v>#N/A</v>
      </c>
      <c r="DL120" s="27" t="str">
        <f t="shared" si="151"/>
        <v>#N/A</v>
      </c>
      <c r="DM120" s="27" t="str">
        <f t="shared" si="151"/>
        <v>#N/A</v>
      </c>
      <c r="DN120" s="27" t="str">
        <f t="shared" si="151"/>
        <v>#N/A</v>
      </c>
      <c r="DO120" s="27" t="str">
        <f t="shared" si="151"/>
        <v>#N/A</v>
      </c>
      <c r="DP120" s="27" t="str">
        <f t="shared" si="151"/>
        <v>#N/A</v>
      </c>
      <c r="DQ120" s="27" t="str">
        <f t="shared" si="151"/>
        <v>#N/A</v>
      </c>
      <c r="DR120" s="27" t="str">
        <f t="shared" si="151"/>
        <v>#N/A</v>
      </c>
      <c r="DS120" s="27" t="str">
        <f t="shared" si="151"/>
        <v>#N/A</v>
      </c>
      <c r="DT120" s="27" t="str">
        <f t="shared" si="151"/>
        <v>#N/A</v>
      </c>
      <c r="DU120" s="27" t="str">
        <f t="shared" si="151"/>
        <v>#N/A</v>
      </c>
      <c r="DV120" s="27" t="str">
        <f t="shared" si="151"/>
        <v>#N/A</v>
      </c>
      <c r="DW120" s="27" t="str">
        <f t="shared" si="151"/>
        <v>#N/A</v>
      </c>
      <c r="DX120" s="27" t="str">
        <f t="shared" si="151"/>
        <v>#N/A</v>
      </c>
      <c r="DY120" s="27" t="str">
        <f t="shared" si="151"/>
        <v>#N/A</v>
      </c>
      <c r="DZ120" s="27" t="str">
        <f t="shared" si="151"/>
        <v>#N/A</v>
      </c>
      <c r="EA120" s="27" t="str">
        <f t="shared" si="151"/>
        <v>#N/A</v>
      </c>
      <c r="EB120" s="27" t="str">
        <f t="shared" si="151"/>
        <v>#N/A</v>
      </c>
      <c r="EC120" s="27" t="str">
        <f t="shared" si="151"/>
        <v>#N/A</v>
      </c>
      <c r="ED120" s="27" t="str">
        <f t="shared" si="151"/>
        <v>#N/A</v>
      </c>
      <c r="EE120" s="28">
        <f t="shared" si="2"/>
        <v>1663.135472</v>
      </c>
    </row>
    <row r="121">
      <c r="A121" s="1"/>
      <c r="B121" s="29"/>
      <c r="C121" s="30"/>
      <c r="D121" s="30"/>
      <c r="E121" s="30"/>
      <c r="F121" s="31"/>
      <c r="G121" s="32"/>
      <c r="H121" s="32" t="b">
        <f t="shared" si="3"/>
        <v>0</v>
      </c>
      <c r="I121" s="32" t="b">
        <f>if(iferror(match(B121,'Osallistujat ja seuranta'!C:C,0),0)&gt;0,TRUE,FALSE)</f>
        <v>0</v>
      </c>
      <c r="J121" s="32" t="b">
        <f>if(iferror(match(C121,'Osallistujat ja seuranta'!C:C,0),0)&gt;0,TRUE,FALSE)</f>
        <v>0</v>
      </c>
      <c r="K121" s="32" t="b">
        <f t="shared" si="4"/>
        <v>0</v>
      </c>
      <c r="L121" s="32" t="b">
        <f t="shared" si="5"/>
        <v>1</v>
      </c>
      <c r="M121" s="32" t="b">
        <f t="shared" si="6"/>
        <v>0</v>
      </c>
      <c r="N121" s="33" t="str">
        <f t="shared" si="7"/>
        <v/>
      </c>
      <c r="O121" s="34" t="str">
        <f t="shared" si="8"/>
        <v/>
      </c>
      <c r="P121" s="34" t="str">
        <f t="shared" si="9"/>
        <v/>
      </c>
      <c r="Q121" s="35" t="str">
        <f t="shared" si="10"/>
        <v/>
      </c>
      <c r="R121" s="33" t="str">
        <f t="shared" si="11"/>
        <v/>
      </c>
      <c r="S121" s="33">
        <f t="shared" si="12"/>
        <v>1</v>
      </c>
      <c r="T121" s="33">
        <f t="shared" si="13"/>
        <v>-56.71174423</v>
      </c>
      <c r="U121" s="33">
        <f t="shared" si="14"/>
        <v>-56.71174423</v>
      </c>
      <c r="V121" s="36" t="str">
        <f t="shared" si="15"/>
        <v/>
      </c>
      <c r="W121" s="37">
        <f t="shared" si="16"/>
        <v>88.71035368</v>
      </c>
      <c r="X121" s="37">
        <f t="shared" si="17"/>
        <v>5.75</v>
      </c>
      <c r="Y121" s="37" t="str">
        <f>if(N121=1,(W121*(S121-V121))*'Säännöt ja ohjeet'!$B$54+X121,"")</f>
        <v/>
      </c>
      <c r="Z121" s="37">
        <f t="shared" si="18"/>
        <v>0</v>
      </c>
      <c r="AA121" s="37">
        <f t="shared" si="19"/>
        <v>1</v>
      </c>
      <c r="AB121" s="37">
        <f t="shared" si="20"/>
        <v>88.71035368</v>
      </c>
      <c r="AC121" s="37">
        <f t="shared" si="21"/>
        <v>5.75</v>
      </c>
      <c r="AD121" s="37" t="str">
        <f>if(N121=1,(AB121*(Z121-AA121))*'Säännöt ja ohjeet'!$B$54+AC121,"")</f>
        <v/>
      </c>
      <c r="AE121" s="38">
        <f t="shared" si="22"/>
        <v>11</v>
      </c>
      <c r="AF121" s="38">
        <f t="shared" si="23"/>
        <v>11</v>
      </c>
      <c r="AG121" s="1"/>
      <c r="AH121" s="10"/>
      <c r="AI121" s="27">
        <f t="shared" ref="AI121:ED121" si="152">if($B121=AI$3,AI120+$Y121,if($C121=AI$3,AI120+$AD121,AI120))</f>
        <v>2004.732079</v>
      </c>
      <c r="AJ121" s="27">
        <f t="shared" si="152"/>
        <v>1845.73035</v>
      </c>
      <c r="AK121" s="27">
        <f t="shared" si="152"/>
        <v>2427.22019</v>
      </c>
      <c r="AL121" s="27">
        <f t="shared" si="152"/>
        <v>1676.303128</v>
      </c>
      <c r="AM121" s="27">
        <f t="shared" si="152"/>
        <v>1775.926432</v>
      </c>
      <c r="AN121" s="27">
        <f t="shared" si="152"/>
        <v>2303.106744</v>
      </c>
      <c r="AO121" s="27">
        <f t="shared" si="152"/>
        <v>2279.021637</v>
      </c>
      <c r="AP121" s="27">
        <f t="shared" si="152"/>
        <v>1721.536599</v>
      </c>
      <c r="AQ121" s="27">
        <f t="shared" si="152"/>
        <v>880.3044819</v>
      </c>
      <c r="AR121" s="27">
        <f t="shared" si="152"/>
        <v>818.204268</v>
      </c>
      <c r="AS121" s="27">
        <f t="shared" si="152"/>
        <v>2178.77133</v>
      </c>
      <c r="AT121" s="27">
        <f t="shared" si="152"/>
        <v>811.649061</v>
      </c>
      <c r="AU121" s="27">
        <f t="shared" si="152"/>
        <v>1243.17385</v>
      </c>
      <c r="AV121" s="27">
        <f t="shared" si="152"/>
        <v>1314.655233</v>
      </c>
      <c r="AW121" s="27">
        <f t="shared" si="152"/>
        <v>1186.880996</v>
      </c>
      <c r="AX121" s="27">
        <f t="shared" si="152"/>
        <v>1130.419935</v>
      </c>
      <c r="AY121" s="27">
        <f t="shared" si="152"/>
        <v>1367.704948</v>
      </c>
      <c r="AZ121" s="27">
        <f t="shared" si="152"/>
        <v>1757.561406</v>
      </c>
      <c r="BA121" s="27">
        <f t="shared" si="152"/>
        <v>1843.969933</v>
      </c>
      <c r="BB121" s="27">
        <f t="shared" si="152"/>
        <v>2151.976698</v>
      </c>
      <c r="BC121" s="27">
        <f t="shared" si="152"/>
        <v>2206.995622</v>
      </c>
      <c r="BD121" s="27" t="str">
        <f t="shared" si="152"/>
        <v>#N/A</v>
      </c>
      <c r="BE121" s="27" t="str">
        <f t="shared" si="152"/>
        <v>#N/A</v>
      </c>
      <c r="BF121" s="27" t="str">
        <f t="shared" si="152"/>
        <v>#N/A</v>
      </c>
      <c r="BG121" s="27" t="str">
        <f t="shared" si="152"/>
        <v>#N/A</v>
      </c>
      <c r="BH121" s="27" t="str">
        <f t="shared" si="152"/>
        <v>#N/A</v>
      </c>
      <c r="BI121" s="27" t="str">
        <f t="shared" si="152"/>
        <v>#N/A</v>
      </c>
      <c r="BJ121" s="27" t="str">
        <f t="shared" si="152"/>
        <v>#N/A</v>
      </c>
      <c r="BK121" s="27" t="str">
        <f t="shared" si="152"/>
        <v>#N/A</v>
      </c>
      <c r="BL121" s="27" t="str">
        <f t="shared" si="152"/>
        <v>#N/A</v>
      </c>
      <c r="BM121" s="27" t="str">
        <f t="shared" si="152"/>
        <v>#N/A</v>
      </c>
      <c r="BN121" s="27" t="str">
        <f t="shared" si="152"/>
        <v>#N/A</v>
      </c>
      <c r="BO121" s="27" t="str">
        <f t="shared" si="152"/>
        <v>#N/A</v>
      </c>
      <c r="BP121" s="27" t="str">
        <f t="shared" si="152"/>
        <v>#N/A</v>
      </c>
      <c r="BQ121" s="27" t="str">
        <f t="shared" si="152"/>
        <v>#N/A</v>
      </c>
      <c r="BR121" s="27" t="str">
        <f t="shared" si="152"/>
        <v>#N/A</v>
      </c>
      <c r="BS121" s="27" t="str">
        <f t="shared" si="152"/>
        <v>#N/A</v>
      </c>
      <c r="BT121" s="27" t="str">
        <f t="shared" si="152"/>
        <v>#N/A</v>
      </c>
      <c r="BU121" s="27" t="str">
        <f t="shared" si="152"/>
        <v>#N/A</v>
      </c>
      <c r="BV121" s="27" t="str">
        <f t="shared" si="152"/>
        <v>#N/A</v>
      </c>
      <c r="BW121" s="27" t="str">
        <f t="shared" si="152"/>
        <v>#N/A</v>
      </c>
      <c r="BX121" s="27" t="str">
        <f t="shared" si="152"/>
        <v>#N/A</v>
      </c>
      <c r="BY121" s="27" t="str">
        <f t="shared" si="152"/>
        <v>#N/A</v>
      </c>
      <c r="BZ121" s="27" t="str">
        <f t="shared" si="152"/>
        <v>#N/A</v>
      </c>
      <c r="CA121" s="27" t="str">
        <f t="shared" si="152"/>
        <v>#N/A</v>
      </c>
      <c r="CB121" s="27" t="str">
        <f t="shared" si="152"/>
        <v>#N/A</v>
      </c>
      <c r="CC121" s="27" t="str">
        <f t="shared" si="152"/>
        <v>#N/A</v>
      </c>
      <c r="CD121" s="27" t="str">
        <f t="shared" si="152"/>
        <v>#N/A</v>
      </c>
      <c r="CE121" s="27" t="str">
        <f t="shared" si="152"/>
        <v>#N/A</v>
      </c>
      <c r="CF121" s="27" t="str">
        <f t="shared" si="152"/>
        <v>#N/A</v>
      </c>
      <c r="CG121" s="27" t="str">
        <f t="shared" si="152"/>
        <v>#N/A</v>
      </c>
      <c r="CH121" s="27" t="str">
        <f t="shared" si="152"/>
        <v>#N/A</v>
      </c>
      <c r="CI121" s="27" t="str">
        <f t="shared" si="152"/>
        <v>#N/A</v>
      </c>
      <c r="CJ121" s="27" t="str">
        <f t="shared" si="152"/>
        <v>#N/A</v>
      </c>
      <c r="CK121" s="27" t="str">
        <f t="shared" si="152"/>
        <v>#N/A</v>
      </c>
      <c r="CL121" s="27" t="str">
        <f t="shared" si="152"/>
        <v>#N/A</v>
      </c>
      <c r="CM121" s="27" t="str">
        <f t="shared" si="152"/>
        <v>#N/A</v>
      </c>
      <c r="CN121" s="27" t="str">
        <f t="shared" si="152"/>
        <v>#N/A</v>
      </c>
      <c r="CO121" s="27" t="str">
        <f t="shared" si="152"/>
        <v>#N/A</v>
      </c>
      <c r="CP121" s="27" t="str">
        <f t="shared" si="152"/>
        <v>#N/A</v>
      </c>
      <c r="CQ121" s="27" t="str">
        <f t="shared" si="152"/>
        <v>#N/A</v>
      </c>
      <c r="CR121" s="27" t="str">
        <f t="shared" si="152"/>
        <v>#N/A</v>
      </c>
      <c r="CS121" s="27" t="str">
        <f t="shared" si="152"/>
        <v>#N/A</v>
      </c>
      <c r="CT121" s="27" t="str">
        <f t="shared" si="152"/>
        <v>#N/A</v>
      </c>
      <c r="CU121" s="27" t="str">
        <f t="shared" si="152"/>
        <v>#N/A</v>
      </c>
      <c r="CV121" s="27" t="str">
        <f t="shared" si="152"/>
        <v>#N/A</v>
      </c>
      <c r="CW121" s="27" t="str">
        <f t="shared" si="152"/>
        <v>#N/A</v>
      </c>
      <c r="CX121" s="27" t="str">
        <f t="shared" si="152"/>
        <v>#N/A</v>
      </c>
      <c r="CY121" s="27" t="str">
        <f t="shared" si="152"/>
        <v>#N/A</v>
      </c>
      <c r="CZ121" s="27" t="str">
        <f t="shared" si="152"/>
        <v>#N/A</v>
      </c>
      <c r="DA121" s="27" t="str">
        <f t="shared" si="152"/>
        <v>#N/A</v>
      </c>
      <c r="DB121" s="27" t="str">
        <f t="shared" si="152"/>
        <v>#N/A</v>
      </c>
      <c r="DC121" s="27" t="str">
        <f t="shared" si="152"/>
        <v>#N/A</v>
      </c>
      <c r="DD121" s="27" t="str">
        <f t="shared" si="152"/>
        <v>#N/A</v>
      </c>
      <c r="DE121" s="27" t="str">
        <f t="shared" si="152"/>
        <v>#N/A</v>
      </c>
      <c r="DF121" s="27" t="str">
        <f t="shared" si="152"/>
        <v>#N/A</v>
      </c>
      <c r="DG121" s="27" t="str">
        <f t="shared" si="152"/>
        <v>#N/A</v>
      </c>
      <c r="DH121" s="27" t="str">
        <f t="shared" si="152"/>
        <v>#N/A</v>
      </c>
      <c r="DI121" s="27" t="str">
        <f t="shared" si="152"/>
        <v>#N/A</v>
      </c>
      <c r="DJ121" s="27" t="str">
        <f t="shared" si="152"/>
        <v>#N/A</v>
      </c>
      <c r="DK121" s="27" t="str">
        <f t="shared" si="152"/>
        <v>#N/A</v>
      </c>
      <c r="DL121" s="27" t="str">
        <f t="shared" si="152"/>
        <v>#N/A</v>
      </c>
      <c r="DM121" s="27" t="str">
        <f t="shared" si="152"/>
        <v>#N/A</v>
      </c>
      <c r="DN121" s="27" t="str">
        <f t="shared" si="152"/>
        <v>#N/A</v>
      </c>
      <c r="DO121" s="27" t="str">
        <f t="shared" si="152"/>
        <v>#N/A</v>
      </c>
      <c r="DP121" s="27" t="str">
        <f t="shared" si="152"/>
        <v>#N/A</v>
      </c>
      <c r="DQ121" s="27" t="str">
        <f t="shared" si="152"/>
        <v>#N/A</v>
      </c>
      <c r="DR121" s="27" t="str">
        <f t="shared" si="152"/>
        <v>#N/A</v>
      </c>
      <c r="DS121" s="27" t="str">
        <f t="shared" si="152"/>
        <v>#N/A</v>
      </c>
      <c r="DT121" s="27" t="str">
        <f t="shared" si="152"/>
        <v>#N/A</v>
      </c>
      <c r="DU121" s="27" t="str">
        <f t="shared" si="152"/>
        <v>#N/A</v>
      </c>
      <c r="DV121" s="27" t="str">
        <f t="shared" si="152"/>
        <v>#N/A</v>
      </c>
      <c r="DW121" s="27" t="str">
        <f t="shared" si="152"/>
        <v>#N/A</v>
      </c>
      <c r="DX121" s="27" t="str">
        <f t="shared" si="152"/>
        <v>#N/A</v>
      </c>
      <c r="DY121" s="27" t="str">
        <f t="shared" si="152"/>
        <v>#N/A</v>
      </c>
      <c r="DZ121" s="27" t="str">
        <f t="shared" si="152"/>
        <v>#N/A</v>
      </c>
      <c r="EA121" s="27" t="str">
        <f t="shared" si="152"/>
        <v>#N/A</v>
      </c>
      <c r="EB121" s="27" t="str">
        <f t="shared" si="152"/>
        <v>#N/A</v>
      </c>
      <c r="EC121" s="27" t="str">
        <f t="shared" si="152"/>
        <v>#N/A</v>
      </c>
      <c r="ED121" s="27" t="str">
        <f t="shared" si="152"/>
        <v>#N/A</v>
      </c>
      <c r="EE121" s="28">
        <f t="shared" si="2"/>
        <v>1663.135472</v>
      </c>
    </row>
    <row r="122">
      <c r="A122" s="1"/>
      <c r="B122" s="29"/>
      <c r="C122" s="30"/>
      <c r="D122" s="30"/>
      <c r="E122" s="30"/>
      <c r="F122" s="31"/>
      <c r="G122" s="32"/>
      <c r="H122" s="32" t="b">
        <f t="shared" si="3"/>
        <v>0</v>
      </c>
      <c r="I122" s="32" t="b">
        <f>if(iferror(match(B122,'Osallistujat ja seuranta'!C:C,0),0)&gt;0,TRUE,FALSE)</f>
        <v>0</v>
      </c>
      <c r="J122" s="32" t="b">
        <f>if(iferror(match(C122,'Osallistujat ja seuranta'!C:C,0),0)&gt;0,TRUE,FALSE)</f>
        <v>0</v>
      </c>
      <c r="K122" s="32" t="b">
        <f t="shared" si="4"/>
        <v>0</v>
      </c>
      <c r="L122" s="32" t="b">
        <f t="shared" si="5"/>
        <v>1</v>
      </c>
      <c r="M122" s="32" t="b">
        <f t="shared" si="6"/>
        <v>0</v>
      </c>
      <c r="N122" s="33" t="str">
        <f t="shared" si="7"/>
        <v/>
      </c>
      <c r="O122" s="34" t="str">
        <f t="shared" si="8"/>
        <v/>
      </c>
      <c r="P122" s="34" t="str">
        <f t="shared" si="9"/>
        <v/>
      </c>
      <c r="Q122" s="35" t="str">
        <f t="shared" si="10"/>
        <v/>
      </c>
      <c r="R122" s="33" t="str">
        <f t="shared" si="11"/>
        <v/>
      </c>
      <c r="S122" s="33">
        <f t="shared" si="12"/>
        <v>1</v>
      </c>
      <c r="T122" s="33">
        <f t="shared" si="13"/>
        <v>-56.71174423</v>
      </c>
      <c r="U122" s="33">
        <f t="shared" si="14"/>
        <v>-56.71174423</v>
      </c>
      <c r="V122" s="36" t="str">
        <f t="shared" si="15"/>
        <v/>
      </c>
      <c r="W122" s="37">
        <f t="shared" si="16"/>
        <v>88.71035368</v>
      </c>
      <c r="X122" s="37">
        <f t="shared" si="17"/>
        <v>5.75</v>
      </c>
      <c r="Y122" s="37" t="str">
        <f>if(N122=1,(W122*(S122-V122))*'Säännöt ja ohjeet'!$B$54+X122,"")</f>
        <v/>
      </c>
      <c r="Z122" s="37">
        <f t="shared" si="18"/>
        <v>0</v>
      </c>
      <c r="AA122" s="37">
        <f t="shared" si="19"/>
        <v>1</v>
      </c>
      <c r="AB122" s="37">
        <f t="shared" si="20"/>
        <v>88.71035368</v>
      </c>
      <c r="AC122" s="37">
        <f t="shared" si="21"/>
        <v>5.75</v>
      </c>
      <c r="AD122" s="37" t="str">
        <f>if(N122=1,(AB122*(Z122-AA122))*'Säännöt ja ohjeet'!$B$54+AC122,"")</f>
        <v/>
      </c>
      <c r="AE122" s="38">
        <f t="shared" si="22"/>
        <v>11</v>
      </c>
      <c r="AF122" s="38">
        <f t="shared" si="23"/>
        <v>11</v>
      </c>
      <c r="AG122" s="1"/>
      <c r="AH122" s="10"/>
      <c r="AI122" s="27">
        <f t="shared" ref="AI122:ED122" si="153">if($B122=AI$3,AI121+$Y122,if($C122=AI$3,AI121+$AD122,AI121))</f>
        <v>2004.732079</v>
      </c>
      <c r="AJ122" s="27">
        <f t="shared" si="153"/>
        <v>1845.73035</v>
      </c>
      <c r="AK122" s="27">
        <f t="shared" si="153"/>
        <v>2427.22019</v>
      </c>
      <c r="AL122" s="27">
        <f t="shared" si="153"/>
        <v>1676.303128</v>
      </c>
      <c r="AM122" s="27">
        <f t="shared" si="153"/>
        <v>1775.926432</v>
      </c>
      <c r="AN122" s="27">
        <f t="shared" si="153"/>
        <v>2303.106744</v>
      </c>
      <c r="AO122" s="27">
        <f t="shared" si="153"/>
        <v>2279.021637</v>
      </c>
      <c r="AP122" s="27">
        <f t="shared" si="153"/>
        <v>1721.536599</v>
      </c>
      <c r="AQ122" s="27">
        <f t="shared" si="153"/>
        <v>880.3044819</v>
      </c>
      <c r="AR122" s="27">
        <f t="shared" si="153"/>
        <v>818.204268</v>
      </c>
      <c r="AS122" s="27">
        <f t="shared" si="153"/>
        <v>2178.77133</v>
      </c>
      <c r="AT122" s="27">
        <f t="shared" si="153"/>
        <v>811.649061</v>
      </c>
      <c r="AU122" s="27">
        <f t="shared" si="153"/>
        <v>1243.17385</v>
      </c>
      <c r="AV122" s="27">
        <f t="shared" si="153"/>
        <v>1314.655233</v>
      </c>
      <c r="AW122" s="27">
        <f t="shared" si="153"/>
        <v>1186.880996</v>
      </c>
      <c r="AX122" s="27">
        <f t="shared" si="153"/>
        <v>1130.419935</v>
      </c>
      <c r="AY122" s="27">
        <f t="shared" si="153"/>
        <v>1367.704948</v>
      </c>
      <c r="AZ122" s="27">
        <f t="shared" si="153"/>
        <v>1757.561406</v>
      </c>
      <c r="BA122" s="27">
        <f t="shared" si="153"/>
        <v>1843.969933</v>
      </c>
      <c r="BB122" s="27">
        <f t="shared" si="153"/>
        <v>2151.976698</v>
      </c>
      <c r="BC122" s="27">
        <f t="shared" si="153"/>
        <v>2206.995622</v>
      </c>
      <c r="BD122" s="27" t="str">
        <f t="shared" si="153"/>
        <v>#N/A</v>
      </c>
      <c r="BE122" s="27" t="str">
        <f t="shared" si="153"/>
        <v>#N/A</v>
      </c>
      <c r="BF122" s="27" t="str">
        <f t="shared" si="153"/>
        <v>#N/A</v>
      </c>
      <c r="BG122" s="27" t="str">
        <f t="shared" si="153"/>
        <v>#N/A</v>
      </c>
      <c r="BH122" s="27" t="str">
        <f t="shared" si="153"/>
        <v>#N/A</v>
      </c>
      <c r="BI122" s="27" t="str">
        <f t="shared" si="153"/>
        <v>#N/A</v>
      </c>
      <c r="BJ122" s="27" t="str">
        <f t="shared" si="153"/>
        <v>#N/A</v>
      </c>
      <c r="BK122" s="27" t="str">
        <f t="shared" si="153"/>
        <v>#N/A</v>
      </c>
      <c r="BL122" s="27" t="str">
        <f t="shared" si="153"/>
        <v>#N/A</v>
      </c>
      <c r="BM122" s="27" t="str">
        <f t="shared" si="153"/>
        <v>#N/A</v>
      </c>
      <c r="BN122" s="27" t="str">
        <f t="shared" si="153"/>
        <v>#N/A</v>
      </c>
      <c r="BO122" s="27" t="str">
        <f t="shared" si="153"/>
        <v>#N/A</v>
      </c>
      <c r="BP122" s="27" t="str">
        <f t="shared" si="153"/>
        <v>#N/A</v>
      </c>
      <c r="BQ122" s="27" t="str">
        <f t="shared" si="153"/>
        <v>#N/A</v>
      </c>
      <c r="BR122" s="27" t="str">
        <f t="shared" si="153"/>
        <v>#N/A</v>
      </c>
      <c r="BS122" s="27" t="str">
        <f t="shared" si="153"/>
        <v>#N/A</v>
      </c>
      <c r="BT122" s="27" t="str">
        <f t="shared" si="153"/>
        <v>#N/A</v>
      </c>
      <c r="BU122" s="27" t="str">
        <f t="shared" si="153"/>
        <v>#N/A</v>
      </c>
      <c r="BV122" s="27" t="str">
        <f t="shared" si="153"/>
        <v>#N/A</v>
      </c>
      <c r="BW122" s="27" t="str">
        <f t="shared" si="153"/>
        <v>#N/A</v>
      </c>
      <c r="BX122" s="27" t="str">
        <f t="shared" si="153"/>
        <v>#N/A</v>
      </c>
      <c r="BY122" s="27" t="str">
        <f t="shared" si="153"/>
        <v>#N/A</v>
      </c>
      <c r="BZ122" s="27" t="str">
        <f t="shared" si="153"/>
        <v>#N/A</v>
      </c>
      <c r="CA122" s="27" t="str">
        <f t="shared" si="153"/>
        <v>#N/A</v>
      </c>
      <c r="CB122" s="27" t="str">
        <f t="shared" si="153"/>
        <v>#N/A</v>
      </c>
      <c r="CC122" s="27" t="str">
        <f t="shared" si="153"/>
        <v>#N/A</v>
      </c>
      <c r="CD122" s="27" t="str">
        <f t="shared" si="153"/>
        <v>#N/A</v>
      </c>
      <c r="CE122" s="27" t="str">
        <f t="shared" si="153"/>
        <v>#N/A</v>
      </c>
      <c r="CF122" s="27" t="str">
        <f t="shared" si="153"/>
        <v>#N/A</v>
      </c>
      <c r="CG122" s="27" t="str">
        <f t="shared" si="153"/>
        <v>#N/A</v>
      </c>
      <c r="CH122" s="27" t="str">
        <f t="shared" si="153"/>
        <v>#N/A</v>
      </c>
      <c r="CI122" s="27" t="str">
        <f t="shared" si="153"/>
        <v>#N/A</v>
      </c>
      <c r="CJ122" s="27" t="str">
        <f t="shared" si="153"/>
        <v>#N/A</v>
      </c>
      <c r="CK122" s="27" t="str">
        <f t="shared" si="153"/>
        <v>#N/A</v>
      </c>
      <c r="CL122" s="27" t="str">
        <f t="shared" si="153"/>
        <v>#N/A</v>
      </c>
      <c r="CM122" s="27" t="str">
        <f t="shared" si="153"/>
        <v>#N/A</v>
      </c>
      <c r="CN122" s="27" t="str">
        <f t="shared" si="153"/>
        <v>#N/A</v>
      </c>
      <c r="CO122" s="27" t="str">
        <f t="shared" si="153"/>
        <v>#N/A</v>
      </c>
      <c r="CP122" s="27" t="str">
        <f t="shared" si="153"/>
        <v>#N/A</v>
      </c>
      <c r="CQ122" s="27" t="str">
        <f t="shared" si="153"/>
        <v>#N/A</v>
      </c>
      <c r="CR122" s="27" t="str">
        <f t="shared" si="153"/>
        <v>#N/A</v>
      </c>
      <c r="CS122" s="27" t="str">
        <f t="shared" si="153"/>
        <v>#N/A</v>
      </c>
      <c r="CT122" s="27" t="str">
        <f t="shared" si="153"/>
        <v>#N/A</v>
      </c>
      <c r="CU122" s="27" t="str">
        <f t="shared" si="153"/>
        <v>#N/A</v>
      </c>
      <c r="CV122" s="27" t="str">
        <f t="shared" si="153"/>
        <v>#N/A</v>
      </c>
      <c r="CW122" s="27" t="str">
        <f t="shared" si="153"/>
        <v>#N/A</v>
      </c>
      <c r="CX122" s="27" t="str">
        <f t="shared" si="153"/>
        <v>#N/A</v>
      </c>
      <c r="CY122" s="27" t="str">
        <f t="shared" si="153"/>
        <v>#N/A</v>
      </c>
      <c r="CZ122" s="27" t="str">
        <f t="shared" si="153"/>
        <v>#N/A</v>
      </c>
      <c r="DA122" s="27" t="str">
        <f t="shared" si="153"/>
        <v>#N/A</v>
      </c>
      <c r="DB122" s="27" t="str">
        <f t="shared" si="153"/>
        <v>#N/A</v>
      </c>
      <c r="DC122" s="27" t="str">
        <f t="shared" si="153"/>
        <v>#N/A</v>
      </c>
      <c r="DD122" s="27" t="str">
        <f t="shared" si="153"/>
        <v>#N/A</v>
      </c>
      <c r="DE122" s="27" t="str">
        <f t="shared" si="153"/>
        <v>#N/A</v>
      </c>
      <c r="DF122" s="27" t="str">
        <f t="shared" si="153"/>
        <v>#N/A</v>
      </c>
      <c r="DG122" s="27" t="str">
        <f t="shared" si="153"/>
        <v>#N/A</v>
      </c>
      <c r="DH122" s="27" t="str">
        <f t="shared" si="153"/>
        <v>#N/A</v>
      </c>
      <c r="DI122" s="27" t="str">
        <f t="shared" si="153"/>
        <v>#N/A</v>
      </c>
      <c r="DJ122" s="27" t="str">
        <f t="shared" si="153"/>
        <v>#N/A</v>
      </c>
      <c r="DK122" s="27" t="str">
        <f t="shared" si="153"/>
        <v>#N/A</v>
      </c>
      <c r="DL122" s="27" t="str">
        <f t="shared" si="153"/>
        <v>#N/A</v>
      </c>
      <c r="DM122" s="27" t="str">
        <f t="shared" si="153"/>
        <v>#N/A</v>
      </c>
      <c r="DN122" s="27" t="str">
        <f t="shared" si="153"/>
        <v>#N/A</v>
      </c>
      <c r="DO122" s="27" t="str">
        <f t="shared" si="153"/>
        <v>#N/A</v>
      </c>
      <c r="DP122" s="27" t="str">
        <f t="shared" si="153"/>
        <v>#N/A</v>
      </c>
      <c r="DQ122" s="27" t="str">
        <f t="shared" si="153"/>
        <v>#N/A</v>
      </c>
      <c r="DR122" s="27" t="str">
        <f t="shared" si="153"/>
        <v>#N/A</v>
      </c>
      <c r="DS122" s="27" t="str">
        <f t="shared" si="153"/>
        <v>#N/A</v>
      </c>
      <c r="DT122" s="27" t="str">
        <f t="shared" si="153"/>
        <v>#N/A</v>
      </c>
      <c r="DU122" s="27" t="str">
        <f t="shared" si="153"/>
        <v>#N/A</v>
      </c>
      <c r="DV122" s="27" t="str">
        <f t="shared" si="153"/>
        <v>#N/A</v>
      </c>
      <c r="DW122" s="27" t="str">
        <f t="shared" si="153"/>
        <v>#N/A</v>
      </c>
      <c r="DX122" s="27" t="str">
        <f t="shared" si="153"/>
        <v>#N/A</v>
      </c>
      <c r="DY122" s="27" t="str">
        <f t="shared" si="153"/>
        <v>#N/A</v>
      </c>
      <c r="DZ122" s="27" t="str">
        <f t="shared" si="153"/>
        <v>#N/A</v>
      </c>
      <c r="EA122" s="27" t="str">
        <f t="shared" si="153"/>
        <v>#N/A</v>
      </c>
      <c r="EB122" s="27" t="str">
        <f t="shared" si="153"/>
        <v>#N/A</v>
      </c>
      <c r="EC122" s="27" t="str">
        <f t="shared" si="153"/>
        <v>#N/A</v>
      </c>
      <c r="ED122" s="27" t="str">
        <f t="shared" si="153"/>
        <v>#N/A</v>
      </c>
      <c r="EE122" s="28">
        <f t="shared" si="2"/>
        <v>1663.135472</v>
      </c>
    </row>
    <row r="123">
      <c r="A123" s="1"/>
      <c r="B123" s="29"/>
      <c r="C123" s="30"/>
      <c r="D123" s="30"/>
      <c r="E123" s="30"/>
      <c r="F123" s="31"/>
      <c r="G123" s="32"/>
      <c r="H123" s="32" t="b">
        <f t="shared" si="3"/>
        <v>0</v>
      </c>
      <c r="I123" s="32" t="b">
        <f>if(iferror(match(B123,'Osallistujat ja seuranta'!C:C,0),0)&gt;0,TRUE,FALSE)</f>
        <v>0</v>
      </c>
      <c r="J123" s="32" t="b">
        <f>if(iferror(match(C123,'Osallistujat ja seuranta'!C:C,0),0)&gt;0,TRUE,FALSE)</f>
        <v>0</v>
      </c>
      <c r="K123" s="32" t="b">
        <f t="shared" si="4"/>
        <v>0</v>
      </c>
      <c r="L123" s="32" t="b">
        <f t="shared" si="5"/>
        <v>1</v>
      </c>
      <c r="M123" s="32" t="b">
        <f t="shared" si="6"/>
        <v>0</v>
      </c>
      <c r="N123" s="33" t="str">
        <f t="shared" si="7"/>
        <v/>
      </c>
      <c r="O123" s="34" t="str">
        <f t="shared" si="8"/>
        <v/>
      </c>
      <c r="P123" s="34" t="str">
        <f t="shared" si="9"/>
        <v/>
      </c>
      <c r="Q123" s="35" t="str">
        <f t="shared" si="10"/>
        <v/>
      </c>
      <c r="R123" s="33" t="str">
        <f t="shared" si="11"/>
        <v/>
      </c>
      <c r="S123" s="33">
        <f t="shared" si="12"/>
        <v>1</v>
      </c>
      <c r="T123" s="33">
        <f t="shared" si="13"/>
        <v>-56.71174423</v>
      </c>
      <c r="U123" s="33">
        <f t="shared" si="14"/>
        <v>-56.71174423</v>
      </c>
      <c r="V123" s="36" t="str">
        <f t="shared" si="15"/>
        <v/>
      </c>
      <c r="W123" s="37">
        <f t="shared" si="16"/>
        <v>88.71035368</v>
      </c>
      <c r="X123" s="37">
        <f t="shared" si="17"/>
        <v>5.75</v>
      </c>
      <c r="Y123" s="37" t="str">
        <f>if(N123=1,(W123*(S123-V123))*'Säännöt ja ohjeet'!$B$54+X123,"")</f>
        <v/>
      </c>
      <c r="Z123" s="37">
        <f t="shared" si="18"/>
        <v>0</v>
      </c>
      <c r="AA123" s="37">
        <f t="shared" si="19"/>
        <v>1</v>
      </c>
      <c r="AB123" s="37">
        <f t="shared" si="20"/>
        <v>88.71035368</v>
      </c>
      <c r="AC123" s="37">
        <f t="shared" si="21"/>
        <v>5.75</v>
      </c>
      <c r="AD123" s="37" t="str">
        <f>if(N123=1,(AB123*(Z123-AA123))*'Säännöt ja ohjeet'!$B$54+AC123,"")</f>
        <v/>
      </c>
      <c r="AE123" s="38">
        <f t="shared" si="22"/>
        <v>11</v>
      </c>
      <c r="AF123" s="38">
        <f t="shared" si="23"/>
        <v>11</v>
      </c>
      <c r="AG123" s="1"/>
      <c r="AH123" s="10"/>
      <c r="AI123" s="27">
        <f t="shared" ref="AI123:ED123" si="154">if($B123=AI$3,AI122+$Y123,if($C123=AI$3,AI122+$AD123,AI122))</f>
        <v>2004.732079</v>
      </c>
      <c r="AJ123" s="27">
        <f t="shared" si="154"/>
        <v>1845.73035</v>
      </c>
      <c r="AK123" s="27">
        <f t="shared" si="154"/>
        <v>2427.22019</v>
      </c>
      <c r="AL123" s="27">
        <f t="shared" si="154"/>
        <v>1676.303128</v>
      </c>
      <c r="AM123" s="27">
        <f t="shared" si="154"/>
        <v>1775.926432</v>
      </c>
      <c r="AN123" s="27">
        <f t="shared" si="154"/>
        <v>2303.106744</v>
      </c>
      <c r="AO123" s="27">
        <f t="shared" si="154"/>
        <v>2279.021637</v>
      </c>
      <c r="AP123" s="27">
        <f t="shared" si="154"/>
        <v>1721.536599</v>
      </c>
      <c r="AQ123" s="27">
        <f t="shared" si="154"/>
        <v>880.3044819</v>
      </c>
      <c r="AR123" s="27">
        <f t="shared" si="154"/>
        <v>818.204268</v>
      </c>
      <c r="AS123" s="27">
        <f t="shared" si="154"/>
        <v>2178.77133</v>
      </c>
      <c r="AT123" s="27">
        <f t="shared" si="154"/>
        <v>811.649061</v>
      </c>
      <c r="AU123" s="27">
        <f t="shared" si="154"/>
        <v>1243.17385</v>
      </c>
      <c r="AV123" s="27">
        <f t="shared" si="154"/>
        <v>1314.655233</v>
      </c>
      <c r="AW123" s="27">
        <f t="shared" si="154"/>
        <v>1186.880996</v>
      </c>
      <c r="AX123" s="27">
        <f t="shared" si="154"/>
        <v>1130.419935</v>
      </c>
      <c r="AY123" s="27">
        <f t="shared" si="154"/>
        <v>1367.704948</v>
      </c>
      <c r="AZ123" s="27">
        <f t="shared" si="154"/>
        <v>1757.561406</v>
      </c>
      <c r="BA123" s="27">
        <f t="shared" si="154"/>
        <v>1843.969933</v>
      </c>
      <c r="BB123" s="27">
        <f t="shared" si="154"/>
        <v>2151.976698</v>
      </c>
      <c r="BC123" s="27">
        <f t="shared" si="154"/>
        <v>2206.995622</v>
      </c>
      <c r="BD123" s="27" t="str">
        <f t="shared" si="154"/>
        <v>#N/A</v>
      </c>
      <c r="BE123" s="27" t="str">
        <f t="shared" si="154"/>
        <v>#N/A</v>
      </c>
      <c r="BF123" s="27" t="str">
        <f t="shared" si="154"/>
        <v>#N/A</v>
      </c>
      <c r="BG123" s="27" t="str">
        <f t="shared" si="154"/>
        <v>#N/A</v>
      </c>
      <c r="BH123" s="27" t="str">
        <f t="shared" si="154"/>
        <v>#N/A</v>
      </c>
      <c r="BI123" s="27" t="str">
        <f t="shared" si="154"/>
        <v>#N/A</v>
      </c>
      <c r="BJ123" s="27" t="str">
        <f t="shared" si="154"/>
        <v>#N/A</v>
      </c>
      <c r="BK123" s="27" t="str">
        <f t="shared" si="154"/>
        <v>#N/A</v>
      </c>
      <c r="BL123" s="27" t="str">
        <f t="shared" si="154"/>
        <v>#N/A</v>
      </c>
      <c r="BM123" s="27" t="str">
        <f t="shared" si="154"/>
        <v>#N/A</v>
      </c>
      <c r="BN123" s="27" t="str">
        <f t="shared" si="154"/>
        <v>#N/A</v>
      </c>
      <c r="BO123" s="27" t="str">
        <f t="shared" si="154"/>
        <v>#N/A</v>
      </c>
      <c r="BP123" s="27" t="str">
        <f t="shared" si="154"/>
        <v>#N/A</v>
      </c>
      <c r="BQ123" s="27" t="str">
        <f t="shared" si="154"/>
        <v>#N/A</v>
      </c>
      <c r="BR123" s="27" t="str">
        <f t="shared" si="154"/>
        <v>#N/A</v>
      </c>
      <c r="BS123" s="27" t="str">
        <f t="shared" si="154"/>
        <v>#N/A</v>
      </c>
      <c r="BT123" s="27" t="str">
        <f t="shared" si="154"/>
        <v>#N/A</v>
      </c>
      <c r="BU123" s="27" t="str">
        <f t="shared" si="154"/>
        <v>#N/A</v>
      </c>
      <c r="BV123" s="27" t="str">
        <f t="shared" si="154"/>
        <v>#N/A</v>
      </c>
      <c r="BW123" s="27" t="str">
        <f t="shared" si="154"/>
        <v>#N/A</v>
      </c>
      <c r="BX123" s="27" t="str">
        <f t="shared" si="154"/>
        <v>#N/A</v>
      </c>
      <c r="BY123" s="27" t="str">
        <f t="shared" si="154"/>
        <v>#N/A</v>
      </c>
      <c r="BZ123" s="27" t="str">
        <f t="shared" si="154"/>
        <v>#N/A</v>
      </c>
      <c r="CA123" s="27" t="str">
        <f t="shared" si="154"/>
        <v>#N/A</v>
      </c>
      <c r="CB123" s="27" t="str">
        <f t="shared" si="154"/>
        <v>#N/A</v>
      </c>
      <c r="CC123" s="27" t="str">
        <f t="shared" si="154"/>
        <v>#N/A</v>
      </c>
      <c r="CD123" s="27" t="str">
        <f t="shared" si="154"/>
        <v>#N/A</v>
      </c>
      <c r="CE123" s="27" t="str">
        <f t="shared" si="154"/>
        <v>#N/A</v>
      </c>
      <c r="CF123" s="27" t="str">
        <f t="shared" si="154"/>
        <v>#N/A</v>
      </c>
      <c r="CG123" s="27" t="str">
        <f t="shared" si="154"/>
        <v>#N/A</v>
      </c>
      <c r="CH123" s="27" t="str">
        <f t="shared" si="154"/>
        <v>#N/A</v>
      </c>
      <c r="CI123" s="27" t="str">
        <f t="shared" si="154"/>
        <v>#N/A</v>
      </c>
      <c r="CJ123" s="27" t="str">
        <f t="shared" si="154"/>
        <v>#N/A</v>
      </c>
      <c r="CK123" s="27" t="str">
        <f t="shared" si="154"/>
        <v>#N/A</v>
      </c>
      <c r="CL123" s="27" t="str">
        <f t="shared" si="154"/>
        <v>#N/A</v>
      </c>
      <c r="CM123" s="27" t="str">
        <f t="shared" si="154"/>
        <v>#N/A</v>
      </c>
      <c r="CN123" s="27" t="str">
        <f t="shared" si="154"/>
        <v>#N/A</v>
      </c>
      <c r="CO123" s="27" t="str">
        <f t="shared" si="154"/>
        <v>#N/A</v>
      </c>
      <c r="CP123" s="27" t="str">
        <f t="shared" si="154"/>
        <v>#N/A</v>
      </c>
      <c r="CQ123" s="27" t="str">
        <f t="shared" si="154"/>
        <v>#N/A</v>
      </c>
      <c r="CR123" s="27" t="str">
        <f t="shared" si="154"/>
        <v>#N/A</v>
      </c>
      <c r="CS123" s="27" t="str">
        <f t="shared" si="154"/>
        <v>#N/A</v>
      </c>
      <c r="CT123" s="27" t="str">
        <f t="shared" si="154"/>
        <v>#N/A</v>
      </c>
      <c r="CU123" s="27" t="str">
        <f t="shared" si="154"/>
        <v>#N/A</v>
      </c>
      <c r="CV123" s="27" t="str">
        <f t="shared" si="154"/>
        <v>#N/A</v>
      </c>
      <c r="CW123" s="27" t="str">
        <f t="shared" si="154"/>
        <v>#N/A</v>
      </c>
      <c r="CX123" s="27" t="str">
        <f t="shared" si="154"/>
        <v>#N/A</v>
      </c>
      <c r="CY123" s="27" t="str">
        <f t="shared" si="154"/>
        <v>#N/A</v>
      </c>
      <c r="CZ123" s="27" t="str">
        <f t="shared" si="154"/>
        <v>#N/A</v>
      </c>
      <c r="DA123" s="27" t="str">
        <f t="shared" si="154"/>
        <v>#N/A</v>
      </c>
      <c r="DB123" s="27" t="str">
        <f t="shared" si="154"/>
        <v>#N/A</v>
      </c>
      <c r="DC123" s="27" t="str">
        <f t="shared" si="154"/>
        <v>#N/A</v>
      </c>
      <c r="DD123" s="27" t="str">
        <f t="shared" si="154"/>
        <v>#N/A</v>
      </c>
      <c r="DE123" s="27" t="str">
        <f t="shared" si="154"/>
        <v>#N/A</v>
      </c>
      <c r="DF123" s="27" t="str">
        <f t="shared" si="154"/>
        <v>#N/A</v>
      </c>
      <c r="DG123" s="27" t="str">
        <f t="shared" si="154"/>
        <v>#N/A</v>
      </c>
      <c r="DH123" s="27" t="str">
        <f t="shared" si="154"/>
        <v>#N/A</v>
      </c>
      <c r="DI123" s="27" t="str">
        <f t="shared" si="154"/>
        <v>#N/A</v>
      </c>
      <c r="DJ123" s="27" t="str">
        <f t="shared" si="154"/>
        <v>#N/A</v>
      </c>
      <c r="DK123" s="27" t="str">
        <f t="shared" si="154"/>
        <v>#N/A</v>
      </c>
      <c r="DL123" s="27" t="str">
        <f t="shared" si="154"/>
        <v>#N/A</v>
      </c>
      <c r="DM123" s="27" t="str">
        <f t="shared" si="154"/>
        <v>#N/A</v>
      </c>
      <c r="DN123" s="27" t="str">
        <f t="shared" si="154"/>
        <v>#N/A</v>
      </c>
      <c r="DO123" s="27" t="str">
        <f t="shared" si="154"/>
        <v>#N/A</v>
      </c>
      <c r="DP123" s="27" t="str">
        <f t="shared" si="154"/>
        <v>#N/A</v>
      </c>
      <c r="DQ123" s="27" t="str">
        <f t="shared" si="154"/>
        <v>#N/A</v>
      </c>
      <c r="DR123" s="27" t="str">
        <f t="shared" si="154"/>
        <v>#N/A</v>
      </c>
      <c r="DS123" s="27" t="str">
        <f t="shared" si="154"/>
        <v>#N/A</v>
      </c>
      <c r="DT123" s="27" t="str">
        <f t="shared" si="154"/>
        <v>#N/A</v>
      </c>
      <c r="DU123" s="27" t="str">
        <f t="shared" si="154"/>
        <v>#N/A</v>
      </c>
      <c r="DV123" s="27" t="str">
        <f t="shared" si="154"/>
        <v>#N/A</v>
      </c>
      <c r="DW123" s="27" t="str">
        <f t="shared" si="154"/>
        <v>#N/A</v>
      </c>
      <c r="DX123" s="27" t="str">
        <f t="shared" si="154"/>
        <v>#N/A</v>
      </c>
      <c r="DY123" s="27" t="str">
        <f t="shared" si="154"/>
        <v>#N/A</v>
      </c>
      <c r="DZ123" s="27" t="str">
        <f t="shared" si="154"/>
        <v>#N/A</v>
      </c>
      <c r="EA123" s="27" t="str">
        <f t="shared" si="154"/>
        <v>#N/A</v>
      </c>
      <c r="EB123" s="27" t="str">
        <f t="shared" si="154"/>
        <v>#N/A</v>
      </c>
      <c r="EC123" s="27" t="str">
        <f t="shared" si="154"/>
        <v>#N/A</v>
      </c>
      <c r="ED123" s="27" t="str">
        <f t="shared" si="154"/>
        <v>#N/A</v>
      </c>
      <c r="EE123" s="28">
        <f t="shared" si="2"/>
        <v>1663.135472</v>
      </c>
    </row>
    <row r="124">
      <c r="A124" s="1"/>
      <c r="B124" s="29"/>
      <c r="C124" s="30"/>
      <c r="D124" s="30"/>
      <c r="E124" s="30"/>
      <c r="F124" s="31"/>
      <c r="G124" s="32"/>
      <c r="H124" s="32" t="b">
        <f t="shared" si="3"/>
        <v>0</v>
      </c>
      <c r="I124" s="32" t="b">
        <f>if(iferror(match(B124,'Osallistujat ja seuranta'!C:C,0),0)&gt;0,TRUE,FALSE)</f>
        <v>0</v>
      </c>
      <c r="J124" s="32" t="b">
        <f>if(iferror(match(C124,'Osallistujat ja seuranta'!C:C,0),0)&gt;0,TRUE,FALSE)</f>
        <v>0</v>
      </c>
      <c r="K124" s="32" t="b">
        <f t="shared" si="4"/>
        <v>0</v>
      </c>
      <c r="L124" s="32" t="b">
        <f t="shared" si="5"/>
        <v>1</v>
      </c>
      <c r="M124" s="32" t="b">
        <f t="shared" si="6"/>
        <v>0</v>
      </c>
      <c r="N124" s="33" t="str">
        <f t="shared" si="7"/>
        <v/>
      </c>
      <c r="O124" s="34" t="str">
        <f t="shared" si="8"/>
        <v/>
      </c>
      <c r="P124" s="34" t="str">
        <f t="shared" si="9"/>
        <v/>
      </c>
      <c r="Q124" s="35" t="str">
        <f t="shared" si="10"/>
        <v/>
      </c>
      <c r="R124" s="33" t="str">
        <f t="shared" si="11"/>
        <v/>
      </c>
      <c r="S124" s="33">
        <f t="shared" si="12"/>
        <v>1</v>
      </c>
      <c r="T124" s="33">
        <f t="shared" si="13"/>
        <v>-56.71174423</v>
      </c>
      <c r="U124" s="33">
        <f t="shared" si="14"/>
        <v>-56.71174423</v>
      </c>
      <c r="V124" s="36" t="str">
        <f t="shared" si="15"/>
        <v/>
      </c>
      <c r="W124" s="37">
        <f t="shared" si="16"/>
        <v>88.71035368</v>
      </c>
      <c r="X124" s="37">
        <f t="shared" si="17"/>
        <v>5.75</v>
      </c>
      <c r="Y124" s="37" t="str">
        <f>if(N124=1,(W124*(S124-V124))*'Säännöt ja ohjeet'!$B$54+X124,"")</f>
        <v/>
      </c>
      <c r="Z124" s="37">
        <f t="shared" si="18"/>
        <v>0</v>
      </c>
      <c r="AA124" s="37">
        <f t="shared" si="19"/>
        <v>1</v>
      </c>
      <c r="AB124" s="37">
        <f t="shared" si="20"/>
        <v>88.71035368</v>
      </c>
      <c r="AC124" s="37">
        <f t="shared" si="21"/>
        <v>5.75</v>
      </c>
      <c r="AD124" s="37" t="str">
        <f>if(N124=1,(AB124*(Z124-AA124))*'Säännöt ja ohjeet'!$B$54+AC124,"")</f>
        <v/>
      </c>
      <c r="AE124" s="38">
        <f t="shared" si="22"/>
        <v>11</v>
      </c>
      <c r="AF124" s="38">
        <f t="shared" si="23"/>
        <v>11</v>
      </c>
      <c r="AG124" s="1"/>
      <c r="AH124" s="10"/>
      <c r="AI124" s="27">
        <f t="shared" ref="AI124:ED124" si="155">if($B124=AI$3,AI123+$Y124,if($C124=AI$3,AI123+$AD124,AI123))</f>
        <v>2004.732079</v>
      </c>
      <c r="AJ124" s="27">
        <f t="shared" si="155"/>
        <v>1845.73035</v>
      </c>
      <c r="AK124" s="27">
        <f t="shared" si="155"/>
        <v>2427.22019</v>
      </c>
      <c r="AL124" s="27">
        <f t="shared" si="155"/>
        <v>1676.303128</v>
      </c>
      <c r="AM124" s="27">
        <f t="shared" si="155"/>
        <v>1775.926432</v>
      </c>
      <c r="AN124" s="27">
        <f t="shared" si="155"/>
        <v>2303.106744</v>
      </c>
      <c r="AO124" s="27">
        <f t="shared" si="155"/>
        <v>2279.021637</v>
      </c>
      <c r="AP124" s="27">
        <f t="shared" si="155"/>
        <v>1721.536599</v>
      </c>
      <c r="AQ124" s="27">
        <f t="shared" si="155"/>
        <v>880.3044819</v>
      </c>
      <c r="AR124" s="27">
        <f t="shared" si="155"/>
        <v>818.204268</v>
      </c>
      <c r="AS124" s="27">
        <f t="shared" si="155"/>
        <v>2178.77133</v>
      </c>
      <c r="AT124" s="27">
        <f t="shared" si="155"/>
        <v>811.649061</v>
      </c>
      <c r="AU124" s="27">
        <f t="shared" si="155"/>
        <v>1243.17385</v>
      </c>
      <c r="AV124" s="27">
        <f t="shared" si="155"/>
        <v>1314.655233</v>
      </c>
      <c r="AW124" s="27">
        <f t="shared" si="155"/>
        <v>1186.880996</v>
      </c>
      <c r="AX124" s="27">
        <f t="shared" si="155"/>
        <v>1130.419935</v>
      </c>
      <c r="AY124" s="27">
        <f t="shared" si="155"/>
        <v>1367.704948</v>
      </c>
      <c r="AZ124" s="27">
        <f t="shared" si="155"/>
        <v>1757.561406</v>
      </c>
      <c r="BA124" s="27">
        <f t="shared" si="155"/>
        <v>1843.969933</v>
      </c>
      <c r="BB124" s="27">
        <f t="shared" si="155"/>
        <v>2151.976698</v>
      </c>
      <c r="BC124" s="27">
        <f t="shared" si="155"/>
        <v>2206.995622</v>
      </c>
      <c r="BD124" s="27" t="str">
        <f t="shared" si="155"/>
        <v>#N/A</v>
      </c>
      <c r="BE124" s="27" t="str">
        <f t="shared" si="155"/>
        <v>#N/A</v>
      </c>
      <c r="BF124" s="27" t="str">
        <f t="shared" si="155"/>
        <v>#N/A</v>
      </c>
      <c r="BG124" s="27" t="str">
        <f t="shared" si="155"/>
        <v>#N/A</v>
      </c>
      <c r="BH124" s="27" t="str">
        <f t="shared" si="155"/>
        <v>#N/A</v>
      </c>
      <c r="BI124" s="27" t="str">
        <f t="shared" si="155"/>
        <v>#N/A</v>
      </c>
      <c r="BJ124" s="27" t="str">
        <f t="shared" si="155"/>
        <v>#N/A</v>
      </c>
      <c r="BK124" s="27" t="str">
        <f t="shared" si="155"/>
        <v>#N/A</v>
      </c>
      <c r="BL124" s="27" t="str">
        <f t="shared" si="155"/>
        <v>#N/A</v>
      </c>
      <c r="BM124" s="27" t="str">
        <f t="shared" si="155"/>
        <v>#N/A</v>
      </c>
      <c r="BN124" s="27" t="str">
        <f t="shared" si="155"/>
        <v>#N/A</v>
      </c>
      <c r="BO124" s="27" t="str">
        <f t="shared" si="155"/>
        <v>#N/A</v>
      </c>
      <c r="BP124" s="27" t="str">
        <f t="shared" si="155"/>
        <v>#N/A</v>
      </c>
      <c r="BQ124" s="27" t="str">
        <f t="shared" si="155"/>
        <v>#N/A</v>
      </c>
      <c r="BR124" s="27" t="str">
        <f t="shared" si="155"/>
        <v>#N/A</v>
      </c>
      <c r="BS124" s="27" t="str">
        <f t="shared" si="155"/>
        <v>#N/A</v>
      </c>
      <c r="BT124" s="27" t="str">
        <f t="shared" si="155"/>
        <v>#N/A</v>
      </c>
      <c r="BU124" s="27" t="str">
        <f t="shared" si="155"/>
        <v>#N/A</v>
      </c>
      <c r="BV124" s="27" t="str">
        <f t="shared" si="155"/>
        <v>#N/A</v>
      </c>
      <c r="BW124" s="27" t="str">
        <f t="shared" si="155"/>
        <v>#N/A</v>
      </c>
      <c r="BX124" s="27" t="str">
        <f t="shared" si="155"/>
        <v>#N/A</v>
      </c>
      <c r="BY124" s="27" t="str">
        <f t="shared" si="155"/>
        <v>#N/A</v>
      </c>
      <c r="BZ124" s="27" t="str">
        <f t="shared" si="155"/>
        <v>#N/A</v>
      </c>
      <c r="CA124" s="27" t="str">
        <f t="shared" si="155"/>
        <v>#N/A</v>
      </c>
      <c r="CB124" s="27" t="str">
        <f t="shared" si="155"/>
        <v>#N/A</v>
      </c>
      <c r="CC124" s="27" t="str">
        <f t="shared" si="155"/>
        <v>#N/A</v>
      </c>
      <c r="CD124" s="27" t="str">
        <f t="shared" si="155"/>
        <v>#N/A</v>
      </c>
      <c r="CE124" s="27" t="str">
        <f t="shared" si="155"/>
        <v>#N/A</v>
      </c>
      <c r="CF124" s="27" t="str">
        <f t="shared" si="155"/>
        <v>#N/A</v>
      </c>
      <c r="CG124" s="27" t="str">
        <f t="shared" si="155"/>
        <v>#N/A</v>
      </c>
      <c r="CH124" s="27" t="str">
        <f t="shared" si="155"/>
        <v>#N/A</v>
      </c>
      <c r="CI124" s="27" t="str">
        <f t="shared" si="155"/>
        <v>#N/A</v>
      </c>
      <c r="CJ124" s="27" t="str">
        <f t="shared" si="155"/>
        <v>#N/A</v>
      </c>
      <c r="CK124" s="27" t="str">
        <f t="shared" si="155"/>
        <v>#N/A</v>
      </c>
      <c r="CL124" s="27" t="str">
        <f t="shared" si="155"/>
        <v>#N/A</v>
      </c>
      <c r="CM124" s="27" t="str">
        <f t="shared" si="155"/>
        <v>#N/A</v>
      </c>
      <c r="CN124" s="27" t="str">
        <f t="shared" si="155"/>
        <v>#N/A</v>
      </c>
      <c r="CO124" s="27" t="str">
        <f t="shared" si="155"/>
        <v>#N/A</v>
      </c>
      <c r="CP124" s="27" t="str">
        <f t="shared" si="155"/>
        <v>#N/A</v>
      </c>
      <c r="CQ124" s="27" t="str">
        <f t="shared" si="155"/>
        <v>#N/A</v>
      </c>
      <c r="CR124" s="27" t="str">
        <f t="shared" si="155"/>
        <v>#N/A</v>
      </c>
      <c r="CS124" s="27" t="str">
        <f t="shared" si="155"/>
        <v>#N/A</v>
      </c>
      <c r="CT124" s="27" t="str">
        <f t="shared" si="155"/>
        <v>#N/A</v>
      </c>
      <c r="CU124" s="27" t="str">
        <f t="shared" si="155"/>
        <v>#N/A</v>
      </c>
      <c r="CV124" s="27" t="str">
        <f t="shared" si="155"/>
        <v>#N/A</v>
      </c>
      <c r="CW124" s="27" t="str">
        <f t="shared" si="155"/>
        <v>#N/A</v>
      </c>
      <c r="CX124" s="27" t="str">
        <f t="shared" si="155"/>
        <v>#N/A</v>
      </c>
      <c r="CY124" s="27" t="str">
        <f t="shared" si="155"/>
        <v>#N/A</v>
      </c>
      <c r="CZ124" s="27" t="str">
        <f t="shared" si="155"/>
        <v>#N/A</v>
      </c>
      <c r="DA124" s="27" t="str">
        <f t="shared" si="155"/>
        <v>#N/A</v>
      </c>
      <c r="DB124" s="27" t="str">
        <f t="shared" si="155"/>
        <v>#N/A</v>
      </c>
      <c r="DC124" s="27" t="str">
        <f t="shared" si="155"/>
        <v>#N/A</v>
      </c>
      <c r="DD124" s="27" t="str">
        <f t="shared" si="155"/>
        <v>#N/A</v>
      </c>
      <c r="DE124" s="27" t="str">
        <f t="shared" si="155"/>
        <v>#N/A</v>
      </c>
      <c r="DF124" s="27" t="str">
        <f t="shared" si="155"/>
        <v>#N/A</v>
      </c>
      <c r="DG124" s="27" t="str">
        <f t="shared" si="155"/>
        <v>#N/A</v>
      </c>
      <c r="DH124" s="27" t="str">
        <f t="shared" si="155"/>
        <v>#N/A</v>
      </c>
      <c r="DI124" s="27" t="str">
        <f t="shared" si="155"/>
        <v>#N/A</v>
      </c>
      <c r="DJ124" s="27" t="str">
        <f t="shared" si="155"/>
        <v>#N/A</v>
      </c>
      <c r="DK124" s="27" t="str">
        <f t="shared" si="155"/>
        <v>#N/A</v>
      </c>
      <c r="DL124" s="27" t="str">
        <f t="shared" si="155"/>
        <v>#N/A</v>
      </c>
      <c r="DM124" s="27" t="str">
        <f t="shared" si="155"/>
        <v>#N/A</v>
      </c>
      <c r="DN124" s="27" t="str">
        <f t="shared" si="155"/>
        <v>#N/A</v>
      </c>
      <c r="DO124" s="27" t="str">
        <f t="shared" si="155"/>
        <v>#N/A</v>
      </c>
      <c r="DP124" s="27" t="str">
        <f t="shared" si="155"/>
        <v>#N/A</v>
      </c>
      <c r="DQ124" s="27" t="str">
        <f t="shared" si="155"/>
        <v>#N/A</v>
      </c>
      <c r="DR124" s="27" t="str">
        <f t="shared" si="155"/>
        <v>#N/A</v>
      </c>
      <c r="DS124" s="27" t="str">
        <f t="shared" si="155"/>
        <v>#N/A</v>
      </c>
      <c r="DT124" s="27" t="str">
        <f t="shared" si="155"/>
        <v>#N/A</v>
      </c>
      <c r="DU124" s="27" t="str">
        <f t="shared" si="155"/>
        <v>#N/A</v>
      </c>
      <c r="DV124" s="27" t="str">
        <f t="shared" si="155"/>
        <v>#N/A</v>
      </c>
      <c r="DW124" s="27" t="str">
        <f t="shared" si="155"/>
        <v>#N/A</v>
      </c>
      <c r="DX124" s="27" t="str">
        <f t="shared" si="155"/>
        <v>#N/A</v>
      </c>
      <c r="DY124" s="27" t="str">
        <f t="shared" si="155"/>
        <v>#N/A</v>
      </c>
      <c r="DZ124" s="27" t="str">
        <f t="shared" si="155"/>
        <v>#N/A</v>
      </c>
      <c r="EA124" s="27" t="str">
        <f t="shared" si="155"/>
        <v>#N/A</v>
      </c>
      <c r="EB124" s="27" t="str">
        <f t="shared" si="155"/>
        <v>#N/A</v>
      </c>
      <c r="EC124" s="27" t="str">
        <f t="shared" si="155"/>
        <v>#N/A</v>
      </c>
      <c r="ED124" s="27" t="str">
        <f t="shared" si="155"/>
        <v>#N/A</v>
      </c>
      <c r="EE124" s="28">
        <f t="shared" si="2"/>
        <v>1663.135472</v>
      </c>
    </row>
    <row r="125">
      <c r="A125" s="1"/>
      <c r="B125" s="29"/>
      <c r="C125" s="30"/>
      <c r="D125" s="30"/>
      <c r="E125" s="30"/>
      <c r="F125" s="31"/>
      <c r="G125" s="32"/>
      <c r="H125" s="32" t="b">
        <f t="shared" si="3"/>
        <v>0</v>
      </c>
      <c r="I125" s="32" t="b">
        <f>if(iferror(match(B125,'Osallistujat ja seuranta'!C:C,0),0)&gt;0,TRUE,FALSE)</f>
        <v>0</v>
      </c>
      <c r="J125" s="32" t="b">
        <f>if(iferror(match(C125,'Osallistujat ja seuranta'!C:C,0),0)&gt;0,TRUE,FALSE)</f>
        <v>0</v>
      </c>
      <c r="K125" s="32" t="b">
        <f t="shared" si="4"/>
        <v>0</v>
      </c>
      <c r="L125" s="32" t="b">
        <f t="shared" si="5"/>
        <v>1</v>
      </c>
      <c r="M125" s="32" t="b">
        <f t="shared" si="6"/>
        <v>0</v>
      </c>
      <c r="N125" s="33" t="str">
        <f t="shared" si="7"/>
        <v/>
      </c>
      <c r="O125" s="34" t="str">
        <f t="shared" si="8"/>
        <v/>
      </c>
      <c r="P125" s="34" t="str">
        <f t="shared" si="9"/>
        <v/>
      </c>
      <c r="Q125" s="35" t="str">
        <f t="shared" si="10"/>
        <v/>
      </c>
      <c r="R125" s="33" t="str">
        <f t="shared" si="11"/>
        <v/>
      </c>
      <c r="S125" s="33">
        <f t="shared" si="12"/>
        <v>1</v>
      </c>
      <c r="T125" s="33">
        <f t="shared" si="13"/>
        <v>-56.71174423</v>
      </c>
      <c r="U125" s="33">
        <f t="shared" si="14"/>
        <v>-56.71174423</v>
      </c>
      <c r="V125" s="36" t="str">
        <f t="shared" si="15"/>
        <v/>
      </c>
      <c r="W125" s="37">
        <f t="shared" si="16"/>
        <v>88.71035368</v>
      </c>
      <c r="X125" s="37">
        <f t="shared" si="17"/>
        <v>5.75</v>
      </c>
      <c r="Y125" s="37" t="str">
        <f>if(N125=1,(W125*(S125-V125))*'Säännöt ja ohjeet'!$B$54+X125,"")</f>
        <v/>
      </c>
      <c r="Z125" s="37">
        <f t="shared" si="18"/>
        <v>0</v>
      </c>
      <c r="AA125" s="37">
        <f t="shared" si="19"/>
        <v>1</v>
      </c>
      <c r="AB125" s="37">
        <f t="shared" si="20"/>
        <v>88.71035368</v>
      </c>
      <c r="AC125" s="37">
        <f t="shared" si="21"/>
        <v>5.75</v>
      </c>
      <c r="AD125" s="37" t="str">
        <f>if(N125=1,(AB125*(Z125-AA125))*'Säännöt ja ohjeet'!$B$54+AC125,"")</f>
        <v/>
      </c>
      <c r="AE125" s="38">
        <f t="shared" si="22"/>
        <v>11</v>
      </c>
      <c r="AF125" s="38">
        <f t="shared" si="23"/>
        <v>11</v>
      </c>
      <c r="AG125" s="1"/>
      <c r="AH125" s="10"/>
      <c r="AI125" s="27">
        <f t="shared" ref="AI125:ED125" si="156">if($B125=AI$3,AI124+$Y125,if($C125=AI$3,AI124+$AD125,AI124))</f>
        <v>2004.732079</v>
      </c>
      <c r="AJ125" s="27">
        <f t="shared" si="156"/>
        <v>1845.73035</v>
      </c>
      <c r="AK125" s="27">
        <f t="shared" si="156"/>
        <v>2427.22019</v>
      </c>
      <c r="AL125" s="27">
        <f t="shared" si="156"/>
        <v>1676.303128</v>
      </c>
      <c r="AM125" s="27">
        <f t="shared" si="156"/>
        <v>1775.926432</v>
      </c>
      <c r="AN125" s="27">
        <f t="shared" si="156"/>
        <v>2303.106744</v>
      </c>
      <c r="AO125" s="27">
        <f t="shared" si="156"/>
        <v>2279.021637</v>
      </c>
      <c r="AP125" s="27">
        <f t="shared" si="156"/>
        <v>1721.536599</v>
      </c>
      <c r="AQ125" s="27">
        <f t="shared" si="156"/>
        <v>880.3044819</v>
      </c>
      <c r="AR125" s="27">
        <f t="shared" si="156"/>
        <v>818.204268</v>
      </c>
      <c r="AS125" s="27">
        <f t="shared" si="156"/>
        <v>2178.77133</v>
      </c>
      <c r="AT125" s="27">
        <f t="shared" si="156"/>
        <v>811.649061</v>
      </c>
      <c r="AU125" s="27">
        <f t="shared" si="156"/>
        <v>1243.17385</v>
      </c>
      <c r="AV125" s="27">
        <f t="shared" si="156"/>
        <v>1314.655233</v>
      </c>
      <c r="AW125" s="27">
        <f t="shared" si="156"/>
        <v>1186.880996</v>
      </c>
      <c r="AX125" s="27">
        <f t="shared" si="156"/>
        <v>1130.419935</v>
      </c>
      <c r="AY125" s="27">
        <f t="shared" si="156"/>
        <v>1367.704948</v>
      </c>
      <c r="AZ125" s="27">
        <f t="shared" si="156"/>
        <v>1757.561406</v>
      </c>
      <c r="BA125" s="27">
        <f t="shared" si="156"/>
        <v>1843.969933</v>
      </c>
      <c r="BB125" s="27">
        <f t="shared" si="156"/>
        <v>2151.976698</v>
      </c>
      <c r="BC125" s="27">
        <f t="shared" si="156"/>
        <v>2206.995622</v>
      </c>
      <c r="BD125" s="27" t="str">
        <f t="shared" si="156"/>
        <v>#N/A</v>
      </c>
      <c r="BE125" s="27" t="str">
        <f t="shared" si="156"/>
        <v>#N/A</v>
      </c>
      <c r="BF125" s="27" t="str">
        <f t="shared" si="156"/>
        <v>#N/A</v>
      </c>
      <c r="BG125" s="27" t="str">
        <f t="shared" si="156"/>
        <v>#N/A</v>
      </c>
      <c r="BH125" s="27" t="str">
        <f t="shared" si="156"/>
        <v>#N/A</v>
      </c>
      <c r="BI125" s="27" t="str">
        <f t="shared" si="156"/>
        <v>#N/A</v>
      </c>
      <c r="BJ125" s="27" t="str">
        <f t="shared" si="156"/>
        <v>#N/A</v>
      </c>
      <c r="BK125" s="27" t="str">
        <f t="shared" si="156"/>
        <v>#N/A</v>
      </c>
      <c r="BL125" s="27" t="str">
        <f t="shared" si="156"/>
        <v>#N/A</v>
      </c>
      <c r="BM125" s="27" t="str">
        <f t="shared" si="156"/>
        <v>#N/A</v>
      </c>
      <c r="BN125" s="27" t="str">
        <f t="shared" si="156"/>
        <v>#N/A</v>
      </c>
      <c r="BO125" s="27" t="str">
        <f t="shared" si="156"/>
        <v>#N/A</v>
      </c>
      <c r="BP125" s="27" t="str">
        <f t="shared" si="156"/>
        <v>#N/A</v>
      </c>
      <c r="BQ125" s="27" t="str">
        <f t="shared" si="156"/>
        <v>#N/A</v>
      </c>
      <c r="BR125" s="27" t="str">
        <f t="shared" si="156"/>
        <v>#N/A</v>
      </c>
      <c r="BS125" s="27" t="str">
        <f t="shared" si="156"/>
        <v>#N/A</v>
      </c>
      <c r="BT125" s="27" t="str">
        <f t="shared" si="156"/>
        <v>#N/A</v>
      </c>
      <c r="BU125" s="27" t="str">
        <f t="shared" si="156"/>
        <v>#N/A</v>
      </c>
      <c r="BV125" s="27" t="str">
        <f t="shared" si="156"/>
        <v>#N/A</v>
      </c>
      <c r="BW125" s="27" t="str">
        <f t="shared" si="156"/>
        <v>#N/A</v>
      </c>
      <c r="BX125" s="27" t="str">
        <f t="shared" si="156"/>
        <v>#N/A</v>
      </c>
      <c r="BY125" s="27" t="str">
        <f t="shared" si="156"/>
        <v>#N/A</v>
      </c>
      <c r="BZ125" s="27" t="str">
        <f t="shared" si="156"/>
        <v>#N/A</v>
      </c>
      <c r="CA125" s="27" t="str">
        <f t="shared" si="156"/>
        <v>#N/A</v>
      </c>
      <c r="CB125" s="27" t="str">
        <f t="shared" si="156"/>
        <v>#N/A</v>
      </c>
      <c r="CC125" s="27" t="str">
        <f t="shared" si="156"/>
        <v>#N/A</v>
      </c>
      <c r="CD125" s="27" t="str">
        <f t="shared" si="156"/>
        <v>#N/A</v>
      </c>
      <c r="CE125" s="27" t="str">
        <f t="shared" si="156"/>
        <v>#N/A</v>
      </c>
      <c r="CF125" s="27" t="str">
        <f t="shared" si="156"/>
        <v>#N/A</v>
      </c>
      <c r="CG125" s="27" t="str">
        <f t="shared" si="156"/>
        <v>#N/A</v>
      </c>
      <c r="CH125" s="27" t="str">
        <f t="shared" si="156"/>
        <v>#N/A</v>
      </c>
      <c r="CI125" s="27" t="str">
        <f t="shared" si="156"/>
        <v>#N/A</v>
      </c>
      <c r="CJ125" s="27" t="str">
        <f t="shared" si="156"/>
        <v>#N/A</v>
      </c>
      <c r="CK125" s="27" t="str">
        <f t="shared" si="156"/>
        <v>#N/A</v>
      </c>
      <c r="CL125" s="27" t="str">
        <f t="shared" si="156"/>
        <v>#N/A</v>
      </c>
      <c r="CM125" s="27" t="str">
        <f t="shared" si="156"/>
        <v>#N/A</v>
      </c>
      <c r="CN125" s="27" t="str">
        <f t="shared" si="156"/>
        <v>#N/A</v>
      </c>
      <c r="CO125" s="27" t="str">
        <f t="shared" si="156"/>
        <v>#N/A</v>
      </c>
      <c r="CP125" s="27" t="str">
        <f t="shared" si="156"/>
        <v>#N/A</v>
      </c>
      <c r="CQ125" s="27" t="str">
        <f t="shared" si="156"/>
        <v>#N/A</v>
      </c>
      <c r="CR125" s="27" t="str">
        <f t="shared" si="156"/>
        <v>#N/A</v>
      </c>
      <c r="CS125" s="27" t="str">
        <f t="shared" si="156"/>
        <v>#N/A</v>
      </c>
      <c r="CT125" s="27" t="str">
        <f t="shared" si="156"/>
        <v>#N/A</v>
      </c>
      <c r="CU125" s="27" t="str">
        <f t="shared" si="156"/>
        <v>#N/A</v>
      </c>
      <c r="CV125" s="27" t="str">
        <f t="shared" si="156"/>
        <v>#N/A</v>
      </c>
      <c r="CW125" s="27" t="str">
        <f t="shared" si="156"/>
        <v>#N/A</v>
      </c>
      <c r="CX125" s="27" t="str">
        <f t="shared" si="156"/>
        <v>#N/A</v>
      </c>
      <c r="CY125" s="27" t="str">
        <f t="shared" si="156"/>
        <v>#N/A</v>
      </c>
      <c r="CZ125" s="27" t="str">
        <f t="shared" si="156"/>
        <v>#N/A</v>
      </c>
      <c r="DA125" s="27" t="str">
        <f t="shared" si="156"/>
        <v>#N/A</v>
      </c>
      <c r="DB125" s="27" t="str">
        <f t="shared" si="156"/>
        <v>#N/A</v>
      </c>
      <c r="DC125" s="27" t="str">
        <f t="shared" si="156"/>
        <v>#N/A</v>
      </c>
      <c r="DD125" s="27" t="str">
        <f t="shared" si="156"/>
        <v>#N/A</v>
      </c>
      <c r="DE125" s="27" t="str">
        <f t="shared" si="156"/>
        <v>#N/A</v>
      </c>
      <c r="DF125" s="27" t="str">
        <f t="shared" si="156"/>
        <v>#N/A</v>
      </c>
      <c r="DG125" s="27" t="str">
        <f t="shared" si="156"/>
        <v>#N/A</v>
      </c>
      <c r="DH125" s="27" t="str">
        <f t="shared" si="156"/>
        <v>#N/A</v>
      </c>
      <c r="DI125" s="27" t="str">
        <f t="shared" si="156"/>
        <v>#N/A</v>
      </c>
      <c r="DJ125" s="27" t="str">
        <f t="shared" si="156"/>
        <v>#N/A</v>
      </c>
      <c r="DK125" s="27" t="str">
        <f t="shared" si="156"/>
        <v>#N/A</v>
      </c>
      <c r="DL125" s="27" t="str">
        <f t="shared" si="156"/>
        <v>#N/A</v>
      </c>
      <c r="DM125" s="27" t="str">
        <f t="shared" si="156"/>
        <v>#N/A</v>
      </c>
      <c r="DN125" s="27" t="str">
        <f t="shared" si="156"/>
        <v>#N/A</v>
      </c>
      <c r="DO125" s="27" t="str">
        <f t="shared" si="156"/>
        <v>#N/A</v>
      </c>
      <c r="DP125" s="27" t="str">
        <f t="shared" si="156"/>
        <v>#N/A</v>
      </c>
      <c r="DQ125" s="27" t="str">
        <f t="shared" si="156"/>
        <v>#N/A</v>
      </c>
      <c r="DR125" s="27" t="str">
        <f t="shared" si="156"/>
        <v>#N/A</v>
      </c>
      <c r="DS125" s="27" t="str">
        <f t="shared" si="156"/>
        <v>#N/A</v>
      </c>
      <c r="DT125" s="27" t="str">
        <f t="shared" si="156"/>
        <v>#N/A</v>
      </c>
      <c r="DU125" s="27" t="str">
        <f t="shared" si="156"/>
        <v>#N/A</v>
      </c>
      <c r="DV125" s="27" t="str">
        <f t="shared" si="156"/>
        <v>#N/A</v>
      </c>
      <c r="DW125" s="27" t="str">
        <f t="shared" si="156"/>
        <v>#N/A</v>
      </c>
      <c r="DX125" s="27" t="str">
        <f t="shared" si="156"/>
        <v>#N/A</v>
      </c>
      <c r="DY125" s="27" t="str">
        <f t="shared" si="156"/>
        <v>#N/A</v>
      </c>
      <c r="DZ125" s="27" t="str">
        <f t="shared" si="156"/>
        <v>#N/A</v>
      </c>
      <c r="EA125" s="27" t="str">
        <f t="shared" si="156"/>
        <v>#N/A</v>
      </c>
      <c r="EB125" s="27" t="str">
        <f t="shared" si="156"/>
        <v>#N/A</v>
      </c>
      <c r="EC125" s="27" t="str">
        <f t="shared" si="156"/>
        <v>#N/A</v>
      </c>
      <c r="ED125" s="27" t="str">
        <f t="shared" si="156"/>
        <v>#N/A</v>
      </c>
      <c r="EE125" s="28">
        <f t="shared" si="2"/>
        <v>1663.135472</v>
      </c>
    </row>
    <row r="126">
      <c r="A126" s="1"/>
      <c r="B126" s="29"/>
      <c r="C126" s="30"/>
      <c r="D126" s="30"/>
      <c r="E126" s="30"/>
      <c r="F126" s="31"/>
      <c r="G126" s="32"/>
      <c r="H126" s="32" t="b">
        <f t="shared" si="3"/>
        <v>0</v>
      </c>
      <c r="I126" s="32" t="b">
        <f>if(iferror(match(B126,'Osallistujat ja seuranta'!C:C,0),0)&gt;0,TRUE,FALSE)</f>
        <v>0</v>
      </c>
      <c r="J126" s="32" t="b">
        <f>if(iferror(match(C126,'Osallistujat ja seuranta'!C:C,0),0)&gt;0,TRUE,FALSE)</f>
        <v>0</v>
      </c>
      <c r="K126" s="32" t="b">
        <f t="shared" si="4"/>
        <v>0</v>
      </c>
      <c r="L126" s="32" t="b">
        <f t="shared" si="5"/>
        <v>1</v>
      </c>
      <c r="M126" s="32" t="b">
        <f t="shared" si="6"/>
        <v>0</v>
      </c>
      <c r="N126" s="33" t="str">
        <f t="shared" si="7"/>
        <v/>
      </c>
      <c r="O126" s="34" t="str">
        <f t="shared" si="8"/>
        <v/>
      </c>
      <c r="P126" s="34" t="str">
        <f t="shared" si="9"/>
        <v/>
      </c>
      <c r="Q126" s="35" t="str">
        <f t="shared" si="10"/>
        <v/>
      </c>
      <c r="R126" s="33" t="str">
        <f t="shared" si="11"/>
        <v/>
      </c>
      <c r="S126" s="33">
        <f t="shared" si="12"/>
        <v>1</v>
      </c>
      <c r="T126" s="33">
        <f t="shared" si="13"/>
        <v>-56.71174423</v>
      </c>
      <c r="U126" s="33">
        <f t="shared" si="14"/>
        <v>-56.71174423</v>
      </c>
      <c r="V126" s="36" t="str">
        <f t="shared" si="15"/>
        <v/>
      </c>
      <c r="W126" s="37">
        <f t="shared" si="16"/>
        <v>88.71035368</v>
      </c>
      <c r="X126" s="37">
        <f t="shared" si="17"/>
        <v>5.75</v>
      </c>
      <c r="Y126" s="37" t="str">
        <f>if(N126=1,(W126*(S126-V126))*'Säännöt ja ohjeet'!$B$54+X126,"")</f>
        <v/>
      </c>
      <c r="Z126" s="37">
        <f t="shared" si="18"/>
        <v>0</v>
      </c>
      <c r="AA126" s="37">
        <f t="shared" si="19"/>
        <v>1</v>
      </c>
      <c r="AB126" s="37">
        <f t="shared" si="20"/>
        <v>88.71035368</v>
      </c>
      <c r="AC126" s="37">
        <f t="shared" si="21"/>
        <v>5.75</v>
      </c>
      <c r="AD126" s="37" t="str">
        <f>if(N126=1,(AB126*(Z126-AA126))*'Säännöt ja ohjeet'!$B$54+AC126,"")</f>
        <v/>
      </c>
      <c r="AE126" s="38">
        <f t="shared" si="22"/>
        <v>11</v>
      </c>
      <c r="AF126" s="38">
        <f t="shared" si="23"/>
        <v>11</v>
      </c>
      <c r="AG126" s="1"/>
      <c r="AH126" s="10"/>
      <c r="AI126" s="27">
        <f t="shared" ref="AI126:ED126" si="157">if($B126=AI$3,AI125+$Y126,if($C126=AI$3,AI125+$AD126,AI125))</f>
        <v>2004.732079</v>
      </c>
      <c r="AJ126" s="27">
        <f t="shared" si="157"/>
        <v>1845.73035</v>
      </c>
      <c r="AK126" s="27">
        <f t="shared" si="157"/>
        <v>2427.22019</v>
      </c>
      <c r="AL126" s="27">
        <f t="shared" si="157"/>
        <v>1676.303128</v>
      </c>
      <c r="AM126" s="27">
        <f t="shared" si="157"/>
        <v>1775.926432</v>
      </c>
      <c r="AN126" s="27">
        <f t="shared" si="157"/>
        <v>2303.106744</v>
      </c>
      <c r="AO126" s="27">
        <f t="shared" si="157"/>
        <v>2279.021637</v>
      </c>
      <c r="AP126" s="27">
        <f t="shared" si="157"/>
        <v>1721.536599</v>
      </c>
      <c r="AQ126" s="27">
        <f t="shared" si="157"/>
        <v>880.3044819</v>
      </c>
      <c r="AR126" s="27">
        <f t="shared" si="157"/>
        <v>818.204268</v>
      </c>
      <c r="AS126" s="27">
        <f t="shared" si="157"/>
        <v>2178.77133</v>
      </c>
      <c r="AT126" s="27">
        <f t="shared" si="157"/>
        <v>811.649061</v>
      </c>
      <c r="AU126" s="27">
        <f t="shared" si="157"/>
        <v>1243.17385</v>
      </c>
      <c r="AV126" s="27">
        <f t="shared" si="157"/>
        <v>1314.655233</v>
      </c>
      <c r="AW126" s="27">
        <f t="shared" si="157"/>
        <v>1186.880996</v>
      </c>
      <c r="AX126" s="27">
        <f t="shared" si="157"/>
        <v>1130.419935</v>
      </c>
      <c r="AY126" s="27">
        <f t="shared" si="157"/>
        <v>1367.704948</v>
      </c>
      <c r="AZ126" s="27">
        <f t="shared" si="157"/>
        <v>1757.561406</v>
      </c>
      <c r="BA126" s="27">
        <f t="shared" si="157"/>
        <v>1843.969933</v>
      </c>
      <c r="BB126" s="27">
        <f t="shared" si="157"/>
        <v>2151.976698</v>
      </c>
      <c r="BC126" s="27">
        <f t="shared" si="157"/>
        <v>2206.995622</v>
      </c>
      <c r="BD126" s="27" t="str">
        <f t="shared" si="157"/>
        <v>#N/A</v>
      </c>
      <c r="BE126" s="27" t="str">
        <f t="shared" si="157"/>
        <v>#N/A</v>
      </c>
      <c r="BF126" s="27" t="str">
        <f t="shared" si="157"/>
        <v>#N/A</v>
      </c>
      <c r="BG126" s="27" t="str">
        <f t="shared" si="157"/>
        <v>#N/A</v>
      </c>
      <c r="BH126" s="27" t="str">
        <f t="shared" si="157"/>
        <v>#N/A</v>
      </c>
      <c r="BI126" s="27" t="str">
        <f t="shared" si="157"/>
        <v>#N/A</v>
      </c>
      <c r="BJ126" s="27" t="str">
        <f t="shared" si="157"/>
        <v>#N/A</v>
      </c>
      <c r="BK126" s="27" t="str">
        <f t="shared" si="157"/>
        <v>#N/A</v>
      </c>
      <c r="BL126" s="27" t="str">
        <f t="shared" si="157"/>
        <v>#N/A</v>
      </c>
      <c r="BM126" s="27" t="str">
        <f t="shared" si="157"/>
        <v>#N/A</v>
      </c>
      <c r="BN126" s="27" t="str">
        <f t="shared" si="157"/>
        <v>#N/A</v>
      </c>
      <c r="BO126" s="27" t="str">
        <f t="shared" si="157"/>
        <v>#N/A</v>
      </c>
      <c r="BP126" s="27" t="str">
        <f t="shared" si="157"/>
        <v>#N/A</v>
      </c>
      <c r="BQ126" s="27" t="str">
        <f t="shared" si="157"/>
        <v>#N/A</v>
      </c>
      <c r="BR126" s="27" t="str">
        <f t="shared" si="157"/>
        <v>#N/A</v>
      </c>
      <c r="BS126" s="27" t="str">
        <f t="shared" si="157"/>
        <v>#N/A</v>
      </c>
      <c r="BT126" s="27" t="str">
        <f t="shared" si="157"/>
        <v>#N/A</v>
      </c>
      <c r="BU126" s="27" t="str">
        <f t="shared" si="157"/>
        <v>#N/A</v>
      </c>
      <c r="BV126" s="27" t="str">
        <f t="shared" si="157"/>
        <v>#N/A</v>
      </c>
      <c r="BW126" s="27" t="str">
        <f t="shared" si="157"/>
        <v>#N/A</v>
      </c>
      <c r="BX126" s="27" t="str">
        <f t="shared" si="157"/>
        <v>#N/A</v>
      </c>
      <c r="BY126" s="27" t="str">
        <f t="shared" si="157"/>
        <v>#N/A</v>
      </c>
      <c r="BZ126" s="27" t="str">
        <f t="shared" si="157"/>
        <v>#N/A</v>
      </c>
      <c r="CA126" s="27" t="str">
        <f t="shared" si="157"/>
        <v>#N/A</v>
      </c>
      <c r="CB126" s="27" t="str">
        <f t="shared" si="157"/>
        <v>#N/A</v>
      </c>
      <c r="CC126" s="27" t="str">
        <f t="shared" si="157"/>
        <v>#N/A</v>
      </c>
      <c r="CD126" s="27" t="str">
        <f t="shared" si="157"/>
        <v>#N/A</v>
      </c>
      <c r="CE126" s="27" t="str">
        <f t="shared" si="157"/>
        <v>#N/A</v>
      </c>
      <c r="CF126" s="27" t="str">
        <f t="shared" si="157"/>
        <v>#N/A</v>
      </c>
      <c r="CG126" s="27" t="str">
        <f t="shared" si="157"/>
        <v>#N/A</v>
      </c>
      <c r="CH126" s="27" t="str">
        <f t="shared" si="157"/>
        <v>#N/A</v>
      </c>
      <c r="CI126" s="27" t="str">
        <f t="shared" si="157"/>
        <v>#N/A</v>
      </c>
      <c r="CJ126" s="27" t="str">
        <f t="shared" si="157"/>
        <v>#N/A</v>
      </c>
      <c r="CK126" s="27" t="str">
        <f t="shared" si="157"/>
        <v>#N/A</v>
      </c>
      <c r="CL126" s="27" t="str">
        <f t="shared" si="157"/>
        <v>#N/A</v>
      </c>
      <c r="CM126" s="27" t="str">
        <f t="shared" si="157"/>
        <v>#N/A</v>
      </c>
      <c r="CN126" s="27" t="str">
        <f t="shared" si="157"/>
        <v>#N/A</v>
      </c>
      <c r="CO126" s="27" t="str">
        <f t="shared" si="157"/>
        <v>#N/A</v>
      </c>
      <c r="CP126" s="27" t="str">
        <f t="shared" si="157"/>
        <v>#N/A</v>
      </c>
      <c r="CQ126" s="27" t="str">
        <f t="shared" si="157"/>
        <v>#N/A</v>
      </c>
      <c r="CR126" s="27" t="str">
        <f t="shared" si="157"/>
        <v>#N/A</v>
      </c>
      <c r="CS126" s="27" t="str">
        <f t="shared" si="157"/>
        <v>#N/A</v>
      </c>
      <c r="CT126" s="27" t="str">
        <f t="shared" si="157"/>
        <v>#N/A</v>
      </c>
      <c r="CU126" s="27" t="str">
        <f t="shared" si="157"/>
        <v>#N/A</v>
      </c>
      <c r="CV126" s="27" t="str">
        <f t="shared" si="157"/>
        <v>#N/A</v>
      </c>
      <c r="CW126" s="27" t="str">
        <f t="shared" si="157"/>
        <v>#N/A</v>
      </c>
      <c r="CX126" s="27" t="str">
        <f t="shared" si="157"/>
        <v>#N/A</v>
      </c>
      <c r="CY126" s="27" t="str">
        <f t="shared" si="157"/>
        <v>#N/A</v>
      </c>
      <c r="CZ126" s="27" t="str">
        <f t="shared" si="157"/>
        <v>#N/A</v>
      </c>
      <c r="DA126" s="27" t="str">
        <f t="shared" si="157"/>
        <v>#N/A</v>
      </c>
      <c r="DB126" s="27" t="str">
        <f t="shared" si="157"/>
        <v>#N/A</v>
      </c>
      <c r="DC126" s="27" t="str">
        <f t="shared" si="157"/>
        <v>#N/A</v>
      </c>
      <c r="DD126" s="27" t="str">
        <f t="shared" si="157"/>
        <v>#N/A</v>
      </c>
      <c r="DE126" s="27" t="str">
        <f t="shared" si="157"/>
        <v>#N/A</v>
      </c>
      <c r="DF126" s="27" t="str">
        <f t="shared" si="157"/>
        <v>#N/A</v>
      </c>
      <c r="DG126" s="27" t="str">
        <f t="shared" si="157"/>
        <v>#N/A</v>
      </c>
      <c r="DH126" s="27" t="str">
        <f t="shared" si="157"/>
        <v>#N/A</v>
      </c>
      <c r="DI126" s="27" t="str">
        <f t="shared" si="157"/>
        <v>#N/A</v>
      </c>
      <c r="DJ126" s="27" t="str">
        <f t="shared" si="157"/>
        <v>#N/A</v>
      </c>
      <c r="DK126" s="27" t="str">
        <f t="shared" si="157"/>
        <v>#N/A</v>
      </c>
      <c r="DL126" s="27" t="str">
        <f t="shared" si="157"/>
        <v>#N/A</v>
      </c>
      <c r="DM126" s="27" t="str">
        <f t="shared" si="157"/>
        <v>#N/A</v>
      </c>
      <c r="DN126" s="27" t="str">
        <f t="shared" si="157"/>
        <v>#N/A</v>
      </c>
      <c r="DO126" s="27" t="str">
        <f t="shared" si="157"/>
        <v>#N/A</v>
      </c>
      <c r="DP126" s="27" t="str">
        <f t="shared" si="157"/>
        <v>#N/A</v>
      </c>
      <c r="DQ126" s="27" t="str">
        <f t="shared" si="157"/>
        <v>#N/A</v>
      </c>
      <c r="DR126" s="27" t="str">
        <f t="shared" si="157"/>
        <v>#N/A</v>
      </c>
      <c r="DS126" s="27" t="str">
        <f t="shared" si="157"/>
        <v>#N/A</v>
      </c>
      <c r="DT126" s="27" t="str">
        <f t="shared" si="157"/>
        <v>#N/A</v>
      </c>
      <c r="DU126" s="27" t="str">
        <f t="shared" si="157"/>
        <v>#N/A</v>
      </c>
      <c r="DV126" s="27" t="str">
        <f t="shared" si="157"/>
        <v>#N/A</v>
      </c>
      <c r="DW126" s="27" t="str">
        <f t="shared" si="157"/>
        <v>#N/A</v>
      </c>
      <c r="DX126" s="27" t="str">
        <f t="shared" si="157"/>
        <v>#N/A</v>
      </c>
      <c r="DY126" s="27" t="str">
        <f t="shared" si="157"/>
        <v>#N/A</v>
      </c>
      <c r="DZ126" s="27" t="str">
        <f t="shared" si="157"/>
        <v>#N/A</v>
      </c>
      <c r="EA126" s="27" t="str">
        <f t="shared" si="157"/>
        <v>#N/A</v>
      </c>
      <c r="EB126" s="27" t="str">
        <f t="shared" si="157"/>
        <v>#N/A</v>
      </c>
      <c r="EC126" s="27" t="str">
        <f t="shared" si="157"/>
        <v>#N/A</v>
      </c>
      <c r="ED126" s="27" t="str">
        <f t="shared" si="157"/>
        <v>#N/A</v>
      </c>
      <c r="EE126" s="28">
        <f t="shared" si="2"/>
        <v>1663.135472</v>
      </c>
    </row>
    <row r="127">
      <c r="A127" s="1"/>
      <c r="B127" s="29"/>
      <c r="C127" s="30"/>
      <c r="D127" s="30"/>
      <c r="E127" s="30"/>
      <c r="F127" s="31"/>
      <c r="G127" s="32"/>
      <c r="H127" s="32" t="b">
        <f t="shared" si="3"/>
        <v>0</v>
      </c>
      <c r="I127" s="32" t="b">
        <f>if(iferror(match(B127,'Osallistujat ja seuranta'!C:C,0),0)&gt;0,TRUE,FALSE)</f>
        <v>0</v>
      </c>
      <c r="J127" s="32" t="b">
        <f>if(iferror(match(C127,'Osallistujat ja seuranta'!C:C,0),0)&gt;0,TRUE,FALSE)</f>
        <v>0</v>
      </c>
      <c r="K127" s="32" t="b">
        <f t="shared" si="4"/>
        <v>0</v>
      </c>
      <c r="L127" s="32" t="b">
        <f t="shared" si="5"/>
        <v>1</v>
      </c>
      <c r="M127" s="32" t="b">
        <f t="shared" si="6"/>
        <v>0</v>
      </c>
      <c r="N127" s="33" t="str">
        <f t="shared" si="7"/>
        <v/>
      </c>
      <c r="O127" s="34" t="str">
        <f t="shared" si="8"/>
        <v/>
      </c>
      <c r="P127" s="34" t="str">
        <f t="shared" si="9"/>
        <v/>
      </c>
      <c r="Q127" s="35" t="str">
        <f t="shared" si="10"/>
        <v/>
      </c>
      <c r="R127" s="33" t="str">
        <f t="shared" si="11"/>
        <v/>
      </c>
      <c r="S127" s="33">
        <f t="shared" si="12"/>
        <v>1</v>
      </c>
      <c r="T127" s="33">
        <f t="shared" si="13"/>
        <v>-56.71174423</v>
      </c>
      <c r="U127" s="33">
        <f t="shared" si="14"/>
        <v>-56.71174423</v>
      </c>
      <c r="V127" s="36" t="str">
        <f t="shared" si="15"/>
        <v/>
      </c>
      <c r="W127" s="37">
        <f t="shared" si="16"/>
        <v>88.71035368</v>
      </c>
      <c r="X127" s="37">
        <f t="shared" si="17"/>
        <v>5.75</v>
      </c>
      <c r="Y127" s="37" t="str">
        <f>if(N127=1,(W127*(S127-V127))*'Säännöt ja ohjeet'!$B$54+X127,"")</f>
        <v/>
      </c>
      <c r="Z127" s="37">
        <f t="shared" si="18"/>
        <v>0</v>
      </c>
      <c r="AA127" s="37">
        <f t="shared" si="19"/>
        <v>1</v>
      </c>
      <c r="AB127" s="37">
        <f t="shared" si="20"/>
        <v>88.71035368</v>
      </c>
      <c r="AC127" s="37">
        <f t="shared" si="21"/>
        <v>5.75</v>
      </c>
      <c r="AD127" s="37" t="str">
        <f>if(N127=1,(AB127*(Z127-AA127))*'Säännöt ja ohjeet'!$B$54+AC127,"")</f>
        <v/>
      </c>
      <c r="AE127" s="38">
        <f t="shared" si="22"/>
        <v>11</v>
      </c>
      <c r="AF127" s="38">
        <f t="shared" si="23"/>
        <v>11</v>
      </c>
      <c r="AG127" s="1"/>
      <c r="AH127" s="10"/>
      <c r="AI127" s="27">
        <f t="shared" ref="AI127:ED127" si="158">if($B127=AI$3,AI126+$Y127,if($C127=AI$3,AI126+$AD127,AI126))</f>
        <v>2004.732079</v>
      </c>
      <c r="AJ127" s="27">
        <f t="shared" si="158"/>
        <v>1845.73035</v>
      </c>
      <c r="AK127" s="27">
        <f t="shared" si="158"/>
        <v>2427.22019</v>
      </c>
      <c r="AL127" s="27">
        <f t="shared" si="158"/>
        <v>1676.303128</v>
      </c>
      <c r="AM127" s="27">
        <f t="shared" si="158"/>
        <v>1775.926432</v>
      </c>
      <c r="AN127" s="27">
        <f t="shared" si="158"/>
        <v>2303.106744</v>
      </c>
      <c r="AO127" s="27">
        <f t="shared" si="158"/>
        <v>2279.021637</v>
      </c>
      <c r="AP127" s="27">
        <f t="shared" si="158"/>
        <v>1721.536599</v>
      </c>
      <c r="AQ127" s="27">
        <f t="shared" si="158"/>
        <v>880.3044819</v>
      </c>
      <c r="AR127" s="27">
        <f t="shared" si="158"/>
        <v>818.204268</v>
      </c>
      <c r="AS127" s="27">
        <f t="shared" si="158"/>
        <v>2178.77133</v>
      </c>
      <c r="AT127" s="27">
        <f t="shared" si="158"/>
        <v>811.649061</v>
      </c>
      <c r="AU127" s="27">
        <f t="shared" si="158"/>
        <v>1243.17385</v>
      </c>
      <c r="AV127" s="27">
        <f t="shared" si="158"/>
        <v>1314.655233</v>
      </c>
      <c r="AW127" s="27">
        <f t="shared" si="158"/>
        <v>1186.880996</v>
      </c>
      <c r="AX127" s="27">
        <f t="shared" si="158"/>
        <v>1130.419935</v>
      </c>
      <c r="AY127" s="27">
        <f t="shared" si="158"/>
        <v>1367.704948</v>
      </c>
      <c r="AZ127" s="27">
        <f t="shared" si="158"/>
        <v>1757.561406</v>
      </c>
      <c r="BA127" s="27">
        <f t="shared" si="158"/>
        <v>1843.969933</v>
      </c>
      <c r="BB127" s="27">
        <f t="shared" si="158"/>
        <v>2151.976698</v>
      </c>
      <c r="BC127" s="27">
        <f t="shared" si="158"/>
        <v>2206.995622</v>
      </c>
      <c r="BD127" s="27" t="str">
        <f t="shared" si="158"/>
        <v>#N/A</v>
      </c>
      <c r="BE127" s="27" t="str">
        <f t="shared" si="158"/>
        <v>#N/A</v>
      </c>
      <c r="BF127" s="27" t="str">
        <f t="shared" si="158"/>
        <v>#N/A</v>
      </c>
      <c r="BG127" s="27" t="str">
        <f t="shared" si="158"/>
        <v>#N/A</v>
      </c>
      <c r="BH127" s="27" t="str">
        <f t="shared" si="158"/>
        <v>#N/A</v>
      </c>
      <c r="BI127" s="27" t="str">
        <f t="shared" si="158"/>
        <v>#N/A</v>
      </c>
      <c r="BJ127" s="27" t="str">
        <f t="shared" si="158"/>
        <v>#N/A</v>
      </c>
      <c r="BK127" s="27" t="str">
        <f t="shared" si="158"/>
        <v>#N/A</v>
      </c>
      <c r="BL127" s="27" t="str">
        <f t="shared" si="158"/>
        <v>#N/A</v>
      </c>
      <c r="BM127" s="27" t="str">
        <f t="shared" si="158"/>
        <v>#N/A</v>
      </c>
      <c r="BN127" s="27" t="str">
        <f t="shared" si="158"/>
        <v>#N/A</v>
      </c>
      <c r="BO127" s="27" t="str">
        <f t="shared" si="158"/>
        <v>#N/A</v>
      </c>
      <c r="BP127" s="27" t="str">
        <f t="shared" si="158"/>
        <v>#N/A</v>
      </c>
      <c r="BQ127" s="27" t="str">
        <f t="shared" si="158"/>
        <v>#N/A</v>
      </c>
      <c r="BR127" s="27" t="str">
        <f t="shared" si="158"/>
        <v>#N/A</v>
      </c>
      <c r="BS127" s="27" t="str">
        <f t="shared" si="158"/>
        <v>#N/A</v>
      </c>
      <c r="BT127" s="27" t="str">
        <f t="shared" si="158"/>
        <v>#N/A</v>
      </c>
      <c r="BU127" s="27" t="str">
        <f t="shared" si="158"/>
        <v>#N/A</v>
      </c>
      <c r="BV127" s="27" t="str">
        <f t="shared" si="158"/>
        <v>#N/A</v>
      </c>
      <c r="BW127" s="27" t="str">
        <f t="shared" si="158"/>
        <v>#N/A</v>
      </c>
      <c r="BX127" s="27" t="str">
        <f t="shared" si="158"/>
        <v>#N/A</v>
      </c>
      <c r="BY127" s="27" t="str">
        <f t="shared" si="158"/>
        <v>#N/A</v>
      </c>
      <c r="BZ127" s="27" t="str">
        <f t="shared" si="158"/>
        <v>#N/A</v>
      </c>
      <c r="CA127" s="27" t="str">
        <f t="shared" si="158"/>
        <v>#N/A</v>
      </c>
      <c r="CB127" s="27" t="str">
        <f t="shared" si="158"/>
        <v>#N/A</v>
      </c>
      <c r="CC127" s="27" t="str">
        <f t="shared" si="158"/>
        <v>#N/A</v>
      </c>
      <c r="CD127" s="27" t="str">
        <f t="shared" si="158"/>
        <v>#N/A</v>
      </c>
      <c r="CE127" s="27" t="str">
        <f t="shared" si="158"/>
        <v>#N/A</v>
      </c>
      <c r="CF127" s="27" t="str">
        <f t="shared" si="158"/>
        <v>#N/A</v>
      </c>
      <c r="CG127" s="27" t="str">
        <f t="shared" si="158"/>
        <v>#N/A</v>
      </c>
      <c r="CH127" s="27" t="str">
        <f t="shared" si="158"/>
        <v>#N/A</v>
      </c>
      <c r="CI127" s="27" t="str">
        <f t="shared" si="158"/>
        <v>#N/A</v>
      </c>
      <c r="CJ127" s="27" t="str">
        <f t="shared" si="158"/>
        <v>#N/A</v>
      </c>
      <c r="CK127" s="27" t="str">
        <f t="shared" si="158"/>
        <v>#N/A</v>
      </c>
      <c r="CL127" s="27" t="str">
        <f t="shared" si="158"/>
        <v>#N/A</v>
      </c>
      <c r="CM127" s="27" t="str">
        <f t="shared" si="158"/>
        <v>#N/A</v>
      </c>
      <c r="CN127" s="27" t="str">
        <f t="shared" si="158"/>
        <v>#N/A</v>
      </c>
      <c r="CO127" s="27" t="str">
        <f t="shared" si="158"/>
        <v>#N/A</v>
      </c>
      <c r="CP127" s="27" t="str">
        <f t="shared" si="158"/>
        <v>#N/A</v>
      </c>
      <c r="CQ127" s="27" t="str">
        <f t="shared" si="158"/>
        <v>#N/A</v>
      </c>
      <c r="CR127" s="27" t="str">
        <f t="shared" si="158"/>
        <v>#N/A</v>
      </c>
      <c r="CS127" s="27" t="str">
        <f t="shared" si="158"/>
        <v>#N/A</v>
      </c>
      <c r="CT127" s="27" t="str">
        <f t="shared" si="158"/>
        <v>#N/A</v>
      </c>
      <c r="CU127" s="27" t="str">
        <f t="shared" si="158"/>
        <v>#N/A</v>
      </c>
      <c r="CV127" s="27" t="str">
        <f t="shared" si="158"/>
        <v>#N/A</v>
      </c>
      <c r="CW127" s="27" t="str">
        <f t="shared" si="158"/>
        <v>#N/A</v>
      </c>
      <c r="CX127" s="27" t="str">
        <f t="shared" si="158"/>
        <v>#N/A</v>
      </c>
      <c r="CY127" s="27" t="str">
        <f t="shared" si="158"/>
        <v>#N/A</v>
      </c>
      <c r="CZ127" s="27" t="str">
        <f t="shared" si="158"/>
        <v>#N/A</v>
      </c>
      <c r="DA127" s="27" t="str">
        <f t="shared" si="158"/>
        <v>#N/A</v>
      </c>
      <c r="DB127" s="27" t="str">
        <f t="shared" si="158"/>
        <v>#N/A</v>
      </c>
      <c r="DC127" s="27" t="str">
        <f t="shared" si="158"/>
        <v>#N/A</v>
      </c>
      <c r="DD127" s="27" t="str">
        <f t="shared" si="158"/>
        <v>#N/A</v>
      </c>
      <c r="DE127" s="27" t="str">
        <f t="shared" si="158"/>
        <v>#N/A</v>
      </c>
      <c r="DF127" s="27" t="str">
        <f t="shared" si="158"/>
        <v>#N/A</v>
      </c>
      <c r="DG127" s="27" t="str">
        <f t="shared" si="158"/>
        <v>#N/A</v>
      </c>
      <c r="DH127" s="27" t="str">
        <f t="shared" si="158"/>
        <v>#N/A</v>
      </c>
      <c r="DI127" s="27" t="str">
        <f t="shared" si="158"/>
        <v>#N/A</v>
      </c>
      <c r="DJ127" s="27" t="str">
        <f t="shared" si="158"/>
        <v>#N/A</v>
      </c>
      <c r="DK127" s="27" t="str">
        <f t="shared" si="158"/>
        <v>#N/A</v>
      </c>
      <c r="DL127" s="27" t="str">
        <f t="shared" si="158"/>
        <v>#N/A</v>
      </c>
      <c r="DM127" s="27" t="str">
        <f t="shared" si="158"/>
        <v>#N/A</v>
      </c>
      <c r="DN127" s="27" t="str">
        <f t="shared" si="158"/>
        <v>#N/A</v>
      </c>
      <c r="DO127" s="27" t="str">
        <f t="shared" si="158"/>
        <v>#N/A</v>
      </c>
      <c r="DP127" s="27" t="str">
        <f t="shared" si="158"/>
        <v>#N/A</v>
      </c>
      <c r="DQ127" s="27" t="str">
        <f t="shared" si="158"/>
        <v>#N/A</v>
      </c>
      <c r="DR127" s="27" t="str">
        <f t="shared" si="158"/>
        <v>#N/A</v>
      </c>
      <c r="DS127" s="27" t="str">
        <f t="shared" si="158"/>
        <v>#N/A</v>
      </c>
      <c r="DT127" s="27" t="str">
        <f t="shared" si="158"/>
        <v>#N/A</v>
      </c>
      <c r="DU127" s="27" t="str">
        <f t="shared" si="158"/>
        <v>#N/A</v>
      </c>
      <c r="DV127" s="27" t="str">
        <f t="shared" si="158"/>
        <v>#N/A</v>
      </c>
      <c r="DW127" s="27" t="str">
        <f t="shared" si="158"/>
        <v>#N/A</v>
      </c>
      <c r="DX127" s="27" t="str">
        <f t="shared" si="158"/>
        <v>#N/A</v>
      </c>
      <c r="DY127" s="27" t="str">
        <f t="shared" si="158"/>
        <v>#N/A</v>
      </c>
      <c r="DZ127" s="27" t="str">
        <f t="shared" si="158"/>
        <v>#N/A</v>
      </c>
      <c r="EA127" s="27" t="str">
        <f t="shared" si="158"/>
        <v>#N/A</v>
      </c>
      <c r="EB127" s="27" t="str">
        <f t="shared" si="158"/>
        <v>#N/A</v>
      </c>
      <c r="EC127" s="27" t="str">
        <f t="shared" si="158"/>
        <v>#N/A</v>
      </c>
      <c r="ED127" s="27" t="str">
        <f t="shared" si="158"/>
        <v>#N/A</v>
      </c>
      <c r="EE127" s="28">
        <f t="shared" si="2"/>
        <v>1663.135472</v>
      </c>
    </row>
    <row r="128">
      <c r="A128" s="1"/>
      <c r="B128" s="29"/>
      <c r="C128" s="30"/>
      <c r="D128" s="30"/>
      <c r="E128" s="30"/>
      <c r="F128" s="31"/>
      <c r="G128" s="32"/>
      <c r="H128" s="32" t="b">
        <f t="shared" si="3"/>
        <v>0</v>
      </c>
      <c r="I128" s="32" t="b">
        <f>if(iferror(match(B128,'Osallistujat ja seuranta'!C:C,0),0)&gt;0,TRUE,FALSE)</f>
        <v>0</v>
      </c>
      <c r="J128" s="32" t="b">
        <f>if(iferror(match(C128,'Osallistujat ja seuranta'!C:C,0),0)&gt;0,TRUE,FALSE)</f>
        <v>0</v>
      </c>
      <c r="K128" s="32" t="b">
        <f t="shared" si="4"/>
        <v>0</v>
      </c>
      <c r="L128" s="32" t="b">
        <f t="shared" si="5"/>
        <v>1</v>
      </c>
      <c r="M128" s="32" t="b">
        <f t="shared" si="6"/>
        <v>0</v>
      </c>
      <c r="N128" s="33" t="str">
        <f t="shared" si="7"/>
        <v/>
      </c>
      <c r="O128" s="34" t="str">
        <f t="shared" si="8"/>
        <v/>
      </c>
      <c r="P128" s="34" t="str">
        <f t="shared" si="9"/>
        <v/>
      </c>
      <c r="Q128" s="35" t="str">
        <f t="shared" si="10"/>
        <v/>
      </c>
      <c r="R128" s="33" t="str">
        <f t="shared" si="11"/>
        <v/>
      </c>
      <c r="S128" s="33">
        <f t="shared" si="12"/>
        <v>1</v>
      </c>
      <c r="T128" s="33">
        <f t="shared" si="13"/>
        <v>-56.71174423</v>
      </c>
      <c r="U128" s="33">
        <f t="shared" si="14"/>
        <v>-56.71174423</v>
      </c>
      <c r="V128" s="36" t="str">
        <f t="shared" si="15"/>
        <v/>
      </c>
      <c r="W128" s="37">
        <f t="shared" si="16"/>
        <v>88.71035368</v>
      </c>
      <c r="X128" s="37">
        <f t="shared" si="17"/>
        <v>5.75</v>
      </c>
      <c r="Y128" s="37" t="str">
        <f>if(N128=1,(W128*(S128-V128))*'Säännöt ja ohjeet'!$B$54+X128,"")</f>
        <v/>
      </c>
      <c r="Z128" s="37">
        <f t="shared" si="18"/>
        <v>0</v>
      </c>
      <c r="AA128" s="37">
        <f t="shared" si="19"/>
        <v>1</v>
      </c>
      <c r="AB128" s="37">
        <f t="shared" si="20"/>
        <v>88.71035368</v>
      </c>
      <c r="AC128" s="37">
        <f t="shared" si="21"/>
        <v>5.75</v>
      </c>
      <c r="AD128" s="37" t="str">
        <f>if(N128=1,(AB128*(Z128-AA128))*'Säännöt ja ohjeet'!$B$54+AC128,"")</f>
        <v/>
      </c>
      <c r="AE128" s="38">
        <f t="shared" si="22"/>
        <v>11</v>
      </c>
      <c r="AF128" s="38">
        <f t="shared" si="23"/>
        <v>11</v>
      </c>
      <c r="AG128" s="1"/>
      <c r="AH128" s="10"/>
      <c r="AI128" s="27">
        <f t="shared" ref="AI128:ED128" si="159">if($B128=AI$3,AI127+$Y128,if($C128=AI$3,AI127+$AD128,AI127))</f>
        <v>2004.732079</v>
      </c>
      <c r="AJ128" s="27">
        <f t="shared" si="159"/>
        <v>1845.73035</v>
      </c>
      <c r="AK128" s="27">
        <f t="shared" si="159"/>
        <v>2427.22019</v>
      </c>
      <c r="AL128" s="27">
        <f t="shared" si="159"/>
        <v>1676.303128</v>
      </c>
      <c r="AM128" s="27">
        <f t="shared" si="159"/>
        <v>1775.926432</v>
      </c>
      <c r="AN128" s="27">
        <f t="shared" si="159"/>
        <v>2303.106744</v>
      </c>
      <c r="AO128" s="27">
        <f t="shared" si="159"/>
        <v>2279.021637</v>
      </c>
      <c r="AP128" s="27">
        <f t="shared" si="159"/>
        <v>1721.536599</v>
      </c>
      <c r="AQ128" s="27">
        <f t="shared" si="159"/>
        <v>880.3044819</v>
      </c>
      <c r="AR128" s="27">
        <f t="shared" si="159"/>
        <v>818.204268</v>
      </c>
      <c r="AS128" s="27">
        <f t="shared" si="159"/>
        <v>2178.77133</v>
      </c>
      <c r="AT128" s="27">
        <f t="shared" si="159"/>
        <v>811.649061</v>
      </c>
      <c r="AU128" s="27">
        <f t="shared" si="159"/>
        <v>1243.17385</v>
      </c>
      <c r="AV128" s="27">
        <f t="shared" si="159"/>
        <v>1314.655233</v>
      </c>
      <c r="AW128" s="27">
        <f t="shared" si="159"/>
        <v>1186.880996</v>
      </c>
      <c r="AX128" s="27">
        <f t="shared" si="159"/>
        <v>1130.419935</v>
      </c>
      <c r="AY128" s="27">
        <f t="shared" si="159"/>
        <v>1367.704948</v>
      </c>
      <c r="AZ128" s="27">
        <f t="shared" si="159"/>
        <v>1757.561406</v>
      </c>
      <c r="BA128" s="27">
        <f t="shared" si="159"/>
        <v>1843.969933</v>
      </c>
      <c r="BB128" s="27">
        <f t="shared" si="159"/>
        <v>2151.976698</v>
      </c>
      <c r="BC128" s="27">
        <f t="shared" si="159"/>
        <v>2206.995622</v>
      </c>
      <c r="BD128" s="27" t="str">
        <f t="shared" si="159"/>
        <v>#N/A</v>
      </c>
      <c r="BE128" s="27" t="str">
        <f t="shared" si="159"/>
        <v>#N/A</v>
      </c>
      <c r="BF128" s="27" t="str">
        <f t="shared" si="159"/>
        <v>#N/A</v>
      </c>
      <c r="BG128" s="27" t="str">
        <f t="shared" si="159"/>
        <v>#N/A</v>
      </c>
      <c r="BH128" s="27" t="str">
        <f t="shared" si="159"/>
        <v>#N/A</v>
      </c>
      <c r="BI128" s="27" t="str">
        <f t="shared" si="159"/>
        <v>#N/A</v>
      </c>
      <c r="BJ128" s="27" t="str">
        <f t="shared" si="159"/>
        <v>#N/A</v>
      </c>
      <c r="BK128" s="27" t="str">
        <f t="shared" si="159"/>
        <v>#N/A</v>
      </c>
      <c r="BL128" s="27" t="str">
        <f t="shared" si="159"/>
        <v>#N/A</v>
      </c>
      <c r="BM128" s="27" t="str">
        <f t="shared" si="159"/>
        <v>#N/A</v>
      </c>
      <c r="BN128" s="27" t="str">
        <f t="shared" si="159"/>
        <v>#N/A</v>
      </c>
      <c r="BO128" s="27" t="str">
        <f t="shared" si="159"/>
        <v>#N/A</v>
      </c>
      <c r="BP128" s="27" t="str">
        <f t="shared" si="159"/>
        <v>#N/A</v>
      </c>
      <c r="BQ128" s="27" t="str">
        <f t="shared" si="159"/>
        <v>#N/A</v>
      </c>
      <c r="BR128" s="27" t="str">
        <f t="shared" si="159"/>
        <v>#N/A</v>
      </c>
      <c r="BS128" s="27" t="str">
        <f t="shared" si="159"/>
        <v>#N/A</v>
      </c>
      <c r="BT128" s="27" t="str">
        <f t="shared" si="159"/>
        <v>#N/A</v>
      </c>
      <c r="BU128" s="27" t="str">
        <f t="shared" si="159"/>
        <v>#N/A</v>
      </c>
      <c r="BV128" s="27" t="str">
        <f t="shared" si="159"/>
        <v>#N/A</v>
      </c>
      <c r="BW128" s="27" t="str">
        <f t="shared" si="159"/>
        <v>#N/A</v>
      </c>
      <c r="BX128" s="27" t="str">
        <f t="shared" si="159"/>
        <v>#N/A</v>
      </c>
      <c r="BY128" s="27" t="str">
        <f t="shared" si="159"/>
        <v>#N/A</v>
      </c>
      <c r="BZ128" s="27" t="str">
        <f t="shared" si="159"/>
        <v>#N/A</v>
      </c>
      <c r="CA128" s="27" t="str">
        <f t="shared" si="159"/>
        <v>#N/A</v>
      </c>
      <c r="CB128" s="27" t="str">
        <f t="shared" si="159"/>
        <v>#N/A</v>
      </c>
      <c r="CC128" s="27" t="str">
        <f t="shared" si="159"/>
        <v>#N/A</v>
      </c>
      <c r="CD128" s="27" t="str">
        <f t="shared" si="159"/>
        <v>#N/A</v>
      </c>
      <c r="CE128" s="27" t="str">
        <f t="shared" si="159"/>
        <v>#N/A</v>
      </c>
      <c r="CF128" s="27" t="str">
        <f t="shared" si="159"/>
        <v>#N/A</v>
      </c>
      <c r="CG128" s="27" t="str">
        <f t="shared" si="159"/>
        <v>#N/A</v>
      </c>
      <c r="CH128" s="27" t="str">
        <f t="shared" si="159"/>
        <v>#N/A</v>
      </c>
      <c r="CI128" s="27" t="str">
        <f t="shared" si="159"/>
        <v>#N/A</v>
      </c>
      <c r="CJ128" s="27" t="str">
        <f t="shared" si="159"/>
        <v>#N/A</v>
      </c>
      <c r="CK128" s="27" t="str">
        <f t="shared" si="159"/>
        <v>#N/A</v>
      </c>
      <c r="CL128" s="27" t="str">
        <f t="shared" si="159"/>
        <v>#N/A</v>
      </c>
      <c r="CM128" s="27" t="str">
        <f t="shared" si="159"/>
        <v>#N/A</v>
      </c>
      <c r="CN128" s="27" t="str">
        <f t="shared" si="159"/>
        <v>#N/A</v>
      </c>
      <c r="CO128" s="27" t="str">
        <f t="shared" si="159"/>
        <v>#N/A</v>
      </c>
      <c r="CP128" s="27" t="str">
        <f t="shared" si="159"/>
        <v>#N/A</v>
      </c>
      <c r="CQ128" s="27" t="str">
        <f t="shared" si="159"/>
        <v>#N/A</v>
      </c>
      <c r="CR128" s="27" t="str">
        <f t="shared" si="159"/>
        <v>#N/A</v>
      </c>
      <c r="CS128" s="27" t="str">
        <f t="shared" si="159"/>
        <v>#N/A</v>
      </c>
      <c r="CT128" s="27" t="str">
        <f t="shared" si="159"/>
        <v>#N/A</v>
      </c>
      <c r="CU128" s="27" t="str">
        <f t="shared" si="159"/>
        <v>#N/A</v>
      </c>
      <c r="CV128" s="27" t="str">
        <f t="shared" si="159"/>
        <v>#N/A</v>
      </c>
      <c r="CW128" s="27" t="str">
        <f t="shared" si="159"/>
        <v>#N/A</v>
      </c>
      <c r="CX128" s="27" t="str">
        <f t="shared" si="159"/>
        <v>#N/A</v>
      </c>
      <c r="CY128" s="27" t="str">
        <f t="shared" si="159"/>
        <v>#N/A</v>
      </c>
      <c r="CZ128" s="27" t="str">
        <f t="shared" si="159"/>
        <v>#N/A</v>
      </c>
      <c r="DA128" s="27" t="str">
        <f t="shared" si="159"/>
        <v>#N/A</v>
      </c>
      <c r="DB128" s="27" t="str">
        <f t="shared" si="159"/>
        <v>#N/A</v>
      </c>
      <c r="DC128" s="27" t="str">
        <f t="shared" si="159"/>
        <v>#N/A</v>
      </c>
      <c r="DD128" s="27" t="str">
        <f t="shared" si="159"/>
        <v>#N/A</v>
      </c>
      <c r="DE128" s="27" t="str">
        <f t="shared" si="159"/>
        <v>#N/A</v>
      </c>
      <c r="DF128" s="27" t="str">
        <f t="shared" si="159"/>
        <v>#N/A</v>
      </c>
      <c r="DG128" s="27" t="str">
        <f t="shared" si="159"/>
        <v>#N/A</v>
      </c>
      <c r="DH128" s="27" t="str">
        <f t="shared" si="159"/>
        <v>#N/A</v>
      </c>
      <c r="DI128" s="27" t="str">
        <f t="shared" si="159"/>
        <v>#N/A</v>
      </c>
      <c r="DJ128" s="27" t="str">
        <f t="shared" si="159"/>
        <v>#N/A</v>
      </c>
      <c r="DK128" s="27" t="str">
        <f t="shared" si="159"/>
        <v>#N/A</v>
      </c>
      <c r="DL128" s="27" t="str">
        <f t="shared" si="159"/>
        <v>#N/A</v>
      </c>
      <c r="DM128" s="27" t="str">
        <f t="shared" si="159"/>
        <v>#N/A</v>
      </c>
      <c r="DN128" s="27" t="str">
        <f t="shared" si="159"/>
        <v>#N/A</v>
      </c>
      <c r="DO128" s="27" t="str">
        <f t="shared" si="159"/>
        <v>#N/A</v>
      </c>
      <c r="DP128" s="27" t="str">
        <f t="shared" si="159"/>
        <v>#N/A</v>
      </c>
      <c r="DQ128" s="27" t="str">
        <f t="shared" si="159"/>
        <v>#N/A</v>
      </c>
      <c r="DR128" s="27" t="str">
        <f t="shared" si="159"/>
        <v>#N/A</v>
      </c>
      <c r="DS128" s="27" t="str">
        <f t="shared" si="159"/>
        <v>#N/A</v>
      </c>
      <c r="DT128" s="27" t="str">
        <f t="shared" si="159"/>
        <v>#N/A</v>
      </c>
      <c r="DU128" s="27" t="str">
        <f t="shared" si="159"/>
        <v>#N/A</v>
      </c>
      <c r="DV128" s="27" t="str">
        <f t="shared" si="159"/>
        <v>#N/A</v>
      </c>
      <c r="DW128" s="27" t="str">
        <f t="shared" si="159"/>
        <v>#N/A</v>
      </c>
      <c r="DX128" s="27" t="str">
        <f t="shared" si="159"/>
        <v>#N/A</v>
      </c>
      <c r="DY128" s="27" t="str">
        <f t="shared" si="159"/>
        <v>#N/A</v>
      </c>
      <c r="DZ128" s="27" t="str">
        <f t="shared" si="159"/>
        <v>#N/A</v>
      </c>
      <c r="EA128" s="27" t="str">
        <f t="shared" si="159"/>
        <v>#N/A</v>
      </c>
      <c r="EB128" s="27" t="str">
        <f t="shared" si="159"/>
        <v>#N/A</v>
      </c>
      <c r="EC128" s="27" t="str">
        <f t="shared" si="159"/>
        <v>#N/A</v>
      </c>
      <c r="ED128" s="27" t="str">
        <f t="shared" si="159"/>
        <v>#N/A</v>
      </c>
      <c r="EE128" s="28">
        <f t="shared" si="2"/>
        <v>1663.135472</v>
      </c>
    </row>
    <row r="129">
      <c r="A129" s="1"/>
      <c r="B129" s="29"/>
      <c r="C129" s="30"/>
      <c r="D129" s="30"/>
      <c r="E129" s="30"/>
      <c r="F129" s="31"/>
      <c r="G129" s="32"/>
      <c r="H129" s="32" t="b">
        <f t="shared" si="3"/>
        <v>0</v>
      </c>
      <c r="I129" s="32" t="b">
        <f>if(iferror(match(B129,'Osallistujat ja seuranta'!C:C,0),0)&gt;0,TRUE,FALSE)</f>
        <v>0</v>
      </c>
      <c r="J129" s="32" t="b">
        <f>if(iferror(match(C129,'Osallistujat ja seuranta'!C:C,0),0)&gt;0,TRUE,FALSE)</f>
        <v>0</v>
      </c>
      <c r="K129" s="32" t="b">
        <f t="shared" si="4"/>
        <v>0</v>
      </c>
      <c r="L129" s="32" t="b">
        <f t="shared" si="5"/>
        <v>1</v>
      </c>
      <c r="M129" s="32" t="b">
        <f t="shared" si="6"/>
        <v>0</v>
      </c>
      <c r="N129" s="33" t="str">
        <f t="shared" si="7"/>
        <v/>
      </c>
      <c r="O129" s="34" t="str">
        <f t="shared" si="8"/>
        <v/>
      </c>
      <c r="P129" s="34" t="str">
        <f t="shared" si="9"/>
        <v/>
      </c>
      <c r="Q129" s="35" t="str">
        <f t="shared" si="10"/>
        <v/>
      </c>
      <c r="R129" s="33" t="str">
        <f t="shared" si="11"/>
        <v/>
      </c>
      <c r="S129" s="33">
        <f t="shared" si="12"/>
        <v>1</v>
      </c>
      <c r="T129" s="33">
        <f t="shared" si="13"/>
        <v>-56.71174423</v>
      </c>
      <c r="U129" s="33">
        <f t="shared" si="14"/>
        <v>-56.71174423</v>
      </c>
      <c r="V129" s="36" t="str">
        <f t="shared" si="15"/>
        <v/>
      </c>
      <c r="W129" s="37">
        <f t="shared" si="16"/>
        <v>88.71035368</v>
      </c>
      <c r="X129" s="37">
        <f t="shared" si="17"/>
        <v>5.75</v>
      </c>
      <c r="Y129" s="37" t="str">
        <f>if(N129=1,(W129*(S129-V129))*'Säännöt ja ohjeet'!$B$54+X129,"")</f>
        <v/>
      </c>
      <c r="Z129" s="37">
        <f t="shared" si="18"/>
        <v>0</v>
      </c>
      <c r="AA129" s="37">
        <f t="shared" si="19"/>
        <v>1</v>
      </c>
      <c r="AB129" s="37">
        <f t="shared" si="20"/>
        <v>88.71035368</v>
      </c>
      <c r="AC129" s="37">
        <f t="shared" si="21"/>
        <v>5.75</v>
      </c>
      <c r="AD129" s="37" t="str">
        <f>if(N129=1,(AB129*(Z129-AA129))*'Säännöt ja ohjeet'!$B$54+AC129,"")</f>
        <v/>
      </c>
      <c r="AE129" s="38">
        <f t="shared" si="22"/>
        <v>11</v>
      </c>
      <c r="AF129" s="38">
        <f t="shared" si="23"/>
        <v>11</v>
      </c>
      <c r="AG129" s="1"/>
      <c r="AH129" s="10"/>
      <c r="AI129" s="27">
        <f t="shared" ref="AI129:ED129" si="160">if($B129=AI$3,AI128+$Y129,if($C129=AI$3,AI128+$AD129,AI128))</f>
        <v>2004.732079</v>
      </c>
      <c r="AJ129" s="27">
        <f t="shared" si="160"/>
        <v>1845.73035</v>
      </c>
      <c r="AK129" s="27">
        <f t="shared" si="160"/>
        <v>2427.22019</v>
      </c>
      <c r="AL129" s="27">
        <f t="shared" si="160"/>
        <v>1676.303128</v>
      </c>
      <c r="AM129" s="27">
        <f t="shared" si="160"/>
        <v>1775.926432</v>
      </c>
      <c r="AN129" s="27">
        <f t="shared" si="160"/>
        <v>2303.106744</v>
      </c>
      <c r="AO129" s="27">
        <f t="shared" si="160"/>
        <v>2279.021637</v>
      </c>
      <c r="AP129" s="27">
        <f t="shared" si="160"/>
        <v>1721.536599</v>
      </c>
      <c r="AQ129" s="27">
        <f t="shared" si="160"/>
        <v>880.3044819</v>
      </c>
      <c r="AR129" s="27">
        <f t="shared" si="160"/>
        <v>818.204268</v>
      </c>
      <c r="AS129" s="27">
        <f t="shared" si="160"/>
        <v>2178.77133</v>
      </c>
      <c r="AT129" s="27">
        <f t="shared" si="160"/>
        <v>811.649061</v>
      </c>
      <c r="AU129" s="27">
        <f t="shared" si="160"/>
        <v>1243.17385</v>
      </c>
      <c r="AV129" s="27">
        <f t="shared" si="160"/>
        <v>1314.655233</v>
      </c>
      <c r="AW129" s="27">
        <f t="shared" si="160"/>
        <v>1186.880996</v>
      </c>
      <c r="AX129" s="27">
        <f t="shared" si="160"/>
        <v>1130.419935</v>
      </c>
      <c r="AY129" s="27">
        <f t="shared" si="160"/>
        <v>1367.704948</v>
      </c>
      <c r="AZ129" s="27">
        <f t="shared" si="160"/>
        <v>1757.561406</v>
      </c>
      <c r="BA129" s="27">
        <f t="shared" si="160"/>
        <v>1843.969933</v>
      </c>
      <c r="BB129" s="27">
        <f t="shared" si="160"/>
        <v>2151.976698</v>
      </c>
      <c r="BC129" s="27">
        <f t="shared" si="160"/>
        <v>2206.995622</v>
      </c>
      <c r="BD129" s="27" t="str">
        <f t="shared" si="160"/>
        <v>#N/A</v>
      </c>
      <c r="BE129" s="27" t="str">
        <f t="shared" si="160"/>
        <v>#N/A</v>
      </c>
      <c r="BF129" s="27" t="str">
        <f t="shared" si="160"/>
        <v>#N/A</v>
      </c>
      <c r="BG129" s="27" t="str">
        <f t="shared" si="160"/>
        <v>#N/A</v>
      </c>
      <c r="BH129" s="27" t="str">
        <f t="shared" si="160"/>
        <v>#N/A</v>
      </c>
      <c r="BI129" s="27" t="str">
        <f t="shared" si="160"/>
        <v>#N/A</v>
      </c>
      <c r="BJ129" s="27" t="str">
        <f t="shared" si="160"/>
        <v>#N/A</v>
      </c>
      <c r="BK129" s="27" t="str">
        <f t="shared" si="160"/>
        <v>#N/A</v>
      </c>
      <c r="BL129" s="27" t="str">
        <f t="shared" si="160"/>
        <v>#N/A</v>
      </c>
      <c r="BM129" s="27" t="str">
        <f t="shared" si="160"/>
        <v>#N/A</v>
      </c>
      <c r="BN129" s="27" t="str">
        <f t="shared" si="160"/>
        <v>#N/A</v>
      </c>
      <c r="BO129" s="27" t="str">
        <f t="shared" si="160"/>
        <v>#N/A</v>
      </c>
      <c r="BP129" s="27" t="str">
        <f t="shared" si="160"/>
        <v>#N/A</v>
      </c>
      <c r="BQ129" s="27" t="str">
        <f t="shared" si="160"/>
        <v>#N/A</v>
      </c>
      <c r="BR129" s="27" t="str">
        <f t="shared" si="160"/>
        <v>#N/A</v>
      </c>
      <c r="BS129" s="27" t="str">
        <f t="shared" si="160"/>
        <v>#N/A</v>
      </c>
      <c r="BT129" s="27" t="str">
        <f t="shared" si="160"/>
        <v>#N/A</v>
      </c>
      <c r="BU129" s="27" t="str">
        <f t="shared" si="160"/>
        <v>#N/A</v>
      </c>
      <c r="BV129" s="27" t="str">
        <f t="shared" si="160"/>
        <v>#N/A</v>
      </c>
      <c r="BW129" s="27" t="str">
        <f t="shared" si="160"/>
        <v>#N/A</v>
      </c>
      <c r="BX129" s="27" t="str">
        <f t="shared" si="160"/>
        <v>#N/A</v>
      </c>
      <c r="BY129" s="27" t="str">
        <f t="shared" si="160"/>
        <v>#N/A</v>
      </c>
      <c r="BZ129" s="27" t="str">
        <f t="shared" si="160"/>
        <v>#N/A</v>
      </c>
      <c r="CA129" s="27" t="str">
        <f t="shared" si="160"/>
        <v>#N/A</v>
      </c>
      <c r="CB129" s="27" t="str">
        <f t="shared" si="160"/>
        <v>#N/A</v>
      </c>
      <c r="CC129" s="27" t="str">
        <f t="shared" si="160"/>
        <v>#N/A</v>
      </c>
      <c r="CD129" s="27" t="str">
        <f t="shared" si="160"/>
        <v>#N/A</v>
      </c>
      <c r="CE129" s="27" t="str">
        <f t="shared" si="160"/>
        <v>#N/A</v>
      </c>
      <c r="CF129" s="27" t="str">
        <f t="shared" si="160"/>
        <v>#N/A</v>
      </c>
      <c r="CG129" s="27" t="str">
        <f t="shared" si="160"/>
        <v>#N/A</v>
      </c>
      <c r="CH129" s="27" t="str">
        <f t="shared" si="160"/>
        <v>#N/A</v>
      </c>
      <c r="CI129" s="27" t="str">
        <f t="shared" si="160"/>
        <v>#N/A</v>
      </c>
      <c r="CJ129" s="27" t="str">
        <f t="shared" si="160"/>
        <v>#N/A</v>
      </c>
      <c r="CK129" s="27" t="str">
        <f t="shared" si="160"/>
        <v>#N/A</v>
      </c>
      <c r="CL129" s="27" t="str">
        <f t="shared" si="160"/>
        <v>#N/A</v>
      </c>
      <c r="CM129" s="27" t="str">
        <f t="shared" si="160"/>
        <v>#N/A</v>
      </c>
      <c r="CN129" s="27" t="str">
        <f t="shared" si="160"/>
        <v>#N/A</v>
      </c>
      <c r="CO129" s="27" t="str">
        <f t="shared" si="160"/>
        <v>#N/A</v>
      </c>
      <c r="CP129" s="27" t="str">
        <f t="shared" si="160"/>
        <v>#N/A</v>
      </c>
      <c r="CQ129" s="27" t="str">
        <f t="shared" si="160"/>
        <v>#N/A</v>
      </c>
      <c r="CR129" s="27" t="str">
        <f t="shared" si="160"/>
        <v>#N/A</v>
      </c>
      <c r="CS129" s="27" t="str">
        <f t="shared" si="160"/>
        <v>#N/A</v>
      </c>
      <c r="CT129" s="27" t="str">
        <f t="shared" si="160"/>
        <v>#N/A</v>
      </c>
      <c r="CU129" s="27" t="str">
        <f t="shared" si="160"/>
        <v>#N/A</v>
      </c>
      <c r="CV129" s="27" t="str">
        <f t="shared" si="160"/>
        <v>#N/A</v>
      </c>
      <c r="CW129" s="27" t="str">
        <f t="shared" si="160"/>
        <v>#N/A</v>
      </c>
      <c r="CX129" s="27" t="str">
        <f t="shared" si="160"/>
        <v>#N/A</v>
      </c>
      <c r="CY129" s="27" t="str">
        <f t="shared" si="160"/>
        <v>#N/A</v>
      </c>
      <c r="CZ129" s="27" t="str">
        <f t="shared" si="160"/>
        <v>#N/A</v>
      </c>
      <c r="DA129" s="27" t="str">
        <f t="shared" si="160"/>
        <v>#N/A</v>
      </c>
      <c r="DB129" s="27" t="str">
        <f t="shared" si="160"/>
        <v>#N/A</v>
      </c>
      <c r="DC129" s="27" t="str">
        <f t="shared" si="160"/>
        <v>#N/A</v>
      </c>
      <c r="DD129" s="27" t="str">
        <f t="shared" si="160"/>
        <v>#N/A</v>
      </c>
      <c r="DE129" s="27" t="str">
        <f t="shared" si="160"/>
        <v>#N/A</v>
      </c>
      <c r="DF129" s="27" t="str">
        <f t="shared" si="160"/>
        <v>#N/A</v>
      </c>
      <c r="DG129" s="27" t="str">
        <f t="shared" si="160"/>
        <v>#N/A</v>
      </c>
      <c r="DH129" s="27" t="str">
        <f t="shared" si="160"/>
        <v>#N/A</v>
      </c>
      <c r="DI129" s="27" t="str">
        <f t="shared" si="160"/>
        <v>#N/A</v>
      </c>
      <c r="DJ129" s="27" t="str">
        <f t="shared" si="160"/>
        <v>#N/A</v>
      </c>
      <c r="DK129" s="27" t="str">
        <f t="shared" si="160"/>
        <v>#N/A</v>
      </c>
      <c r="DL129" s="27" t="str">
        <f t="shared" si="160"/>
        <v>#N/A</v>
      </c>
      <c r="DM129" s="27" t="str">
        <f t="shared" si="160"/>
        <v>#N/A</v>
      </c>
      <c r="DN129" s="27" t="str">
        <f t="shared" si="160"/>
        <v>#N/A</v>
      </c>
      <c r="DO129" s="27" t="str">
        <f t="shared" si="160"/>
        <v>#N/A</v>
      </c>
      <c r="DP129" s="27" t="str">
        <f t="shared" si="160"/>
        <v>#N/A</v>
      </c>
      <c r="DQ129" s="27" t="str">
        <f t="shared" si="160"/>
        <v>#N/A</v>
      </c>
      <c r="DR129" s="27" t="str">
        <f t="shared" si="160"/>
        <v>#N/A</v>
      </c>
      <c r="DS129" s="27" t="str">
        <f t="shared" si="160"/>
        <v>#N/A</v>
      </c>
      <c r="DT129" s="27" t="str">
        <f t="shared" si="160"/>
        <v>#N/A</v>
      </c>
      <c r="DU129" s="27" t="str">
        <f t="shared" si="160"/>
        <v>#N/A</v>
      </c>
      <c r="DV129" s="27" t="str">
        <f t="shared" si="160"/>
        <v>#N/A</v>
      </c>
      <c r="DW129" s="27" t="str">
        <f t="shared" si="160"/>
        <v>#N/A</v>
      </c>
      <c r="DX129" s="27" t="str">
        <f t="shared" si="160"/>
        <v>#N/A</v>
      </c>
      <c r="DY129" s="27" t="str">
        <f t="shared" si="160"/>
        <v>#N/A</v>
      </c>
      <c r="DZ129" s="27" t="str">
        <f t="shared" si="160"/>
        <v>#N/A</v>
      </c>
      <c r="EA129" s="27" t="str">
        <f t="shared" si="160"/>
        <v>#N/A</v>
      </c>
      <c r="EB129" s="27" t="str">
        <f t="shared" si="160"/>
        <v>#N/A</v>
      </c>
      <c r="EC129" s="27" t="str">
        <f t="shared" si="160"/>
        <v>#N/A</v>
      </c>
      <c r="ED129" s="27" t="str">
        <f t="shared" si="160"/>
        <v>#N/A</v>
      </c>
      <c r="EE129" s="28">
        <f t="shared" si="2"/>
        <v>1663.135472</v>
      </c>
    </row>
    <row r="130">
      <c r="A130" s="1"/>
      <c r="B130" s="29"/>
      <c r="C130" s="30"/>
      <c r="D130" s="30"/>
      <c r="E130" s="30"/>
      <c r="F130" s="31"/>
      <c r="G130" s="32"/>
      <c r="H130" s="32" t="b">
        <f t="shared" si="3"/>
        <v>0</v>
      </c>
      <c r="I130" s="32" t="b">
        <f>if(iferror(match(B130,'Osallistujat ja seuranta'!C:C,0),0)&gt;0,TRUE,FALSE)</f>
        <v>0</v>
      </c>
      <c r="J130" s="32" t="b">
        <f>if(iferror(match(C130,'Osallistujat ja seuranta'!C:C,0),0)&gt;0,TRUE,FALSE)</f>
        <v>0</v>
      </c>
      <c r="K130" s="32" t="b">
        <f t="shared" si="4"/>
        <v>0</v>
      </c>
      <c r="L130" s="32" t="b">
        <f t="shared" si="5"/>
        <v>1</v>
      </c>
      <c r="M130" s="32" t="b">
        <f t="shared" si="6"/>
        <v>0</v>
      </c>
      <c r="N130" s="33" t="str">
        <f t="shared" si="7"/>
        <v/>
      </c>
      <c r="O130" s="34" t="str">
        <f t="shared" si="8"/>
        <v/>
      </c>
      <c r="P130" s="34" t="str">
        <f t="shared" si="9"/>
        <v/>
      </c>
      <c r="Q130" s="35" t="str">
        <f t="shared" si="10"/>
        <v/>
      </c>
      <c r="R130" s="33" t="str">
        <f t="shared" si="11"/>
        <v/>
      </c>
      <c r="S130" s="33">
        <f t="shared" si="12"/>
        <v>1</v>
      </c>
      <c r="T130" s="33">
        <f t="shared" si="13"/>
        <v>-56.71174423</v>
      </c>
      <c r="U130" s="33">
        <f t="shared" si="14"/>
        <v>-56.71174423</v>
      </c>
      <c r="V130" s="36" t="str">
        <f t="shared" si="15"/>
        <v/>
      </c>
      <c r="W130" s="37">
        <f t="shared" si="16"/>
        <v>88.71035368</v>
      </c>
      <c r="X130" s="37">
        <f t="shared" si="17"/>
        <v>5.75</v>
      </c>
      <c r="Y130" s="37" t="str">
        <f>if(N130=1,(W130*(S130-V130))*'Säännöt ja ohjeet'!$B$54+X130,"")</f>
        <v/>
      </c>
      <c r="Z130" s="37">
        <f t="shared" si="18"/>
        <v>0</v>
      </c>
      <c r="AA130" s="37">
        <f t="shared" si="19"/>
        <v>1</v>
      </c>
      <c r="AB130" s="37">
        <f t="shared" si="20"/>
        <v>88.71035368</v>
      </c>
      <c r="AC130" s="37">
        <f t="shared" si="21"/>
        <v>5.75</v>
      </c>
      <c r="AD130" s="37" t="str">
        <f>if(N130=1,(AB130*(Z130-AA130))*'Säännöt ja ohjeet'!$B$54+AC130,"")</f>
        <v/>
      </c>
      <c r="AE130" s="38">
        <f t="shared" si="22"/>
        <v>11</v>
      </c>
      <c r="AF130" s="38">
        <f t="shared" si="23"/>
        <v>11</v>
      </c>
      <c r="AG130" s="1"/>
      <c r="AH130" s="10"/>
      <c r="AI130" s="27">
        <f t="shared" ref="AI130:ED130" si="161">if($B130=AI$3,AI129+$Y130,if($C130=AI$3,AI129+$AD130,AI129))</f>
        <v>2004.732079</v>
      </c>
      <c r="AJ130" s="27">
        <f t="shared" si="161"/>
        <v>1845.73035</v>
      </c>
      <c r="AK130" s="27">
        <f t="shared" si="161"/>
        <v>2427.22019</v>
      </c>
      <c r="AL130" s="27">
        <f t="shared" si="161"/>
        <v>1676.303128</v>
      </c>
      <c r="AM130" s="27">
        <f t="shared" si="161"/>
        <v>1775.926432</v>
      </c>
      <c r="AN130" s="27">
        <f t="shared" si="161"/>
        <v>2303.106744</v>
      </c>
      <c r="AO130" s="27">
        <f t="shared" si="161"/>
        <v>2279.021637</v>
      </c>
      <c r="AP130" s="27">
        <f t="shared" si="161"/>
        <v>1721.536599</v>
      </c>
      <c r="AQ130" s="27">
        <f t="shared" si="161"/>
        <v>880.3044819</v>
      </c>
      <c r="AR130" s="27">
        <f t="shared" si="161"/>
        <v>818.204268</v>
      </c>
      <c r="AS130" s="27">
        <f t="shared" si="161"/>
        <v>2178.77133</v>
      </c>
      <c r="AT130" s="27">
        <f t="shared" si="161"/>
        <v>811.649061</v>
      </c>
      <c r="AU130" s="27">
        <f t="shared" si="161"/>
        <v>1243.17385</v>
      </c>
      <c r="AV130" s="27">
        <f t="shared" si="161"/>
        <v>1314.655233</v>
      </c>
      <c r="AW130" s="27">
        <f t="shared" si="161"/>
        <v>1186.880996</v>
      </c>
      <c r="AX130" s="27">
        <f t="shared" si="161"/>
        <v>1130.419935</v>
      </c>
      <c r="AY130" s="27">
        <f t="shared" si="161"/>
        <v>1367.704948</v>
      </c>
      <c r="AZ130" s="27">
        <f t="shared" si="161"/>
        <v>1757.561406</v>
      </c>
      <c r="BA130" s="27">
        <f t="shared" si="161"/>
        <v>1843.969933</v>
      </c>
      <c r="BB130" s="27">
        <f t="shared" si="161"/>
        <v>2151.976698</v>
      </c>
      <c r="BC130" s="27">
        <f t="shared" si="161"/>
        <v>2206.995622</v>
      </c>
      <c r="BD130" s="27" t="str">
        <f t="shared" si="161"/>
        <v>#N/A</v>
      </c>
      <c r="BE130" s="27" t="str">
        <f t="shared" si="161"/>
        <v>#N/A</v>
      </c>
      <c r="BF130" s="27" t="str">
        <f t="shared" si="161"/>
        <v>#N/A</v>
      </c>
      <c r="BG130" s="27" t="str">
        <f t="shared" si="161"/>
        <v>#N/A</v>
      </c>
      <c r="BH130" s="27" t="str">
        <f t="shared" si="161"/>
        <v>#N/A</v>
      </c>
      <c r="BI130" s="27" t="str">
        <f t="shared" si="161"/>
        <v>#N/A</v>
      </c>
      <c r="BJ130" s="27" t="str">
        <f t="shared" si="161"/>
        <v>#N/A</v>
      </c>
      <c r="BK130" s="27" t="str">
        <f t="shared" si="161"/>
        <v>#N/A</v>
      </c>
      <c r="BL130" s="27" t="str">
        <f t="shared" si="161"/>
        <v>#N/A</v>
      </c>
      <c r="BM130" s="27" t="str">
        <f t="shared" si="161"/>
        <v>#N/A</v>
      </c>
      <c r="BN130" s="27" t="str">
        <f t="shared" si="161"/>
        <v>#N/A</v>
      </c>
      <c r="BO130" s="27" t="str">
        <f t="shared" si="161"/>
        <v>#N/A</v>
      </c>
      <c r="BP130" s="27" t="str">
        <f t="shared" si="161"/>
        <v>#N/A</v>
      </c>
      <c r="BQ130" s="27" t="str">
        <f t="shared" si="161"/>
        <v>#N/A</v>
      </c>
      <c r="BR130" s="27" t="str">
        <f t="shared" si="161"/>
        <v>#N/A</v>
      </c>
      <c r="BS130" s="27" t="str">
        <f t="shared" si="161"/>
        <v>#N/A</v>
      </c>
      <c r="BT130" s="27" t="str">
        <f t="shared" si="161"/>
        <v>#N/A</v>
      </c>
      <c r="BU130" s="27" t="str">
        <f t="shared" si="161"/>
        <v>#N/A</v>
      </c>
      <c r="BV130" s="27" t="str">
        <f t="shared" si="161"/>
        <v>#N/A</v>
      </c>
      <c r="BW130" s="27" t="str">
        <f t="shared" si="161"/>
        <v>#N/A</v>
      </c>
      <c r="BX130" s="27" t="str">
        <f t="shared" si="161"/>
        <v>#N/A</v>
      </c>
      <c r="BY130" s="27" t="str">
        <f t="shared" si="161"/>
        <v>#N/A</v>
      </c>
      <c r="BZ130" s="27" t="str">
        <f t="shared" si="161"/>
        <v>#N/A</v>
      </c>
      <c r="CA130" s="27" t="str">
        <f t="shared" si="161"/>
        <v>#N/A</v>
      </c>
      <c r="CB130" s="27" t="str">
        <f t="shared" si="161"/>
        <v>#N/A</v>
      </c>
      <c r="CC130" s="27" t="str">
        <f t="shared" si="161"/>
        <v>#N/A</v>
      </c>
      <c r="CD130" s="27" t="str">
        <f t="shared" si="161"/>
        <v>#N/A</v>
      </c>
      <c r="CE130" s="27" t="str">
        <f t="shared" si="161"/>
        <v>#N/A</v>
      </c>
      <c r="CF130" s="27" t="str">
        <f t="shared" si="161"/>
        <v>#N/A</v>
      </c>
      <c r="CG130" s="27" t="str">
        <f t="shared" si="161"/>
        <v>#N/A</v>
      </c>
      <c r="CH130" s="27" t="str">
        <f t="shared" si="161"/>
        <v>#N/A</v>
      </c>
      <c r="CI130" s="27" t="str">
        <f t="shared" si="161"/>
        <v>#N/A</v>
      </c>
      <c r="CJ130" s="27" t="str">
        <f t="shared" si="161"/>
        <v>#N/A</v>
      </c>
      <c r="CK130" s="27" t="str">
        <f t="shared" si="161"/>
        <v>#N/A</v>
      </c>
      <c r="CL130" s="27" t="str">
        <f t="shared" si="161"/>
        <v>#N/A</v>
      </c>
      <c r="CM130" s="27" t="str">
        <f t="shared" si="161"/>
        <v>#N/A</v>
      </c>
      <c r="CN130" s="27" t="str">
        <f t="shared" si="161"/>
        <v>#N/A</v>
      </c>
      <c r="CO130" s="27" t="str">
        <f t="shared" si="161"/>
        <v>#N/A</v>
      </c>
      <c r="CP130" s="27" t="str">
        <f t="shared" si="161"/>
        <v>#N/A</v>
      </c>
      <c r="CQ130" s="27" t="str">
        <f t="shared" si="161"/>
        <v>#N/A</v>
      </c>
      <c r="CR130" s="27" t="str">
        <f t="shared" si="161"/>
        <v>#N/A</v>
      </c>
      <c r="CS130" s="27" t="str">
        <f t="shared" si="161"/>
        <v>#N/A</v>
      </c>
      <c r="CT130" s="27" t="str">
        <f t="shared" si="161"/>
        <v>#N/A</v>
      </c>
      <c r="CU130" s="27" t="str">
        <f t="shared" si="161"/>
        <v>#N/A</v>
      </c>
      <c r="CV130" s="27" t="str">
        <f t="shared" si="161"/>
        <v>#N/A</v>
      </c>
      <c r="CW130" s="27" t="str">
        <f t="shared" si="161"/>
        <v>#N/A</v>
      </c>
      <c r="CX130" s="27" t="str">
        <f t="shared" si="161"/>
        <v>#N/A</v>
      </c>
      <c r="CY130" s="27" t="str">
        <f t="shared" si="161"/>
        <v>#N/A</v>
      </c>
      <c r="CZ130" s="27" t="str">
        <f t="shared" si="161"/>
        <v>#N/A</v>
      </c>
      <c r="DA130" s="27" t="str">
        <f t="shared" si="161"/>
        <v>#N/A</v>
      </c>
      <c r="DB130" s="27" t="str">
        <f t="shared" si="161"/>
        <v>#N/A</v>
      </c>
      <c r="DC130" s="27" t="str">
        <f t="shared" si="161"/>
        <v>#N/A</v>
      </c>
      <c r="DD130" s="27" t="str">
        <f t="shared" si="161"/>
        <v>#N/A</v>
      </c>
      <c r="DE130" s="27" t="str">
        <f t="shared" si="161"/>
        <v>#N/A</v>
      </c>
      <c r="DF130" s="27" t="str">
        <f t="shared" si="161"/>
        <v>#N/A</v>
      </c>
      <c r="DG130" s="27" t="str">
        <f t="shared" si="161"/>
        <v>#N/A</v>
      </c>
      <c r="DH130" s="27" t="str">
        <f t="shared" si="161"/>
        <v>#N/A</v>
      </c>
      <c r="DI130" s="27" t="str">
        <f t="shared" si="161"/>
        <v>#N/A</v>
      </c>
      <c r="DJ130" s="27" t="str">
        <f t="shared" si="161"/>
        <v>#N/A</v>
      </c>
      <c r="DK130" s="27" t="str">
        <f t="shared" si="161"/>
        <v>#N/A</v>
      </c>
      <c r="DL130" s="27" t="str">
        <f t="shared" si="161"/>
        <v>#N/A</v>
      </c>
      <c r="DM130" s="27" t="str">
        <f t="shared" si="161"/>
        <v>#N/A</v>
      </c>
      <c r="DN130" s="27" t="str">
        <f t="shared" si="161"/>
        <v>#N/A</v>
      </c>
      <c r="DO130" s="27" t="str">
        <f t="shared" si="161"/>
        <v>#N/A</v>
      </c>
      <c r="DP130" s="27" t="str">
        <f t="shared" si="161"/>
        <v>#N/A</v>
      </c>
      <c r="DQ130" s="27" t="str">
        <f t="shared" si="161"/>
        <v>#N/A</v>
      </c>
      <c r="DR130" s="27" t="str">
        <f t="shared" si="161"/>
        <v>#N/A</v>
      </c>
      <c r="DS130" s="27" t="str">
        <f t="shared" si="161"/>
        <v>#N/A</v>
      </c>
      <c r="DT130" s="27" t="str">
        <f t="shared" si="161"/>
        <v>#N/A</v>
      </c>
      <c r="DU130" s="27" t="str">
        <f t="shared" si="161"/>
        <v>#N/A</v>
      </c>
      <c r="DV130" s="27" t="str">
        <f t="shared" si="161"/>
        <v>#N/A</v>
      </c>
      <c r="DW130" s="27" t="str">
        <f t="shared" si="161"/>
        <v>#N/A</v>
      </c>
      <c r="DX130" s="27" t="str">
        <f t="shared" si="161"/>
        <v>#N/A</v>
      </c>
      <c r="DY130" s="27" t="str">
        <f t="shared" si="161"/>
        <v>#N/A</v>
      </c>
      <c r="DZ130" s="27" t="str">
        <f t="shared" si="161"/>
        <v>#N/A</v>
      </c>
      <c r="EA130" s="27" t="str">
        <f t="shared" si="161"/>
        <v>#N/A</v>
      </c>
      <c r="EB130" s="27" t="str">
        <f t="shared" si="161"/>
        <v>#N/A</v>
      </c>
      <c r="EC130" s="27" t="str">
        <f t="shared" si="161"/>
        <v>#N/A</v>
      </c>
      <c r="ED130" s="27" t="str">
        <f t="shared" si="161"/>
        <v>#N/A</v>
      </c>
      <c r="EE130" s="28">
        <f t="shared" si="2"/>
        <v>1663.135472</v>
      </c>
    </row>
    <row r="131">
      <c r="A131" s="1"/>
      <c r="B131" s="29"/>
      <c r="C131" s="30"/>
      <c r="D131" s="30"/>
      <c r="E131" s="30"/>
      <c r="F131" s="31"/>
      <c r="G131" s="32"/>
      <c r="H131" s="32" t="b">
        <f t="shared" si="3"/>
        <v>0</v>
      </c>
      <c r="I131" s="32" t="b">
        <f>if(iferror(match(B131,'Osallistujat ja seuranta'!C:C,0),0)&gt;0,TRUE,FALSE)</f>
        <v>0</v>
      </c>
      <c r="J131" s="32" t="b">
        <f>if(iferror(match(C131,'Osallistujat ja seuranta'!C:C,0),0)&gt;0,TRUE,FALSE)</f>
        <v>0</v>
      </c>
      <c r="K131" s="32" t="b">
        <f t="shared" si="4"/>
        <v>0</v>
      </c>
      <c r="L131" s="32" t="b">
        <f t="shared" si="5"/>
        <v>1</v>
      </c>
      <c r="M131" s="32" t="b">
        <f t="shared" si="6"/>
        <v>0</v>
      </c>
      <c r="N131" s="33" t="str">
        <f t="shared" si="7"/>
        <v/>
      </c>
      <c r="O131" s="34" t="str">
        <f t="shared" si="8"/>
        <v/>
      </c>
      <c r="P131" s="34" t="str">
        <f t="shared" si="9"/>
        <v/>
      </c>
      <c r="Q131" s="35" t="str">
        <f t="shared" si="10"/>
        <v/>
      </c>
      <c r="R131" s="33" t="str">
        <f t="shared" si="11"/>
        <v/>
      </c>
      <c r="S131" s="33">
        <f t="shared" si="12"/>
        <v>1</v>
      </c>
      <c r="T131" s="33">
        <f t="shared" si="13"/>
        <v>-56.71174423</v>
      </c>
      <c r="U131" s="33">
        <f t="shared" si="14"/>
        <v>-56.71174423</v>
      </c>
      <c r="V131" s="36" t="str">
        <f t="shared" si="15"/>
        <v/>
      </c>
      <c r="W131" s="37">
        <f t="shared" si="16"/>
        <v>88.71035368</v>
      </c>
      <c r="X131" s="37">
        <f t="shared" si="17"/>
        <v>5.75</v>
      </c>
      <c r="Y131" s="37" t="str">
        <f>if(N131=1,(W131*(S131-V131))*'Säännöt ja ohjeet'!$B$54+X131,"")</f>
        <v/>
      </c>
      <c r="Z131" s="37">
        <f t="shared" si="18"/>
        <v>0</v>
      </c>
      <c r="AA131" s="37">
        <f t="shared" si="19"/>
        <v>1</v>
      </c>
      <c r="AB131" s="37">
        <f t="shared" si="20"/>
        <v>88.71035368</v>
      </c>
      <c r="AC131" s="37">
        <f t="shared" si="21"/>
        <v>5.75</v>
      </c>
      <c r="AD131" s="37" t="str">
        <f>if(N131=1,(AB131*(Z131-AA131))*'Säännöt ja ohjeet'!$B$54+AC131,"")</f>
        <v/>
      </c>
      <c r="AE131" s="38">
        <f t="shared" si="22"/>
        <v>11</v>
      </c>
      <c r="AF131" s="38">
        <f t="shared" si="23"/>
        <v>11</v>
      </c>
      <c r="AG131" s="1"/>
      <c r="AH131" s="10"/>
      <c r="AI131" s="27">
        <f t="shared" ref="AI131:ED131" si="162">if($B131=AI$3,AI130+$Y131,if($C131=AI$3,AI130+$AD131,AI130))</f>
        <v>2004.732079</v>
      </c>
      <c r="AJ131" s="27">
        <f t="shared" si="162"/>
        <v>1845.73035</v>
      </c>
      <c r="AK131" s="27">
        <f t="shared" si="162"/>
        <v>2427.22019</v>
      </c>
      <c r="AL131" s="27">
        <f t="shared" si="162"/>
        <v>1676.303128</v>
      </c>
      <c r="AM131" s="27">
        <f t="shared" si="162"/>
        <v>1775.926432</v>
      </c>
      <c r="AN131" s="27">
        <f t="shared" si="162"/>
        <v>2303.106744</v>
      </c>
      <c r="AO131" s="27">
        <f t="shared" si="162"/>
        <v>2279.021637</v>
      </c>
      <c r="AP131" s="27">
        <f t="shared" si="162"/>
        <v>1721.536599</v>
      </c>
      <c r="AQ131" s="27">
        <f t="shared" si="162"/>
        <v>880.3044819</v>
      </c>
      <c r="AR131" s="27">
        <f t="shared" si="162"/>
        <v>818.204268</v>
      </c>
      <c r="AS131" s="27">
        <f t="shared" si="162"/>
        <v>2178.77133</v>
      </c>
      <c r="AT131" s="27">
        <f t="shared" si="162"/>
        <v>811.649061</v>
      </c>
      <c r="AU131" s="27">
        <f t="shared" si="162"/>
        <v>1243.17385</v>
      </c>
      <c r="AV131" s="27">
        <f t="shared" si="162"/>
        <v>1314.655233</v>
      </c>
      <c r="AW131" s="27">
        <f t="shared" si="162"/>
        <v>1186.880996</v>
      </c>
      <c r="AX131" s="27">
        <f t="shared" si="162"/>
        <v>1130.419935</v>
      </c>
      <c r="AY131" s="27">
        <f t="shared" si="162"/>
        <v>1367.704948</v>
      </c>
      <c r="AZ131" s="27">
        <f t="shared" si="162"/>
        <v>1757.561406</v>
      </c>
      <c r="BA131" s="27">
        <f t="shared" si="162"/>
        <v>1843.969933</v>
      </c>
      <c r="BB131" s="27">
        <f t="shared" si="162"/>
        <v>2151.976698</v>
      </c>
      <c r="BC131" s="27">
        <f t="shared" si="162"/>
        <v>2206.995622</v>
      </c>
      <c r="BD131" s="27" t="str">
        <f t="shared" si="162"/>
        <v>#N/A</v>
      </c>
      <c r="BE131" s="27" t="str">
        <f t="shared" si="162"/>
        <v>#N/A</v>
      </c>
      <c r="BF131" s="27" t="str">
        <f t="shared" si="162"/>
        <v>#N/A</v>
      </c>
      <c r="BG131" s="27" t="str">
        <f t="shared" si="162"/>
        <v>#N/A</v>
      </c>
      <c r="BH131" s="27" t="str">
        <f t="shared" si="162"/>
        <v>#N/A</v>
      </c>
      <c r="BI131" s="27" t="str">
        <f t="shared" si="162"/>
        <v>#N/A</v>
      </c>
      <c r="BJ131" s="27" t="str">
        <f t="shared" si="162"/>
        <v>#N/A</v>
      </c>
      <c r="BK131" s="27" t="str">
        <f t="shared" si="162"/>
        <v>#N/A</v>
      </c>
      <c r="BL131" s="27" t="str">
        <f t="shared" si="162"/>
        <v>#N/A</v>
      </c>
      <c r="BM131" s="27" t="str">
        <f t="shared" si="162"/>
        <v>#N/A</v>
      </c>
      <c r="BN131" s="27" t="str">
        <f t="shared" si="162"/>
        <v>#N/A</v>
      </c>
      <c r="BO131" s="27" t="str">
        <f t="shared" si="162"/>
        <v>#N/A</v>
      </c>
      <c r="BP131" s="27" t="str">
        <f t="shared" si="162"/>
        <v>#N/A</v>
      </c>
      <c r="BQ131" s="27" t="str">
        <f t="shared" si="162"/>
        <v>#N/A</v>
      </c>
      <c r="BR131" s="27" t="str">
        <f t="shared" si="162"/>
        <v>#N/A</v>
      </c>
      <c r="BS131" s="27" t="str">
        <f t="shared" si="162"/>
        <v>#N/A</v>
      </c>
      <c r="BT131" s="27" t="str">
        <f t="shared" si="162"/>
        <v>#N/A</v>
      </c>
      <c r="BU131" s="27" t="str">
        <f t="shared" si="162"/>
        <v>#N/A</v>
      </c>
      <c r="BV131" s="27" t="str">
        <f t="shared" si="162"/>
        <v>#N/A</v>
      </c>
      <c r="BW131" s="27" t="str">
        <f t="shared" si="162"/>
        <v>#N/A</v>
      </c>
      <c r="BX131" s="27" t="str">
        <f t="shared" si="162"/>
        <v>#N/A</v>
      </c>
      <c r="BY131" s="27" t="str">
        <f t="shared" si="162"/>
        <v>#N/A</v>
      </c>
      <c r="BZ131" s="27" t="str">
        <f t="shared" si="162"/>
        <v>#N/A</v>
      </c>
      <c r="CA131" s="27" t="str">
        <f t="shared" si="162"/>
        <v>#N/A</v>
      </c>
      <c r="CB131" s="27" t="str">
        <f t="shared" si="162"/>
        <v>#N/A</v>
      </c>
      <c r="CC131" s="27" t="str">
        <f t="shared" si="162"/>
        <v>#N/A</v>
      </c>
      <c r="CD131" s="27" t="str">
        <f t="shared" si="162"/>
        <v>#N/A</v>
      </c>
      <c r="CE131" s="27" t="str">
        <f t="shared" si="162"/>
        <v>#N/A</v>
      </c>
      <c r="CF131" s="27" t="str">
        <f t="shared" si="162"/>
        <v>#N/A</v>
      </c>
      <c r="CG131" s="27" t="str">
        <f t="shared" si="162"/>
        <v>#N/A</v>
      </c>
      <c r="CH131" s="27" t="str">
        <f t="shared" si="162"/>
        <v>#N/A</v>
      </c>
      <c r="CI131" s="27" t="str">
        <f t="shared" si="162"/>
        <v>#N/A</v>
      </c>
      <c r="CJ131" s="27" t="str">
        <f t="shared" si="162"/>
        <v>#N/A</v>
      </c>
      <c r="CK131" s="27" t="str">
        <f t="shared" si="162"/>
        <v>#N/A</v>
      </c>
      <c r="CL131" s="27" t="str">
        <f t="shared" si="162"/>
        <v>#N/A</v>
      </c>
      <c r="CM131" s="27" t="str">
        <f t="shared" si="162"/>
        <v>#N/A</v>
      </c>
      <c r="CN131" s="27" t="str">
        <f t="shared" si="162"/>
        <v>#N/A</v>
      </c>
      <c r="CO131" s="27" t="str">
        <f t="shared" si="162"/>
        <v>#N/A</v>
      </c>
      <c r="CP131" s="27" t="str">
        <f t="shared" si="162"/>
        <v>#N/A</v>
      </c>
      <c r="CQ131" s="27" t="str">
        <f t="shared" si="162"/>
        <v>#N/A</v>
      </c>
      <c r="CR131" s="27" t="str">
        <f t="shared" si="162"/>
        <v>#N/A</v>
      </c>
      <c r="CS131" s="27" t="str">
        <f t="shared" si="162"/>
        <v>#N/A</v>
      </c>
      <c r="CT131" s="27" t="str">
        <f t="shared" si="162"/>
        <v>#N/A</v>
      </c>
      <c r="CU131" s="27" t="str">
        <f t="shared" si="162"/>
        <v>#N/A</v>
      </c>
      <c r="CV131" s="27" t="str">
        <f t="shared" si="162"/>
        <v>#N/A</v>
      </c>
      <c r="CW131" s="27" t="str">
        <f t="shared" si="162"/>
        <v>#N/A</v>
      </c>
      <c r="CX131" s="27" t="str">
        <f t="shared" si="162"/>
        <v>#N/A</v>
      </c>
      <c r="CY131" s="27" t="str">
        <f t="shared" si="162"/>
        <v>#N/A</v>
      </c>
      <c r="CZ131" s="27" t="str">
        <f t="shared" si="162"/>
        <v>#N/A</v>
      </c>
      <c r="DA131" s="27" t="str">
        <f t="shared" si="162"/>
        <v>#N/A</v>
      </c>
      <c r="DB131" s="27" t="str">
        <f t="shared" si="162"/>
        <v>#N/A</v>
      </c>
      <c r="DC131" s="27" t="str">
        <f t="shared" si="162"/>
        <v>#N/A</v>
      </c>
      <c r="DD131" s="27" t="str">
        <f t="shared" si="162"/>
        <v>#N/A</v>
      </c>
      <c r="DE131" s="27" t="str">
        <f t="shared" si="162"/>
        <v>#N/A</v>
      </c>
      <c r="DF131" s="27" t="str">
        <f t="shared" si="162"/>
        <v>#N/A</v>
      </c>
      <c r="DG131" s="27" t="str">
        <f t="shared" si="162"/>
        <v>#N/A</v>
      </c>
      <c r="DH131" s="27" t="str">
        <f t="shared" si="162"/>
        <v>#N/A</v>
      </c>
      <c r="DI131" s="27" t="str">
        <f t="shared" si="162"/>
        <v>#N/A</v>
      </c>
      <c r="DJ131" s="27" t="str">
        <f t="shared" si="162"/>
        <v>#N/A</v>
      </c>
      <c r="DK131" s="27" t="str">
        <f t="shared" si="162"/>
        <v>#N/A</v>
      </c>
      <c r="DL131" s="27" t="str">
        <f t="shared" si="162"/>
        <v>#N/A</v>
      </c>
      <c r="DM131" s="27" t="str">
        <f t="shared" si="162"/>
        <v>#N/A</v>
      </c>
      <c r="DN131" s="27" t="str">
        <f t="shared" si="162"/>
        <v>#N/A</v>
      </c>
      <c r="DO131" s="27" t="str">
        <f t="shared" si="162"/>
        <v>#N/A</v>
      </c>
      <c r="DP131" s="27" t="str">
        <f t="shared" si="162"/>
        <v>#N/A</v>
      </c>
      <c r="DQ131" s="27" t="str">
        <f t="shared" si="162"/>
        <v>#N/A</v>
      </c>
      <c r="DR131" s="27" t="str">
        <f t="shared" si="162"/>
        <v>#N/A</v>
      </c>
      <c r="DS131" s="27" t="str">
        <f t="shared" si="162"/>
        <v>#N/A</v>
      </c>
      <c r="DT131" s="27" t="str">
        <f t="shared" si="162"/>
        <v>#N/A</v>
      </c>
      <c r="DU131" s="27" t="str">
        <f t="shared" si="162"/>
        <v>#N/A</v>
      </c>
      <c r="DV131" s="27" t="str">
        <f t="shared" si="162"/>
        <v>#N/A</v>
      </c>
      <c r="DW131" s="27" t="str">
        <f t="shared" si="162"/>
        <v>#N/A</v>
      </c>
      <c r="DX131" s="27" t="str">
        <f t="shared" si="162"/>
        <v>#N/A</v>
      </c>
      <c r="DY131" s="27" t="str">
        <f t="shared" si="162"/>
        <v>#N/A</v>
      </c>
      <c r="DZ131" s="27" t="str">
        <f t="shared" si="162"/>
        <v>#N/A</v>
      </c>
      <c r="EA131" s="27" t="str">
        <f t="shared" si="162"/>
        <v>#N/A</v>
      </c>
      <c r="EB131" s="27" t="str">
        <f t="shared" si="162"/>
        <v>#N/A</v>
      </c>
      <c r="EC131" s="27" t="str">
        <f t="shared" si="162"/>
        <v>#N/A</v>
      </c>
      <c r="ED131" s="27" t="str">
        <f t="shared" si="162"/>
        <v>#N/A</v>
      </c>
      <c r="EE131" s="28">
        <f t="shared" si="2"/>
        <v>1663.135472</v>
      </c>
    </row>
    <row r="132">
      <c r="A132" s="1"/>
      <c r="B132" s="29"/>
      <c r="C132" s="30"/>
      <c r="D132" s="30"/>
      <c r="E132" s="30"/>
      <c r="F132" s="31"/>
      <c r="G132" s="32"/>
      <c r="H132" s="32" t="b">
        <f t="shared" si="3"/>
        <v>0</v>
      </c>
      <c r="I132" s="32" t="b">
        <f>if(iferror(match(B132,'Osallistujat ja seuranta'!C:C,0),0)&gt;0,TRUE,FALSE)</f>
        <v>0</v>
      </c>
      <c r="J132" s="32" t="b">
        <f>if(iferror(match(C132,'Osallistujat ja seuranta'!C:C,0),0)&gt;0,TRUE,FALSE)</f>
        <v>0</v>
      </c>
      <c r="K132" s="32" t="b">
        <f t="shared" si="4"/>
        <v>0</v>
      </c>
      <c r="L132" s="32" t="b">
        <f t="shared" si="5"/>
        <v>1</v>
      </c>
      <c r="M132" s="32" t="b">
        <f t="shared" si="6"/>
        <v>0</v>
      </c>
      <c r="N132" s="33" t="str">
        <f t="shared" si="7"/>
        <v/>
      </c>
      <c r="O132" s="34" t="str">
        <f t="shared" si="8"/>
        <v/>
      </c>
      <c r="P132" s="34" t="str">
        <f t="shared" si="9"/>
        <v/>
      </c>
      <c r="Q132" s="35" t="str">
        <f t="shared" si="10"/>
        <v/>
      </c>
      <c r="R132" s="33" t="str">
        <f t="shared" si="11"/>
        <v/>
      </c>
      <c r="S132" s="33">
        <f t="shared" si="12"/>
        <v>1</v>
      </c>
      <c r="T132" s="33">
        <f t="shared" si="13"/>
        <v>-56.71174423</v>
      </c>
      <c r="U132" s="33">
        <f t="shared" si="14"/>
        <v>-56.71174423</v>
      </c>
      <c r="V132" s="36" t="str">
        <f t="shared" si="15"/>
        <v/>
      </c>
      <c r="W132" s="37">
        <f t="shared" si="16"/>
        <v>88.71035368</v>
      </c>
      <c r="X132" s="37">
        <f t="shared" si="17"/>
        <v>5.75</v>
      </c>
      <c r="Y132" s="37" t="str">
        <f>if(N132=1,(W132*(S132-V132))*'Säännöt ja ohjeet'!$B$54+X132,"")</f>
        <v/>
      </c>
      <c r="Z132" s="37">
        <f t="shared" si="18"/>
        <v>0</v>
      </c>
      <c r="AA132" s="37">
        <f t="shared" si="19"/>
        <v>1</v>
      </c>
      <c r="AB132" s="37">
        <f t="shared" si="20"/>
        <v>88.71035368</v>
      </c>
      <c r="AC132" s="37">
        <f t="shared" si="21"/>
        <v>5.75</v>
      </c>
      <c r="AD132" s="37" t="str">
        <f>if(N132=1,(AB132*(Z132-AA132))*'Säännöt ja ohjeet'!$B$54+AC132,"")</f>
        <v/>
      </c>
      <c r="AE132" s="38">
        <f t="shared" si="22"/>
        <v>11</v>
      </c>
      <c r="AF132" s="38">
        <f t="shared" si="23"/>
        <v>11</v>
      </c>
      <c r="AG132" s="1"/>
      <c r="AH132" s="10"/>
      <c r="AI132" s="27">
        <f t="shared" ref="AI132:ED132" si="163">if($B132=AI$3,AI131+$Y132,if($C132=AI$3,AI131+$AD132,AI131))</f>
        <v>2004.732079</v>
      </c>
      <c r="AJ132" s="27">
        <f t="shared" si="163"/>
        <v>1845.73035</v>
      </c>
      <c r="AK132" s="27">
        <f t="shared" si="163"/>
        <v>2427.22019</v>
      </c>
      <c r="AL132" s="27">
        <f t="shared" si="163"/>
        <v>1676.303128</v>
      </c>
      <c r="AM132" s="27">
        <f t="shared" si="163"/>
        <v>1775.926432</v>
      </c>
      <c r="AN132" s="27">
        <f t="shared" si="163"/>
        <v>2303.106744</v>
      </c>
      <c r="AO132" s="27">
        <f t="shared" si="163"/>
        <v>2279.021637</v>
      </c>
      <c r="AP132" s="27">
        <f t="shared" si="163"/>
        <v>1721.536599</v>
      </c>
      <c r="AQ132" s="27">
        <f t="shared" si="163"/>
        <v>880.3044819</v>
      </c>
      <c r="AR132" s="27">
        <f t="shared" si="163"/>
        <v>818.204268</v>
      </c>
      <c r="AS132" s="27">
        <f t="shared" si="163"/>
        <v>2178.77133</v>
      </c>
      <c r="AT132" s="27">
        <f t="shared" si="163"/>
        <v>811.649061</v>
      </c>
      <c r="AU132" s="27">
        <f t="shared" si="163"/>
        <v>1243.17385</v>
      </c>
      <c r="AV132" s="27">
        <f t="shared" si="163"/>
        <v>1314.655233</v>
      </c>
      <c r="AW132" s="27">
        <f t="shared" si="163"/>
        <v>1186.880996</v>
      </c>
      <c r="AX132" s="27">
        <f t="shared" si="163"/>
        <v>1130.419935</v>
      </c>
      <c r="AY132" s="27">
        <f t="shared" si="163"/>
        <v>1367.704948</v>
      </c>
      <c r="AZ132" s="27">
        <f t="shared" si="163"/>
        <v>1757.561406</v>
      </c>
      <c r="BA132" s="27">
        <f t="shared" si="163"/>
        <v>1843.969933</v>
      </c>
      <c r="BB132" s="27">
        <f t="shared" si="163"/>
        <v>2151.976698</v>
      </c>
      <c r="BC132" s="27">
        <f t="shared" si="163"/>
        <v>2206.995622</v>
      </c>
      <c r="BD132" s="27" t="str">
        <f t="shared" si="163"/>
        <v>#N/A</v>
      </c>
      <c r="BE132" s="27" t="str">
        <f t="shared" si="163"/>
        <v>#N/A</v>
      </c>
      <c r="BF132" s="27" t="str">
        <f t="shared" si="163"/>
        <v>#N/A</v>
      </c>
      <c r="BG132" s="27" t="str">
        <f t="shared" si="163"/>
        <v>#N/A</v>
      </c>
      <c r="BH132" s="27" t="str">
        <f t="shared" si="163"/>
        <v>#N/A</v>
      </c>
      <c r="BI132" s="27" t="str">
        <f t="shared" si="163"/>
        <v>#N/A</v>
      </c>
      <c r="BJ132" s="27" t="str">
        <f t="shared" si="163"/>
        <v>#N/A</v>
      </c>
      <c r="BK132" s="27" t="str">
        <f t="shared" si="163"/>
        <v>#N/A</v>
      </c>
      <c r="BL132" s="27" t="str">
        <f t="shared" si="163"/>
        <v>#N/A</v>
      </c>
      <c r="BM132" s="27" t="str">
        <f t="shared" si="163"/>
        <v>#N/A</v>
      </c>
      <c r="BN132" s="27" t="str">
        <f t="shared" si="163"/>
        <v>#N/A</v>
      </c>
      <c r="BO132" s="27" t="str">
        <f t="shared" si="163"/>
        <v>#N/A</v>
      </c>
      <c r="BP132" s="27" t="str">
        <f t="shared" si="163"/>
        <v>#N/A</v>
      </c>
      <c r="BQ132" s="27" t="str">
        <f t="shared" si="163"/>
        <v>#N/A</v>
      </c>
      <c r="BR132" s="27" t="str">
        <f t="shared" si="163"/>
        <v>#N/A</v>
      </c>
      <c r="BS132" s="27" t="str">
        <f t="shared" si="163"/>
        <v>#N/A</v>
      </c>
      <c r="BT132" s="27" t="str">
        <f t="shared" si="163"/>
        <v>#N/A</v>
      </c>
      <c r="BU132" s="27" t="str">
        <f t="shared" si="163"/>
        <v>#N/A</v>
      </c>
      <c r="BV132" s="27" t="str">
        <f t="shared" si="163"/>
        <v>#N/A</v>
      </c>
      <c r="BW132" s="27" t="str">
        <f t="shared" si="163"/>
        <v>#N/A</v>
      </c>
      <c r="BX132" s="27" t="str">
        <f t="shared" si="163"/>
        <v>#N/A</v>
      </c>
      <c r="BY132" s="27" t="str">
        <f t="shared" si="163"/>
        <v>#N/A</v>
      </c>
      <c r="BZ132" s="27" t="str">
        <f t="shared" si="163"/>
        <v>#N/A</v>
      </c>
      <c r="CA132" s="27" t="str">
        <f t="shared" si="163"/>
        <v>#N/A</v>
      </c>
      <c r="CB132" s="27" t="str">
        <f t="shared" si="163"/>
        <v>#N/A</v>
      </c>
      <c r="CC132" s="27" t="str">
        <f t="shared" si="163"/>
        <v>#N/A</v>
      </c>
      <c r="CD132" s="27" t="str">
        <f t="shared" si="163"/>
        <v>#N/A</v>
      </c>
      <c r="CE132" s="27" t="str">
        <f t="shared" si="163"/>
        <v>#N/A</v>
      </c>
      <c r="CF132" s="27" t="str">
        <f t="shared" si="163"/>
        <v>#N/A</v>
      </c>
      <c r="CG132" s="27" t="str">
        <f t="shared" si="163"/>
        <v>#N/A</v>
      </c>
      <c r="CH132" s="27" t="str">
        <f t="shared" si="163"/>
        <v>#N/A</v>
      </c>
      <c r="CI132" s="27" t="str">
        <f t="shared" si="163"/>
        <v>#N/A</v>
      </c>
      <c r="CJ132" s="27" t="str">
        <f t="shared" si="163"/>
        <v>#N/A</v>
      </c>
      <c r="CK132" s="27" t="str">
        <f t="shared" si="163"/>
        <v>#N/A</v>
      </c>
      <c r="CL132" s="27" t="str">
        <f t="shared" si="163"/>
        <v>#N/A</v>
      </c>
      <c r="CM132" s="27" t="str">
        <f t="shared" si="163"/>
        <v>#N/A</v>
      </c>
      <c r="CN132" s="27" t="str">
        <f t="shared" si="163"/>
        <v>#N/A</v>
      </c>
      <c r="CO132" s="27" t="str">
        <f t="shared" si="163"/>
        <v>#N/A</v>
      </c>
      <c r="CP132" s="27" t="str">
        <f t="shared" si="163"/>
        <v>#N/A</v>
      </c>
      <c r="CQ132" s="27" t="str">
        <f t="shared" si="163"/>
        <v>#N/A</v>
      </c>
      <c r="CR132" s="27" t="str">
        <f t="shared" si="163"/>
        <v>#N/A</v>
      </c>
      <c r="CS132" s="27" t="str">
        <f t="shared" si="163"/>
        <v>#N/A</v>
      </c>
      <c r="CT132" s="27" t="str">
        <f t="shared" si="163"/>
        <v>#N/A</v>
      </c>
      <c r="CU132" s="27" t="str">
        <f t="shared" si="163"/>
        <v>#N/A</v>
      </c>
      <c r="CV132" s="27" t="str">
        <f t="shared" si="163"/>
        <v>#N/A</v>
      </c>
      <c r="CW132" s="27" t="str">
        <f t="shared" si="163"/>
        <v>#N/A</v>
      </c>
      <c r="CX132" s="27" t="str">
        <f t="shared" si="163"/>
        <v>#N/A</v>
      </c>
      <c r="CY132" s="27" t="str">
        <f t="shared" si="163"/>
        <v>#N/A</v>
      </c>
      <c r="CZ132" s="27" t="str">
        <f t="shared" si="163"/>
        <v>#N/A</v>
      </c>
      <c r="DA132" s="27" t="str">
        <f t="shared" si="163"/>
        <v>#N/A</v>
      </c>
      <c r="DB132" s="27" t="str">
        <f t="shared" si="163"/>
        <v>#N/A</v>
      </c>
      <c r="DC132" s="27" t="str">
        <f t="shared" si="163"/>
        <v>#N/A</v>
      </c>
      <c r="DD132" s="27" t="str">
        <f t="shared" si="163"/>
        <v>#N/A</v>
      </c>
      <c r="DE132" s="27" t="str">
        <f t="shared" si="163"/>
        <v>#N/A</v>
      </c>
      <c r="DF132" s="27" t="str">
        <f t="shared" si="163"/>
        <v>#N/A</v>
      </c>
      <c r="DG132" s="27" t="str">
        <f t="shared" si="163"/>
        <v>#N/A</v>
      </c>
      <c r="DH132" s="27" t="str">
        <f t="shared" si="163"/>
        <v>#N/A</v>
      </c>
      <c r="DI132" s="27" t="str">
        <f t="shared" si="163"/>
        <v>#N/A</v>
      </c>
      <c r="DJ132" s="27" t="str">
        <f t="shared" si="163"/>
        <v>#N/A</v>
      </c>
      <c r="DK132" s="27" t="str">
        <f t="shared" si="163"/>
        <v>#N/A</v>
      </c>
      <c r="DL132" s="27" t="str">
        <f t="shared" si="163"/>
        <v>#N/A</v>
      </c>
      <c r="DM132" s="27" t="str">
        <f t="shared" si="163"/>
        <v>#N/A</v>
      </c>
      <c r="DN132" s="27" t="str">
        <f t="shared" si="163"/>
        <v>#N/A</v>
      </c>
      <c r="DO132" s="27" t="str">
        <f t="shared" si="163"/>
        <v>#N/A</v>
      </c>
      <c r="DP132" s="27" t="str">
        <f t="shared" si="163"/>
        <v>#N/A</v>
      </c>
      <c r="DQ132" s="27" t="str">
        <f t="shared" si="163"/>
        <v>#N/A</v>
      </c>
      <c r="DR132" s="27" t="str">
        <f t="shared" si="163"/>
        <v>#N/A</v>
      </c>
      <c r="DS132" s="27" t="str">
        <f t="shared" si="163"/>
        <v>#N/A</v>
      </c>
      <c r="DT132" s="27" t="str">
        <f t="shared" si="163"/>
        <v>#N/A</v>
      </c>
      <c r="DU132" s="27" t="str">
        <f t="shared" si="163"/>
        <v>#N/A</v>
      </c>
      <c r="DV132" s="27" t="str">
        <f t="shared" si="163"/>
        <v>#N/A</v>
      </c>
      <c r="DW132" s="27" t="str">
        <f t="shared" si="163"/>
        <v>#N/A</v>
      </c>
      <c r="DX132" s="27" t="str">
        <f t="shared" si="163"/>
        <v>#N/A</v>
      </c>
      <c r="DY132" s="27" t="str">
        <f t="shared" si="163"/>
        <v>#N/A</v>
      </c>
      <c r="DZ132" s="27" t="str">
        <f t="shared" si="163"/>
        <v>#N/A</v>
      </c>
      <c r="EA132" s="27" t="str">
        <f t="shared" si="163"/>
        <v>#N/A</v>
      </c>
      <c r="EB132" s="27" t="str">
        <f t="shared" si="163"/>
        <v>#N/A</v>
      </c>
      <c r="EC132" s="27" t="str">
        <f t="shared" si="163"/>
        <v>#N/A</v>
      </c>
      <c r="ED132" s="27" t="str">
        <f t="shared" si="163"/>
        <v>#N/A</v>
      </c>
      <c r="EE132" s="28">
        <f t="shared" si="2"/>
        <v>1663.135472</v>
      </c>
    </row>
    <row r="133">
      <c r="A133" s="1"/>
      <c r="B133" s="29"/>
      <c r="C133" s="30"/>
      <c r="D133" s="30"/>
      <c r="E133" s="30"/>
      <c r="F133" s="31"/>
      <c r="G133" s="32"/>
      <c r="H133" s="32" t="b">
        <f t="shared" si="3"/>
        <v>0</v>
      </c>
      <c r="I133" s="32" t="b">
        <f>if(iferror(match(B133,'Osallistujat ja seuranta'!C:C,0),0)&gt;0,TRUE,FALSE)</f>
        <v>0</v>
      </c>
      <c r="J133" s="32" t="b">
        <f>if(iferror(match(C133,'Osallistujat ja seuranta'!C:C,0),0)&gt;0,TRUE,FALSE)</f>
        <v>0</v>
      </c>
      <c r="K133" s="32" t="b">
        <f t="shared" si="4"/>
        <v>0</v>
      </c>
      <c r="L133" s="32" t="b">
        <f t="shared" si="5"/>
        <v>1</v>
      </c>
      <c r="M133" s="32" t="b">
        <f t="shared" si="6"/>
        <v>0</v>
      </c>
      <c r="N133" s="33" t="str">
        <f t="shared" si="7"/>
        <v/>
      </c>
      <c r="O133" s="34" t="str">
        <f t="shared" si="8"/>
        <v/>
      </c>
      <c r="P133" s="34" t="str">
        <f t="shared" si="9"/>
        <v/>
      </c>
      <c r="Q133" s="35" t="str">
        <f t="shared" si="10"/>
        <v/>
      </c>
      <c r="R133" s="33" t="str">
        <f t="shared" si="11"/>
        <v/>
      </c>
      <c r="S133" s="33">
        <f t="shared" si="12"/>
        <v>1</v>
      </c>
      <c r="T133" s="33">
        <f t="shared" si="13"/>
        <v>-56.71174423</v>
      </c>
      <c r="U133" s="33">
        <f t="shared" si="14"/>
        <v>-56.71174423</v>
      </c>
      <c r="V133" s="36" t="str">
        <f t="shared" si="15"/>
        <v/>
      </c>
      <c r="W133" s="37">
        <f t="shared" si="16"/>
        <v>88.71035368</v>
      </c>
      <c r="X133" s="37">
        <f t="shared" si="17"/>
        <v>5.75</v>
      </c>
      <c r="Y133" s="37" t="str">
        <f>if(N133=1,(W133*(S133-V133))*'Säännöt ja ohjeet'!$B$54+X133,"")</f>
        <v/>
      </c>
      <c r="Z133" s="37">
        <f t="shared" si="18"/>
        <v>0</v>
      </c>
      <c r="AA133" s="37">
        <f t="shared" si="19"/>
        <v>1</v>
      </c>
      <c r="AB133" s="37">
        <f t="shared" si="20"/>
        <v>88.71035368</v>
      </c>
      <c r="AC133" s="37">
        <f t="shared" si="21"/>
        <v>5.75</v>
      </c>
      <c r="AD133" s="37" t="str">
        <f>if(N133=1,(AB133*(Z133-AA133))*'Säännöt ja ohjeet'!$B$54+AC133,"")</f>
        <v/>
      </c>
      <c r="AE133" s="38">
        <f t="shared" si="22"/>
        <v>11</v>
      </c>
      <c r="AF133" s="38">
        <f t="shared" si="23"/>
        <v>11</v>
      </c>
      <c r="AG133" s="1"/>
      <c r="AH133" s="10"/>
      <c r="AI133" s="27">
        <f t="shared" ref="AI133:ED133" si="164">if($B133=AI$3,AI132+$Y133,if($C133=AI$3,AI132+$AD133,AI132))</f>
        <v>2004.732079</v>
      </c>
      <c r="AJ133" s="27">
        <f t="shared" si="164"/>
        <v>1845.73035</v>
      </c>
      <c r="AK133" s="27">
        <f t="shared" si="164"/>
        <v>2427.22019</v>
      </c>
      <c r="AL133" s="27">
        <f t="shared" si="164"/>
        <v>1676.303128</v>
      </c>
      <c r="AM133" s="27">
        <f t="shared" si="164"/>
        <v>1775.926432</v>
      </c>
      <c r="AN133" s="27">
        <f t="shared" si="164"/>
        <v>2303.106744</v>
      </c>
      <c r="AO133" s="27">
        <f t="shared" si="164"/>
        <v>2279.021637</v>
      </c>
      <c r="AP133" s="27">
        <f t="shared" si="164"/>
        <v>1721.536599</v>
      </c>
      <c r="AQ133" s="27">
        <f t="shared" si="164"/>
        <v>880.3044819</v>
      </c>
      <c r="AR133" s="27">
        <f t="shared" si="164"/>
        <v>818.204268</v>
      </c>
      <c r="AS133" s="27">
        <f t="shared" si="164"/>
        <v>2178.77133</v>
      </c>
      <c r="AT133" s="27">
        <f t="shared" si="164"/>
        <v>811.649061</v>
      </c>
      <c r="AU133" s="27">
        <f t="shared" si="164"/>
        <v>1243.17385</v>
      </c>
      <c r="AV133" s="27">
        <f t="shared" si="164"/>
        <v>1314.655233</v>
      </c>
      <c r="AW133" s="27">
        <f t="shared" si="164"/>
        <v>1186.880996</v>
      </c>
      <c r="AX133" s="27">
        <f t="shared" si="164"/>
        <v>1130.419935</v>
      </c>
      <c r="AY133" s="27">
        <f t="shared" si="164"/>
        <v>1367.704948</v>
      </c>
      <c r="AZ133" s="27">
        <f t="shared" si="164"/>
        <v>1757.561406</v>
      </c>
      <c r="BA133" s="27">
        <f t="shared" si="164"/>
        <v>1843.969933</v>
      </c>
      <c r="BB133" s="27">
        <f t="shared" si="164"/>
        <v>2151.976698</v>
      </c>
      <c r="BC133" s="27">
        <f t="shared" si="164"/>
        <v>2206.995622</v>
      </c>
      <c r="BD133" s="27" t="str">
        <f t="shared" si="164"/>
        <v>#N/A</v>
      </c>
      <c r="BE133" s="27" t="str">
        <f t="shared" si="164"/>
        <v>#N/A</v>
      </c>
      <c r="BF133" s="27" t="str">
        <f t="shared" si="164"/>
        <v>#N/A</v>
      </c>
      <c r="BG133" s="27" t="str">
        <f t="shared" si="164"/>
        <v>#N/A</v>
      </c>
      <c r="BH133" s="27" t="str">
        <f t="shared" si="164"/>
        <v>#N/A</v>
      </c>
      <c r="BI133" s="27" t="str">
        <f t="shared" si="164"/>
        <v>#N/A</v>
      </c>
      <c r="BJ133" s="27" t="str">
        <f t="shared" si="164"/>
        <v>#N/A</v>
      </c>
      <c r="BK133" s="27" t="str">
        <f t="shared" si="164"/>
        <v>#N/A</v>
      </c>
      <c r="BL133" s="27" t="str">
        <f t="shared" si="164"/>
        <v>#N/A</v>
      </c>
      <c r="BM133" s="27" t="str">
        <f t="shared" si="164"/>
        <v>#N/A</v>
      </c>
      <c r="BN133" s="27" t="str">
        <f t="shared" si="164"/>
        <v>#N/A</v>
      </c>
      <c r="BO133" s="27" t="str">
        <f t="shared" si="164"/>
        <v>#N/A</v>
      </c>
      <c r="BP133" s="27" t="str">
        <f t="shared" si="164"/>
        <v>#N/A</v>
      </c>
      <c r="BQ133" s="27" t="str">
        <f t="shared" si="164"/>
        <v>#N/A</v>
      </c>
      <c r="BR133" s="27" t="str">
        <f t="shared" si="164"/>
        <v>#N/A</v>
      </c>
      <c r="BS133" s="27" t="str">
        <f t="shared" si="164"/>
        <v>#N/A</v>
      </c>
      <c r="BT133" s="27" t="str">
        <f t="shared" si="164"/>
        <v>#N/A</v>
      </c>
      <c r="BU133" s="27" t="str">
        <f t="shared" si="164"/>
        <v>#N/A</v>
      </c>
      <c r="BV133" s="27" t="str">
        <f t="shared" si="164"/>
        <v>#N/A</v>
      </c>
      <c r="BW133" s="27" t="str">
        <f t="shared" si="164"/>
        <v>#N/A</v>
      </c>
      <c r="BX133" s="27" t="str">
        <f t="shared" si="164"/>
        <v>#N/A</v>
      </c>
      <c r="BY133" s="27" t="str">
        <f t="shared" si="164"/>
        <v>#N/A</v>
      </c>
      <c r="BZ133" s="27" t="str">
        <f t="shared" si="164"/>
        <v>#N/A</v>
      </c>
      <c r="CA133" s="27" t="str">
        <f t="shared" si="164"/>
        <v>#N/A</v>
      </c>
      <c r="CB133" s="27" t="str">
        <f t="shared" si="164"/>
        <v>#N/A</v>
      </c>
      <c r="CC133" s="27" t="str">
        <f t="shared" si="164"/>
        <v>#N/A</v>
      </c>
      <c r="CD133" s="27" t="str">
        <f t="shared" si="164"/>
        <v>#N/A</v>
      </c>
      <c r="CE133" s="27" t="str">
        <f t="shared" si="164"/>
        <v>#N/A</v>
      </c>
      <c r="CF133" s="27" t="str">
        <f t="shared" si="164"/>
        <v>#N/A</v>
      </c>
      <c r="CG133" s="27" t="str">
        <f t="shared" si="164"/>
        <v>#N/A</v>
      </c>
      <c r="CH133" s="27" t="str">
        <f t="shared" si="164"/>
        <v>#N/A</v>
      </c>
      <c r="CI133" s="27" t="str">
        <f t="shared" si="164"/>
        <v>#N/A</v>
      </c>
      <c r="CJ133" s="27" t="str">
        <f t="shared" si="164"/>
        <v>#N/A</v>
      </c>
      <c r="CK133" s="27" t="str">
        <f t="shared" si="164"/>
        <v>#N/A</v>
      </c>
      <c r="CL133" s="27" t="str">
        <f t="shared" si="164"/>
        <v>#N/A</v>
      </c>
      <c r="CM133" s="27" t="str">
        <f t="shared" si="164"/>
        <v>#N/A</v>
      </c>
      <c r="CN133" s="27" t="str">
        <f t="shared" si="164"/>
        <v>#N/A</v>
      </c>
      <c r="CO133" s="27" t="str">
        <f t="shared" si="164"/>
        <v>#N/A</v>
      </c>
      <c r="CP133" s="27" t="str">
        <f t="shared" si="164"/>
        <v>#N/A</v>
      </c>
      <c r="CQ133" s="27" t="str">
        <f t="shared" si="164"/>
        <v>#N/A</v>
      </c>
      <c r="CR133" s="27" t="str">
        <f t="shared" si="164"/>
        <v>#N/A</v>
      </c>
      <c r="CS133" s="27" t="str">
        <f t="shared" si="164"/>
        <v>#N/A</v>
      </c>
      <c r="CT133" s="27" t="str">
        <f t="shared" si="164"/>
        <v>#N/A</v>
      </c>
      <c r="CU133" s="27" t="str">
        <f t="shared" si="164"/>
        <v>#N/A</v>
      </c>
      <c r="CV133" s="27" t="str">
        <f t="shared" si="164"/>
        <v>#N/A</v>
      </c>
      <c r="CW133" s="27" t="str">
        <f t="shared" si="164"/>
        <v>#N/A</v>
      </c>
      <c r="CX133" s="27" t="str">
        <f t="shared" si="164"/>
        <v>#N/A</v>
      </c>
      <c r="CY133" s="27" t="str">
        <f t="shared" si="164"/>
        <v>#N/A</v>
      </c>
      <c r="CZ133" s="27" t="str">
        <f t="shared" si="164"/>
        <v>#N/A</v>
      </c>
      <c r="DA133" s="27" t="str">
        <f t="shared" si="164"/>
        <v>#N/A</v>
      </c>
      <c r="DB133" s="27" t="str">
        <f t="shared" si="164"/>
        <v>#N/A</v>
      </c>
      <c r="DC133" s="27" t="str">
        <f t="shared" si="164"/>
        <v>#N/A</v>
      </c>
      <c r="DD133" s="27" t="str">
        <f t="shared" si="164"/>
        <v>#N/A</v>
      </c>
      <c r="DE133" s="27" t="str">
        <f t="shared" si="164"/>
        <v>#N/A</v>
      </c>
      <c r="DF133" s="27" t="str">
        <f t="shared" si="164"/>
        <v>#N/A</v>
      </c>
      <c r="DG133" s="27" t="str">
        <f t="shared" si="164"/>
        <v>#N/A</v>
      </c>
      <c r="DH133" s="27" t="str">
        <f t="shared" si="164"/>
        <v>#N/A</v>
      </c>
      <c r="DI133" s="27" t="str">
        <f t="shared" si="164"/>
        <v>#N/A</v>
      </c>
      <c r="DJ133" s="27" t="str">
        <f t="shared" si="164"/>
        <v>#N/A</v>
      </c>
      <c r="DK133" s="27" t="str">
        <f t="shared" si="164"/>
        <v>#N/A</v>
      </c>
      <c r="DL133" s="27" t="str">
        <f t="shared" si="164"/>
        <v>#N/A</v>
      </c>
      <c r="DM133" s="27" t="str">
        <f t="shared" si="164"/>
        <v>#N/A</v>
      </c>
      <c r="DN133" s="27" t="str">
        <f t="shared" si="164"/>
        <v>#N/A</v>
      </c>
      <c r="DO133" s="27" t="str">
        <f t="shared" si="164"/>
        <v>#N/A</v>
      </c>
      <c r="DP133" s="27" t="str">
        <f t="shared" si="164"/>
        <v>#N/A</v>
      </c>
      <c r="DQ133" s="27" t="str">
        <f t="shared" si="164"/>
        <v>#N/A</v>
      </c>
      <c r="DR133" s="27" t="str">
        <f t="shared" si="164"/>
        <v>#N/A</v>
      </c>
      <c r="DS133" s="27" t="str">
        <f t="shared" si="164"/>
        <v>#N/A</v>
      </c>
      <c r="DT133" s="27" t="str">
        <f t="shared" si="164"/>
        <v>#N/A</v>
      </c>
      <c r="DU133" s="27" t="str">
        <f t="shared" si="164"/>
        <v>#N/A</v>
      </c>
      <c r="DV133" s="27" t="str">
        <f t="shared" si="164"/>
        <v>#N/A</v>
      </c>
      <c r="DW133" s="27" t="str">
        <f t="shared" si="164"/>
        <v>#N/A</v>
      </c>
      <c r="DX133" s="27" t="str">
        <f t="shared" si="164"/>
        <v>#N/A</v>
      </c>
      <c r="DY133" s="27" t="str">
        <f t="shared" si="164"/>
        <v>#N/A</v>
      </c>
      <c r="DZ133" s="27" t="str">
        <f t="shared" si="164"/>
        <v>#N/A</v>
      </c>
      <c r="EA133" s="27" t="str">
        <f t="shared" si="164"/>
        <v>#N/A</v>
      </c>
      <c r="EB133" s="27" t="str">
        <f t="shared" si="164"/>
        <v>#N/A</v>
      </c>
      <c r="EC133" s="27" t="str">
        <f t="shared" si="164"/>
        <v>#N/A</v>
      </c>
      <c r="ED133" s="27" t="str">
        <f t="shared" si="164"/>
        <v>#N/A</v>
      </c>
      <c r="EE133" s="28">
        <f t="shared" si="2"/>
        <v>1663.135472</v>
      </c>
    </row>
    <row r="134">
      <c r="A134" s="1"/>
      <c r="B134" s="29"/>
      <c r="C134" s="30"/>
      <c r="D134" s="30"/>
      <c r="E134" s="30"/>
      <c r="F134" s="31"/>
      <c r="G134" s="32"/>
      <c r="H134" s="32" t="b">
        <f t="shared" si="3"/>
        <v>0</v>
      </c>
      <c r="I134" s="32" t="b">
        <f>if(iferror(match(B134,'Osallistujat ja seuranta'!C:C,0),0)&gt;0,TRUE,FALSE)</f>
        <v>0</v>
      </c>
      <c r="J134" s="32" t="b">
        <f>if(iferror(match(C134,'Osallistujat ja seuranta'!C:C,0),0)&gt;0,TRUE,FALSE)</f>
        <v>0</v>
      </c>
      <c r="K134" s="32" t="b">
        <f t="shared" si="4"/>
        <v>0</v>
      </c>
      <c r="L134" s="32" t="b">
        <f t="shared" si="5"/>
        <v>1</v>
      </c>
      <c r="M134" s="32" t="b">
        <f t="shared" si="6"/>
        <v>0</v>
      </c>
      <c r="N134" s="33" t="str">
        <f t="shared" si="7"/>
        <v/>
      </c>
      <c r="O134" s="34" t="str">
        <f t="shared" si="8"/>
        <v/>
      </c>
      <c r="P134" s="34" t="str">
        <f t="shared" si="9"/>
        <v/>
      </c>
      <c r="Q134" s="35" t="str">
        <f t="shared" si="10"/>
        <v/>
      </c>
      <c r="R134" s="33" t="str">
        <f t="shared" si="11"/>
        <v/>
      </c>
      <c r="S134" s="33">
        <f t="shared" si="12"/>
        <v>1</v>
      </c>
      <c r="T134" s="33">
        <f t="shared" si="13"/>
        <v>-56.71174423</v>
      </c>
      <c r="U134" s="33">
        <f t="shared" si="14"/>
        <v>-56.71174423</v>
      </c>
      <c r="V134" s="36" t="str">
        <f t="shared" si="15"/>
        <v/>
      </c>
      <c r="W134" s="37">
        <f t="shared" si="16"/>
        <v>88.71035368</v>
      </c>
      <c r="X134" s="37">
        <f t="shared" si="17"/>
        <v>5.75</v>
      </c>
      <c r="Y134" s="37" t="str">
        <f>if(N134=1,(W134*(S134-V134))*'Säännöt ja ohjeet'!$B$54+X134,"")</f>
        <v/>
      </c>
      <c r="Z134" s="37">
        <f t="shared" si="18"/>
        <v>0</v>
      </c>
      <c r="AA134" s="37">
        <f t="shared" si="19"/>
        <v>1</v>
      </c>
      <c r="AB134" s="37">
        <f t="shared" si="20"/>
        <v>88.71035368</v>
      </c>
      <c r="AC134" s="37">
        <f t="shared" si="21"/>
        <v>5.75</v>
      </c>
      <c r="AD134" s="37" t="str">
        <f>if(N134=1,(AB134*(Z134-AA134))*'Säännöt ja ohjeet'!$B$54+AC134,"")</f>
        <v/>
      </c>
      <c r="AE134" s="38">
        <f t="shared" si="22"/>
        <v>11</v>
      </c>
      <c r="AF134" s="38">
        <f t="shared" si="23"/>
        <v>11</v>
      </c>
      <c r="AG134" s="1"/>
      <c r="AH134" s="10"/>
      <c r="AI134" s="27">
        <f t="shared" ref="AI134:ED134" si="165">if($B134=AI$3,AI133+$Y134,if($C134=AI$3,AI133+$AD134,AI133))</f>
        <v>2004.732079</v>
      </c>
      <c r="AJ134" s="27">
        <f t="shared" si="165"/>
        <v>1845.73035</v>
      </c>
      <c r="AK134" s="27">
        <f t="shared" si="165"/>
        <v>2427.22019</v>
      </c>
      <c r="AL134" s="27">
        <f t="shared" si="165"/>
        <v>1676.303128</v>
      </c>
      <c r="AM134" s="27">
        <f t="shared" si="165"/>
        <v>1775.926432</v>
      </c>
      <c r="AN134" s="27">
        <f t="shared" si="165"/>
        <v>2303.106744</v>
      </c>
      <c r="AO134" s="27">
        <f t="shared" si="165"/>
        <v>2279.021637</v>
      </c>
      <c r="AP134" s="27">
        <f t="shared" si="165"/>
        <v>1721.536599</v>
      </c>
      <c r="AQ134" s="27">
        <f t="shared" si="165"/>
        <v>880.3044819</v>
      </c>
      <c r="AR134" s="27">
        <f t="shared" si="165"/>
        <v>818.204268</v>
      </c>
      <c r="AS134" s="27">
        <f t="shared" si="165"/>
        <v>2178.77133</v>
      </c>
      <c r="AT134" s="27">
        <f t="shared" si="165"/>
        <v>811.649061</v>
      </c>
      <c r="AU134" s="27">
        <f t="shared" si="165"/>
        <v>1243.17385</v>
      </c>
      <c r="AV134" s="27">
        <f t="shared" si="165"/>
        <v>1314.655233</v>
      </c>
      <c r="AW134" s="27">
        <f t="shared" si="165"/>
        <v>1186.880996</v>
      </c>
      <c r="AX134" s="27">
        <f t="shared" si="165"/>
        <v>1130.419935</v>
      </c>
      <c r="AY134" s="27">
        <f t="shared" si="165"/>
        <v>1367.704948</v>
      </c>
      <c r="AZ134" s="27">
        <f t="shared" si="165"/>
        <v>1757.561406</v>
      </c>
      <c r="BA134" s="27">
        <f t="shared" si="165"/>
        <v>1843.969933</v>
      </c>
      <c r="BB134" s="27">
        <f t="shared" si="165"/>
        <v>2151.976698</v>
      </c>
      <c r="BC134" s="27">
        <f t="shared" si="165"/>
        <v>2206.995622</v>
      </c>
      <c r="BD134" s="27" t="str">
        <f t="shared" si="165"/>
        <v>#N/A</v>
      </c>
      <c r="BE134" s="27" t="str">
        <f t="shared" si="165"/>
        <v>#N/A</v>
      </c>
      <c r="BF134" s="27" t="str">
        <f t="shared" si="165"/>
        <v>#N/A</v>
      </c>
      <c r="BG134" s="27" t="str">
        <f t="shared" si="165"/>
        <v>#N/A</v>
      </c>
      <c r="BH134" s="27" t="str">
        <f t="shared" si="165"/>
        <v>#N/A</v>
      </c>
      <c r="BI134" s="27" t="str">
        <f t="shared" si="165"/>
        <v>#N/A</v>
      </c>
      <c r="BJ134" s="27" t="str">
        <f t="shared" si="165"/>
        <v>#N/A</v>
      </c>
      <c r="BK134" s="27" t="str">
        <f t="shared" si="165"/>
        <v>#N/A</v>
      </c>
      <c r="BL134" s="27" t="str">
        <f t="shared" si="165"/>
        <v>#N/A</v>
      </c>
      <c r="BM134" s="27" t="str">
        <f t="shared" si="165"/>
        <v>#N/A</v>
      </c>
      <c r="BN134" s="27" t="str">
        <f t="shared" si="165"/>
        <v>#N/A</v>
      </c>
      <c r="BO134" s="27" t="str">
        <f t="shared" si="165"/>
        <v>#N/A</v>
      </c>
      <c r="BP134" s="27" t="str">
        <f t="shared" si="165"/>
        <v>#N/A</v>
      </c>
      <c r="BQ134" s="27" t="str">
        <f t="shared" si="165"/>
        <v>#N/A</v>
      </c>
      <c r="BR134" s="27" t="str">
        <f t="shared" si="165"/>
        <v>#N/A</v>
      </c>
      <c r="BS134" s="27" t="str">
        <f t="shared" si="165"/>
        <v>#N/A</v>
      </c>
      <c r="BT134" s="27" t="str">
        <f t="shared" si="165"/>
        <v>#N/A</v>
      </c>
      <c r="BU134" s="27" t="str">
        <f t="shared" si="165"/>
        <v>#N/A</v>
      </c>
      <c r="BV134" s="27" t="str">
        <f t="shared" si="165"/>
        <v>#N/A</v>
      </c>
      <c r="BW134" s="27" t="str">
        <f t="shared" si="165"/>
        <v>#N/A</v>
      </c>
      <c r="BX134" s="27" t="str">
        <f t="shared" si="165"/>
        <v>#N/A</v>
      </c>
      <c r="BY134" s="27" t="str">
        <f t="shared" si="165"/>
        <v>#N/A</v>
      </c>
      <c r="BZ134" s="27" t="str">
        <f t="shared" si="165"/>
        <v>#N/A</v>
      </c>
      <c r="CA134" s="27" t="str">
        <f t="shared" si="165"/>
        <v>#N/A</v>
      </c>
      <c r="CB134" s="27" t="str">
        <f t="shared" si="165"/>
        <v>#N/A</v>
      </c>
      <c r="CC134" s="27" t="str">
        <f t="shared" si="165"/>
        <v>#N/A</v>
      </c>
      <c r="CD134" s="27" t="str">
        <f t="shared" si="165"/>
        <v>#N/A</v>
      </c>
      <c r="CE134" s="27" t="str">
        <f t="shared" si="165"/>
        <v>#N/A</v>
      </c>
      <c r="CF134" s="27" t="str">
        <f t="shared" si="165"/>
        <v>#N/A</v>
      </c>
      <c r="CG134" s="27" t="str">
        <f t="shared" si="165"/>
        <v>#N/A</v>
      </c>
      <c r="CH134" s="27" t="str">
        <f t="shared" si="165"/>
        <v>#N/A</v>
      </c>
      <c r="CI134" s="27" t="str">
        <f t="shared" si="165"/>
        <v>#N/A</v>
      </c>
      <c r="CJ134" s="27" t="str">
        <f t="shared" si="165"/>
        <v>#N/A</v>
      </c>
      <c r="CK134" s="27" t="str">
        <f t="shared" si="165"/>
        <v>#N/A</v>
      </c>
      <c r="CL134" s="27" t="str">
        <f t="shared" si="165"/>
        <v>#N/A</v>
      </c>
      <c r="CM134" s="27" t="str">
        <f t="shared" si="165"/>
        <v>#N/A</v>
      </c>
      <c r="CN134" s="27" t="str">
        <f t="shared" si="165"/>
        <v>#N/A</v>
      </c>
      <c r="CO134" s="27" t="str">
        <f t="shared" si="165"/>
        <v>#N/A</v>
      </c>
      <c r="CP134" s="27" t="str">
        <f t="shared" si="165"/>
        <v>#N/A</v>
      </c>
      <c r="CQ134" s="27" t="str">
        <f t="shared" si="165"/>
        <v>#N/A</v>
      </c>
      <c r="CR134" s="27" t="str">
        <f t="shared" si="165"/>
        <v>#N/A</v>
      </c>
      <c r="CS134" s="27" t="str">
        <f t="shared" si="165"/>
        <v>#N/A</v>
      </c>
      <c r="CT134" s="27" t="str">
        <f t="shared" si="165"/>
        <v>#N/A</v>
      </c>
      <c r="CU134" s="27" t="str">
        <f t="shared" si="165"/>
        <v>#N/A</v>
      </c>
      <c r="CV134" s="27" t="str">
        <f t="shared" si="165"/>
        <v>#N/A</v>
      </c>
      <c r="CW134" s="27" t="str">
        <f t="shared" si="165"/>
        <v>#N/A</v>
      </c>
      <c r="CX134" s="27" t="str">
        <f t="shared" si="165"/>
        <v>#N/A</v>
      </c>
      <c r="CY134" s="27" t="str">
        <f t="shared" si="165"/>
        <v>#N/A</v>
      </c>
      <c r="CZ134" s="27" t="str">
        <f t="shared" si="165"/>
        <v>#N/A</v>
      </c>
      <c r="DA134" s="27" t="str">
        <f t="shared" si="165"/>
        <v>#N/A</v>
      </c>
      <c r="DB134" s="27" t="str">
        <f t="shared" si="165"/>
        <v>#N/A</v>
      </c>
      <c r="DC134" s="27" t="str">
        <f t="shared" si="165"/>
        <v>#N/A</v>
      </c>
      <c r="DD134" s="27" t="str">
        <f t="shared" si="165"/>
        <v>#N/A</v>
      </c>
      <c r="DE134" s="27" t="str">
        <f t="shared" si="165"/>
        <v>#N/A</v>
      </c>
      <c r="DF134" s="27" t="str">
        <f t="shared" si="165"/>
        <v>#N/A</v>
      </c>
      <c r="DG134" s="27" t="str">
        <f t="shared" si="165"/>
        <v>#N/A</v>
      </c>
      <c r="DH134" s="27" t="str">
        <f t="shared" si="165"/>
        <v>#N/A</v>
      </c>
      <c r="DI134" s="27" t="str">
        <f t="shared" si="165"/>
        <v>#N/A</v>
      </c>
      <c r="DJ134" s="27" t="str">
        <f t="shared" si="165"/>
        <v>#N/A</v>
      </c>
      <c r="DK134" s="27" t="str">
        <f t="shared" si="165"/>
        <v>#N/A</v>
      </c>
      <c r="DL134" s="27" t="str">
        <f t="shared" si="165"/>
        <v>#N/A</v>
      </c>
      <c r="DM134" s="27" t="str">
        <f t="shared" si="165"/>
        <v>#N/A</v>
      </c>
      <c r="DN134" s="27" t="str">
        <f t="shared" si="165"/>
        <v>#N/A</v>
      </c>
      <c r="DO134" s="27" t="str">
        <f t="shared" si="165"/>
        <v>#N/A</v>
      </c>
      <c r="DP134" s="27" t="str">
        <f t="shared" si="165"/>
        <v>#N/A</v>
      </c>
      <c r="DQ134" s="27" t="str">
        <f t="shared" si="165"/>
        <v>#N/A</v>
      </c>
      <c r="DR134" s="27" t="str">
        <f t="shared" si="165"/>
        <v>#N/A</v>
      </c>
      <c r="DS134" s="27" t="str">
        <f t="shared" si="165"/>
        <v>#N/A</v>
      </c>
      <c r="DT134" s="27" t="str">
        <f t="shared" si="165"/>
        <v>#N/A</v>
      </c>
      <c r="DU134" s="27" t="str">
        <f t="shared" si="165"/>
        <v>#N/A</v>
      </c>
      <c r="DV134" s="27" t="str">
        <f t="shared" si="165"/>
        <v>#N/A</v>
      </c>
      <c r="DW134" s="27" t="str">
        <f t="shared" si="165"/>
        <v>#N/A</v>
      </c>
      <c r="DX134" s="27" t="str">
        <f t="shared" si="165"/>
        <v>#N/A</v>
      </c>
      <c r="DY134" s="27" t="str">
        <f t="shared" si="165"/>
        <v>#N/A</v>
      </c>
      <c r="DZ134" s="27" t="str">
        <f t="shared" si="165"/>
        <v>#N/A</v>
      </c>
      <c r="EA134" s="27" t="str">
        <f t="shared" si="165"/>
        <v>#N/A</v>
      </c>
      <c r="EB134" s="27" t="str">
        <f t="shared" si="165"/>
        <v>#N/A</v>
      </c>
      <c r="EC134" s="27" t="str">
        <f t="shared" si="165"/>
        <v>#N/A</v>
      </c>
      <c r="ED134" s="27" t="str">
        <f t="shared" si="165"/>
        <v>#N/A</v>
      </c>
      <c r="EE134" s="28">
        <f t="shared" si="2"/>
        <v>1663.135472</v>
      </c>
    </row>
    <row r="135">
      <c r="A135" s="1"/>
      <c r="B135" s="29"/>
      <c r="C135" s="30"/>
      <c r="D135" s="30"/>
      <c r="E135" s="30"/>
      <c r="F135" s="31"/>
      <c r="G135" s="32"/>
      <c r="H135" s="32" t="b">
        <f t="shared" si="3"/>
        <v>0</v>
      </c>
      <c r="I135" s="32" t="b">
        <f>if(iferror(match(B135,'Osallistujat ja seuranta'!C:C,0),0)&gt;0,TRUE,FALSE)</f>
        <v>0</v>
      </c>
      <c r="J135" s="32" t="b">
        <f>if(iferror(match(C135,'Osallistujat ja seuranta'!C:C,0),0)&gt;0,TRUE,FALSE)</f>
        <v>0</v>
      </c>
      <c r="K135" s="32" t="b">
        <f t="shared" si="4"/>
        <v>0</v>
      </c>
      <c r="L135" s="32" t="b">
        <f t="shared" si="5"/>
        <v>1</v>
      </c>
      <c r="M135" s="32" t="b">
        <f t="shared" si="6"/>
        <v>0</v>
      </c>
      <c r="N135" s="33" t="str">
        <f t="shared" si="7"/>
        <v/>
      </c>
      <c r="O135" s="34" t="str">
        <f t="shared" si="8"/>
        <v/>
      </c>
      <c r="P135" s="34" t="str">
        <f t="shared" si="9"/>
        <v/>
      </c>
      <c r="Q135" s="35" t="str">
        <f t="shared" si="10"/>
        <v/>
      </c>
      <c r="R135" s="33" t="str">
        <f t="shared" si="11"/>
        <v/>
      </c>
      <c r="S135" s="33">
        <f t="shared" si="12"/>
        <v>1</v>
      </c>
      <c r="T135" s="33">
        <f t="shared" si="13"/>
        <v>-56.71174423</v>
      </c>
      <c r="U135" s="33">
        <f t="shared" si="14"/>
        <v>-56.71174423</v>
      </c>
      <c r="V135" s="36" t="str">
        <f t="shared" si="15"/>
        <v/>
      </c>
      <c r="W135" s="37">
        <f t="shared" si="16"/>
        <v>88.71035368</v>
      </c>
      <c r="X135" s="37">
        <f t="shared" si="17"/>
        <v>5.75</v>
      </c>
      <c r="Y135" s="37" t="str">
        <f>if(N135=1,(W135*(S135-V135))*'Säännöt ja ohjeet'!$B$54+X135,"")</f>
        <v/>
      </c>
      <c r="Z135" s="37">
        <f t="shared" si="18"/>
        <v>0</v>
      </c>
      <c r="AA135" s="37">
        <f t="shared" si="19"/>
        <v>1</v>
      </c>
      <c r="AB135" s="37">
        <f t="shared" si="20"/>
        <v>88.71035368</v>
      </c>
      <c r="AC135" s="37">
        <f t="shared" si="21"/>
        <v>5.75</v>
      </c>
      <c r="AD135" s="37" t="str">
        <f>if(N135=1,(AB135*(Z135-AA135))*'Säännöt ja ohjeet'!$B$54+AC135,"")</f>
        <v/>
      </c>
      <c r="AE135" s="38">
        <f t="shared" si="22"/>
        <v>11</v>
      </c>
      <c r="AF135" s="38">
        <f t="shared" si="23"/>
        <v>11</v>
      </c>
      <c r="AG135" s="1"/>
      <c r="AH135" s="10"/>
      <c r="AI135" s="27">
        <f t="shared" ref="AI135:ED135" si="166">if($B135=AI$3,AI134+$Y135,if($C135=AI$3,AI134+$AD135,AI134))</f>
        <v>2004.732079</v>
      </c>
      <c r="AJ135" s="27">
        <f t="shared" si="166"/>
        <v>1845.73035</v>
      </c>
      <c r="AK135" s="27">
        <f t="shared" si="166"/>
        <v>2427.22019</v>
      </c>
      <c r="AL135" s="27">
        <f t="shared" si="166"/>
        <v>1676.303128</v>
      </c>
      <c r="AM135" s="27">
        <f t="shared" si="166"/>
        <v>1775.926432</v>
      </c>
      <c r="AN135" s="27">
        <f t="shared" si="166"/>
        <v>2303.106744</v>
      </c>
      <c r="AO135" s="27">
        <f t="shared" si="166"/>
        <v>2279.021637</v>
      </c>
      <c r="AP135" s="27">
        <f t="shared" si="166"/>
        <v>1721.536599</v>
      </c>
      <c r="AQ135" s="27">
        <f t="shared" si="166"/>
        <v>880.3044819</v>
      </c>
      <c r="AR135" s="27">
        <f t="shared" si="166"/>
        <v>818.204268</v>
      </c>
      <c r="AS135" s="27">
        <f t="shared" si="166"/>
        <v>2178.77133</v>
      </c>
      <c r="AT135" s="27">
        <f t="shared" si="166"/>
        <v>811.649061</v>
      </c>
      <c r="AU135" s="27">
        <f t="shared" si="166"/>
        <v>1243.17385</v>
      </c>
      <c r="AV135" s="27">
        <f t="shared" si="166"/>
        <v>1314.655233</v>
      </c>
      <c r="AW135" s="27">
        <f t="shared" si="166"/>
        <v>1186.880996</v>
      </c>
      <c r="AX135" s="27">
        <f t="shared" si="166"/>
        <v>1130.419935</v>
      </c>
      <c r="AY135" s="27">
        <f t="shared" si="166"/>
        <v>1367.704948</v>
      </c>
      <c r="AZ135" s="27">
        <f t="shared" si="166"/>
        <v>1757.561406</v>
      </c>
      <c r="BA135" s="27">
        <f t="shared" si="166"/>
        <v>1843.969933</v>
      </c>
      <c r="BB135" s="27">
        <f t="shared" si="166"/>
        <v>2151.976698</v>
      </c>
      <c r="BC135" s="27">
        <f t="shared" si="166"/>
        <v>2206.995622</v>
      </c>
      <c r="BD135" s="27" t="str">
        <f t="shared" si="166"/>
        <v>#N/A</v>
      </c>
      <c r="BE135" s="27" t="str">
        <f t="shared" si="166"/>
        <v>#N/A</v>
      </c>
      <c r="BF135" s="27" t="str">
        <f t="shared" si="166"/>
        <v>#N/A</v>
      </c>
      <c r="BG135" s="27" t="str">
        <f t="shared" si="166"/>
        <v>#N/A</v>
      </c>
      <c r="BH135" s="27" t="str">
        <f t="shared" si="166"/>
        <v>#N/A</v>
      </c>
      <c r="BI135" s="27" t="str">
        <f t="shared" si="166"/>
        <v>#N/A</v>
      </c>
      <c r="BJ135" s="27" t="str">
        <f t="shared" si="166"/>
        <v>#N/A</v>
      </c>
      <c r="BK135" s="27" t="str">
        <f t="shared" si="166"/>
        <v>#N/A</v>
      </c>
      <c r="BL135" s="27" t="str">
        <f t="shared" si="166"/>
        <v>#N/A</v>
      </c>
      <c r="BM135" s="27" t="str">
        <f t="shared" si="166"/>
        <v>#N/A</v>
      </c>
      <c r="BN135" s="27" t="str">
        <f t="shared" si="166"/>
        <v>#N/A</v>
      </c>
      <c r="BO135" s="27" t="str">
        <f t="shared" si="166"/>
        <v>#N/A</v>
      </c>
      <c r="BP135" s="27" t="str">
        <f t="shared" si="166"/>
        <v>#N/A</v>
      </c>
      <c r="BQ135" s="27" t="str">
        <f t="shared" si="166"/>
        <v>#N/A</v>
      </c>
      <c r="BR135" s="27" t="str">
        <f t="shared" si="166"/>
        <v>#N/A</v>
      </c>
      <c r="BS135" s="27" t="str">
        <f t="shared" si="166"/>
        <v>#N/A</v>
      </c>
      <c r="BT135" s="27" t="str">
        <f t="shared" si="166"/>
        <v>#N/A</v>
      </c>
      <c r="BU135" s="27" t="str">
        <f t="shared" si="166"/>
        <v>#N/A</v>
      </c>
      <c r="BV135" s="27" t="str">
        <f t="shared" si="166"/>
        <v>#N/A</v>
      </c>
      <c r="BW135" s="27" t="str">
        <f t="shared" si="166"/>
        <v>#N/A</v>
      </c>
      <c r="BX135" s="27" t="str">
        <f t="shared" si="166"/>
        <v>#N/A</v>
      </c>
      <c r="BY135" s="27" t="str">
        <f t="shared" si="166"/>
        <v>#N/A</v>
      </c>
      <c r="BZ135" s="27" t="str">
        <f t="shared" si="166"/>
        <v>#N/A</v>
      </c>
      <c r="CA135" s="27" t="str">
        <f t="shared" si="166"/>
        <v>#N/A</v>
      </c>
      <c r="CB135" s="27" t="str">
        <f t="shared" si="166"/>
        <v>#N/A</v>
      </c>
      <c r="CC135" s="27" t="str">
        <f t="shared" si="166"/>
        <v>#N/A</v>
      </c>
      <c r="CD135" s="27" t="str">
        <f t="shared" si="166"/>
        <v>#N/A</v>
      </c>
      <c r="CE135" s="27" t="str">
        <f t="shared" si="166"/>
        <v>#N/A</v>
      </c>
      <c r="CF135" s="27" t="str">
        <f t="shared" si="166"/>
        <v>#N/A</v>
      </c>
      <c r="CG135" s="27" t="str">
        <f t="shared" si="166"/>
        <v>#N/A</v>
      </c>
      <c r="CH135" s="27" t="str">
        <f t="shared" si="166"/>
        <v>#N/A</v>
      </c>
      <c r="CI135" s="27" t="str">
        <f t="shared" si="166"/>
        <v>#N/A</v>
      </c>
      <c r="CJ135" s="27" t="str">
        <f t="shared" si="166"/>
        <v>#N/A</v>
      </c>
      <c r="CK135" s="27" t="str">
        <f t="shared" si="166"/>
        <v>#N/A</v>
      </c>
      <c r="CL135" s="27" t="str">
        <f t="shared" si="166"/>
        <v>#N/A</v>
      </c>
      <c r="CM135" s="27" t="str">
        <f t="shared" si="166"/>
        <v>#N/A</v>
      </c>
      <c r="CN135" s="27" t="str">
        <f t="shared" si="166"/>
        <v>#N/A</v>
      </c>
      <c r="CO135" s="27" t="str">
        <f t="shared" si="166"/>
        <v>#N/A</v>
      </c>
      <c r="CP135" s="27" t="str">
        <f t="shared" si="166"/>
        <v>#N/A</v>
      </c>
      <c r="CQ135" s="27" t="str">
        <f t="shared" si="166"/>
        <v>#N/A</v>
      </c>
      <c r="CR135" s="27" t="str">
        <f t="shared" si="166"/>
        <v>#N/A</v>
      </c>
      <c r="CS135" s="27" t="str">
        <f t="shared" si="166"/>
        <v>#N/A</v>
      </c>
      <c r="CT135" s="27" t="str">
        <f t="shared" si="166"/>
        <v>#N/A</v>
      </c>
      <c r="CU135" s="27" t="str">
        <f t="shared" si="166"/>
        <v>#N/A</v>
      </c>
      <c r="CV135" s="27" t="str">
        <f t="shared" si="166"/>
        <v>#N/A</v>
      </c>
      <c r="CW135" s="27" t="str">
        <f t="shared" si="166"/>
        <v>#N/A</v>
      </c>
      <c r="CX135" s="27" t="str">
        <f t="shared" si="166"/>
        <v>#N/A</v>
      </c>
      <c r="CY135" s="27" t="str">
        <f t="shared" si="166"/>
        <v>#N/A</v>
      </c>
      <c r="CZ135" s="27" t="str">
        <f t="shared" si="166"/>
        <v>#N/A</v>
      </c>
      <c r="DA135" s="27" t="str">
        <f t="shared" si="166"/>
        <v>#N/A</v>
      </c>
      <c r="DB135" s="27" t="str">
        <f t="shared" si="166"/>
        <v>#N/A</v>
      </c>
      <c r="DC135" s="27" t="str">
        <f t="shared" si="166"/>
        <v>#N/A</v>
      </c>
      <c r="DD135" s="27" t="str">
        <f t="shared" si="166"/>
        <v>#N/A</v>
      </c>
      <c r="DE135" s="27" t="str">
        <f t="shared" si="166"/>
        <v>#N/A</v>
      </c>
      <c r="DF135" s="27" t="str">
        <f t="shared" si="166"/>
        <v>#N/A</v>
      </c>
      <c r="DG135" s="27" t="str">
        <f t="shared" si="166"/>
        <v>#N/A</v>
      </c>
      <c r="DH135" s="27" t="str">
        <f t="shared" si="166"/>
        <v>#N/A</v>
      </c>
      <c r="DI135" s="27" t="str">
        <f t="shared" si="166"/>
        <v>#N/A</v>
      </c>
      <c r="DJ135" s="27" t="str">
        <f t="shared" si="166"/>
        <v>#N/A</v>
      </c>
      <c r="DK135" s="27" t="str">
        <f t="shared" si="166"/>
        <v>#N/A</v>
      </c>
      <c r="DL135" s="27" t="str">
        <f t="shared" si="166"/>
        <v>#N/A</v>
      </c>
      <c r="DM135" s="27" t="str">
        <f t="shared" si="166"/>
        <v>#N/A</v>
      </c>
      <c r="DN135" s="27" t="str">
        <f t="shared" si="166"/>
        <v>#N/A</v>
      </c>
      <c r="DO135" s="27" t="str">
        <f t="shared" si="166"/>
        <v>#N/A</v>
      </c>
      <c r="DP135" s="27" t="str">
        <f t="shared" si="166"/>
        <v>#N/A</v>
      </c>
      <c r="DQ135" s="27" t="str">
        <f t="shared" si="166"/>
        <v>#N/A</v>
      </c>
      <c r="DR135" s="27" t="str">
        <f t="shared" si="166"/>
        <v>#N/A</v>
      </c>
      <c r="DS135" s="27" t="str">
        <f t="shared" si="166"/>
        <v>#N/A</v>
      </c>
      <c r="DT135" s="27" t="str">
        <f t="shared" si="166"/>
        <v>#N/A</v>
      </c>
      <c r="DU135" s="27" t="str">
        <f t="shared" si="166"/>
        <v>#N/A</v>
      </c>
      <c r="DV135" s="27" t="str">
        <f t="shared" si="166"/>
        <v>#N/A</v>
      </c>
      <c r="DW135" s="27" t="str">
        <f t="shared" si="166"/>
        <v>#N/A</v>
      </c>
      <c r="DX135" s="27" t="str">
        <f t="shared" si="166"/>
        <v>#N/A</v>
      </c>
      <c r="DY135" s="27" t="str">
        <f t="shared" si="166"/>
        <v>#N/A</v>
      </c>
      <c r="DZ135" s="27" t="str">
        <f t="shared" si="166"/>
        <v>#N/A</v>
      </c>
      <c r="EA135" s="27" t="str">
        <f t="shared" si="166"/>
        <v>#N/A</v>
      </c>
      <c r="EB135" s="27" t="str">
        <f t="shared" si="166"/>
        <v>#N/A</v>
      </c>
      <c r="EC135" s="27" t="str">
        <f t="shared" si="166"/>
        <v>#N/A</v>
      </c>
      <c r="ED135" s="27" t="str">
        <f t="shared" si="166"/>
        <v>#N/A</v>
      </c>
      <c r="EE135" s="28">
        <f t="shared" si="2"/>
        <v>1663.135472</v>
      </c>
    </row>
    <row r="136">
      <c r="A136" s="1"/>
      <c r="B136" s="29"/>
      <c r="C136" s="30"/>
      <c r="D136" s="30"/>
      <c r="E136" s="30"/>
      <c r="F136" s="31"/>
      <c r="G136" s="32"/>
      <c r="H136" s="32" t="b">
        <f t="shared" si="3"/>
        <v>0</v>
      </c>
      <c r="I136" s="32" t="b">
        <f>if(iferror(match(B136,'Osallistujat ja seuranta'!C:C,0),0)&gt;0,TRUE,FALSE)</f>
        <v>0</v>
      </c>
      <c r="J136" s="32" t="b">
        <f>if(iferror(match(C136,'Osallistujat ja seuranta'!C:C,0),0)&gt;0,TRUE,FALSE)</f>
        <v>0</v>
      </c>
      <c r="K136" s="32" t="b">
        <f t="shared" si="4"/>
        <v>0</v>
      </c>
      <c r="L136" s="32" t="b">
        <f t="shared" si="5"/>
        <v>1</v>
      </c>
      <c r="M136" s="32" t="b">
        <f t="shared" si="6"/>
        <v>0</v>
      </c>
      <c r="N136" s="33" t="str">
        <f t="shared" si="7"/>
        <v/>
      </c>
      <c r="O136" s="34" t="str">
        <f t="shared" si="8"/>
        <v/>
      </c>
      <c r="P136" s="34" t="str">
        <f t="shared" si="9"/>
        <v/>
      </c>
      <c r="Q136" s="35" t="str">
        <f t="shared" si="10"/>
        <v/>
      </c>
      <c r="R136" s="33" t="str">
        <f t="shared" si="11"/>
        <v/>
      </c>
      <c r="S136" s="33">
        <f t="shared" si="12"/>
        <v>1</v>
      </c>
      <c r="T136" s="33">
        <f t="shared" si="13"/>
        <v>-56.71174423</v>
      </c>
      <c r="U136" s="33">
        <f t="shared" si="14"/>
        <v>-56.71174423</v>
      </c>
      <c r="V136" s="36" t="str">
        <f t="shared" si="15"/>
        <v/>
      </c>
      <c r="W136" s="37">
        <f t="shared" si="16"/>
        <v>88.71035368</v>
      </c>
      <c r="X136" s="37">
        <f t="shared" si="17"/>
        <v>5.75</v>
      </c>
      <c r="Y136" s="37" t="str">
        <f>if(N136=1,(W136*(S136-V136))*'Säännöt ja ohjeet'!$B$54+X136,"")</f>
        <v/>
      </c>
      <c r="Z136" s="37">
        <f t="shared" si="18"/>
        <v>0</v>
      </c>
      <c r="AA136" s="37">
        <f t="shared" si="19"/>
        <v>1</v>
      </c>
      <c r="AB136" s="37">
        <f t="shared" si="20"/>
        <v>88.71035368</v>
      </c>
      <c r="AC136" s="37">
        <f t="shared" si="21"/>
        <v>5.75</v>
      </c>
      <c r="AD136" s="37" t="str">
        <f>if(N136=1,(AB136*(Z136-AA136))*'Säännöt ja ohjeet'!$B$54+AC136,"")</f>
        <v/>
      </c>
      <c r="AE136" s="38">
        <f t="shared" si="22"/>
        <v>11</v>
      </c>
      <c r="AF136" s="38">
        <f t="shared" si="23"/>
        <v>11</v>
      </c>
      <c r="AG136" s="1"/>
      <c r="AH136" s="10"/>
      <c r="AI136" s="27">
        <f t="shared" ref="AI136:ED136" si="167">if($B136=AI$3,AI135+$Y136,if($C136=AI$3,AI135+$AD136,AI135))</f>
        <v>2004.732079</v>
      </c>
      <c r="AJ136" s="27">
        <f t="shared" si="167"/>
        <v>1845.73035</v>
      </c>
      <c r="AK136" s="27">
        <f t="shared" si="167"/>
        <v>2427.22019</v>
      </c>
      <c r="AL136" s="27">
        <f t="shared" si="167"/>
        <v>1676.303128</v>
      </c>
      <c r="AM136" s="27">
        <f t="shared" si="167"/>
        <v>1775.926432</v>
      </c>
      <c r="AN136" s="27">
        <f t="shared" si="167"/>
        <v>2303.106744</v>
      </c>
      <c r="AO136" s="27">
        <f t="shared" si="167"/>
        <v>2279.021637</v>
      </c>
      <c r="AP136" s="27">
        <f t="shared" si="167"/>
        <v>1721.536599</v>
      </c>
      <c r="AQ136" s="27">
        <f t="shared" si="167"/>
        <v>880.3044819</v>
      </c>
      <c r="AR136" s="27">
        <f t="shared" si="167"/>
        <v>818.204268</v>
      </c>
      <c r="AS136" s="27">
        <f t="shared" si="167"/>
        <v>2178.77133</v>
      </c>
      <c r="AT136" s="27">
        <f t="shared" si="167"/>
        <v>811.649061</v>
      </c>
      <c r="AU136" s="27">
        <f t="shared" si="167"/>
        <v>1243.17385</v>
      </c>
      <c r="AV136" s="27">
        <f t="shared" si="167"/>
        <v>1314.655233</v>
      </c>
      <c r="AW136" s="27">
        <f t="shared" si="167"/>
        <v>1186.880996</v>
      </c>
      <c r="AX136" s="27">
        <f t="shared" si="167"/>
        <v>1130.419935</v>
      </c>
      <c r="AY136" s="27">
        <f t="shared" si="167"/>
        <v>1367.704948</v>
      </c>
      <c r="AZ136" s="27">
        <f t="shared" si="167"/>
        <v>1757.561406</v>
      </c>
      <c r="BA136" s="27">
        <f t="shared" si="167"/>
        <v>1843.969933</v>
      </c>
      <c r="BB136" s="27">
        <f t="shared" si="167"/>
        <v>2151.976698</v>
      </c>
      <c r="BC136" s="27">
        <f t="shared" si="167"/>
        <v>2206.995622</v>
      </c>
      <c r="BD136" s="27" t="str">
        <f t="shared" si="167"/>
        <v>#N/A</v>
      </c>
      <c r="BE136" s="27" t="str">
        <f t="shared" si="167"/>
        <v>#N/A</v>
      </c>
      <c r="BF136" s="27" t="str">
        <f t="shared" si="167"/>
        <v>#N/A</v>
      </c>
      <c r="BG136" s="27" t="str">
        <f t="shared" si="167"/>
        <v>#N/A</v>
      </c>
      <c r="BH136" s="27" t="str">
        <f t="shared" si="167"/>
        <v>#N/A</v>
      </c>
      <c r="BI136" s="27" t="str">
        <f t="shared" si="167"/>
        <v>#N/A</v>
      </c>
      <c r="BJ136" s="27" t="str">
        <f t="shared" si="167"/>
        <v>#N/A</v>
      </c>
      <c r="BK136" s="27" t="str">
        <f t="shared" si="167"/>
        <v>#N/A</v>
      </c>
      <c r="BL136" s="27" t="str">
        <f t="shared" si="167"/>
        <v>#N/A</v>
      </c>
      <c r="BM136" s="27" t="str">
        <f t="shared" si="167"/>
        <v>#N/A</v>
      </c>
      <c r="BN136" s="27" t="str">
        <f t="shared" si="167"/>
        <v>#N/A</v>
      </c>
      <c r="BO136" s="27" t="str">
        <f t="shared" si="167"/>
        <v>#N/A</v>
      </c>
      <c r="BP136" s="27" t="str">
        <f t="shared" si="167"/>
        <v>#N/A</v>
      </c>
      <c r="BQ136" s="27" t="str">
        <f t="shared" si="167"/>
        <v>#N/A</v>
      </c>
      <c r="BR136" s="27" t="str">
        <f t="shared" si="167"/>
        <v>#N/A</v>
      </c>
      <c r="BS136" s="27" t="str">
        <f t="shared" si="167"/>
        <v>#N/A</v>
      </c>
      <c r="BT136" s="27" t="str">
        <f t="shared" si="167"/>
        <v>#N/A</v>
      </c>
      <c r="BU136" s="27" t="str">
        <f t="shared" si="167"/>
        <v>#N/A</v>
      </c>
      <c r="BV136" s="27" t="str">
        <f t="shared" si="167"/>
        <v>#N/A</v>
      </c>
      <c r="BW136" s="27" t="str">
        <f t="shared" si="167"/>
        <v>#N/A</v>
      </c>
      <c r="BX136" s="27" t="str">
        <f t="shared" si="167"/>
        <v>#N/A</v>
      </c>
      <c r="BY136" s="27" t="str">
        <f t="shared" si="167"/>
        <v>#N/A</v>
      </c>
      <c r="BZ136" s="27" t="str">
        <f t="shared" si="167"/>
        <v>#N/A</v>
      </c>
      <c r="CA136" s="27" t="str">
        <f t="shared" si="167"/>
        <v>#N/A</v>
      </c>
      <c r="CB136" s="27" t="str">
        <f t="shared" si="167"/>
        <v>#N/A</v>
      </c>
      <c r="CC136" s="27" t="str">
        <f t="shared" si="167"/>
        <v>#N/A</v>
      </c>
      <c r="CD136" s="27" t="str">
        <f t="shared" si="167"/>
        <v>#N/A</v>
      </c>
      <c r="CE136" s="27" t="str">
        <f t="shared" si="167"/>
        <v>#N/A</v>
      </c>
      <c r="CF136" s="27" t="str">
        <f t="shared" si="167"/>
        <v>#N/A</v>
      </c>
      <c r="CG136" s="27" t="str">
        <f t="shared" si="167"/>
        <v>#N/A</v>
      </c>
      <c r="CH136" s="27" t="str">
        <f t="shared" si="167"/>
        <v>#N/A</v>
      </c>
      <c r="CI136" s="27" t="str">
        <f t="shared" si="167"/>
        <v>#N/A</v>
      </c>
      <c r="CJ136" s="27" t="str">
        <f t="shared" si="167"/>
        <v>#N/A</v>
      </c>
      <c r="CK136" s="27" t="str">
        <f t="shared" si="167"/>
        <v>#N/A</v>
      </c>
      <c r="CL136" s="27" t="str">
        <f t="shared" si="167"/>
        <v>#N/A</v>
      </c>
      <c r="CM136" s="27" t="str">
        <f t="shared" si="167"/>
        <v>#N/A</v>
      </c>
      <c r="CN136" s="27" t="str">
        <f t="shared" si="167"/>
        <v>#N/A</v>
      </c>
      <c r="CO136" s="27" t="str">
        <f t="shared" si="167"/>
        <v>#N/A</v>
      </c>
      <c r="CP136" s="27" t="str">
        <f t="shared" si="167"/>
        <v>#N/A</v>
      </c>
      <c r="CQ136" s="27" t="str">
        <f t="shared" si="167"/>
        <v>#N/A</v>
      </c>
      <c r="CR136" s="27" t="str">
        <f t="shared" si="167"/>
        <v>#N/A</v>
      </c>
      <c r="CS136" s="27" t="str">
        <f t="shared" si="167"/>
        <v>#N/A</v>
      </c>
      <c r="CT136" s="27" t="str">
        <f t="shared" si="167"/>
        <v>#N/A</v>
      </c>
      <c r="CU136" s="27" t="str">
        <f t="shared" si="167"/>
        <v>#N/A</v>
      </c>
      <c r="CV136" s="27" t="str">
        <f t="shared" si="167"/>
        <v>#N/A</v>
      </c>
      <c r="CW136" s="27" t="str">
        <f t="shared" si="167"/>
        <v>#N/A</v>
      </c>
      <c r="CX136" s="27" t="str">
        <f t="shared" si="167"/>
        <v>#N/A</v>
      </c>
      <c r="CY136" s="27" t="str">
        <f t="shared" si="167"/>
        <v>#N/A</v>
      </c>
      <c r="CZ136" s="27" t="str">
        <f t="shared" si="167"/>
        <v>#N/A</v>
      </c>
      <c r="DA136" s="27" t="str">
        <f t="shared" si="167"/>
        <v>#N/A</v>
      </c>
      <c r="DB136" s="27" t="str">
        <f t="shared" si="167"/>
        <v>#N/A</v>
      </c>
      <c r="DC136" s="27" t="str">
        <f t="shared" si="167"/>
        <v>#N/A</v>
      </c>
      <c r="DD136" s="27" t="str">
        <f t="shared" si="167"/>
        <v>#N/A</v>
      </c>
      <c r="DE136" s="27" t="str">
        <f t="shared" si="167"/>
        <v>#N/A</v>
      </c>
      <c r="DF136" s="27" t="str">
        <f t="shared" si="167"/>
        <v>#N/A</v>
      </c>
      <c r="DG136" s="27" t="str">
        <f t="shared" si="167"/>
        <v>#N/A</v>
      </c>
      <c r="DH136" s="27" t="str">
        <f t="shared" si="167"/>
        <v>#N/A</v>
      </c>
      <c r="DI136" s="27" t="str">
        <f t="shared" si="167"/>
        <v>#N/A</v>
      </c>
      <c r="DJ136" s="27" t="str">
        <f t="shared" si="167"/>
        <v>#N/A</v>
      </c>
      <c r="DK136" s="27" t="str">
        <f t="shared" si="167"/>
        <v>#N/A</v>
      </c>
      <c r="DL136" s="27" t="str">
        <f t="shared" si="167"/>
        <v>#N/A</v>
      </c>
      <c r="DM136" s="27" t="str">
        <f t="shared" si="167"/>
        <v>#N/A</v>
      </c>
      <c r="DN136" s="27" t="str">
        <f t="shared" si="167"/>
        <v>#N/A</v>
      </c>
      <c r="DO136" s="27" t="str">
        <f t="shared" si="167"/>
        <v>#N/A</v>
      </c>
      <c r="DP136" s="27" t="str">
        <f t="shared" si="167"/>
        <v>#N/A</v>
      </c>
      <c r="DQ136" s="27" t="str">
        <f t="shared" si="167"/>
        <v>#N/A</v>
      </c>
      <c r="DR136" s="27" t="str">
        <f t="shared" si="167"/>
        <v>#N/A</v>
      </c>
      <c r="DS136" s="27" t="str">
        <f t="shared" si="167"/>
        <v>#N/A</v>
      </c>
      <c r="DT136" s="27" t="str">
        <f t="shared" si="167"/>
        <v>#N/A</v>
      </c>
      <c r="DU136" s="27" t="str">
        <f t="shared" si="167"/>
        <v>#N/A</v>
      </c>
      <c r="DV136" s="27" t="str">
        <f t="shared" si="167"/>
        <v>#N/A</v>
      </c>
      <c r="DW136" s="27" t="str">
        <f t="shared" si="167"/>
        <v>#N/A</v>
      </c>
      <c r="DX136" s="27" t="str">
        <f t="shared" si="167"/>
        <v>#N/A</v>
      </c>
      <c r="DY136" s="27" t="str">
        <f t="shared" si="167"/>
        <v>#N/A</v>
      </c>
      <c r="DZ136" s="27" t="str">
        <f t="shared" si="167"/>
        <v>#N/A</v>
      </c>
      <c r="EA136" s="27" t="str">
        <f t="shared" si="167"/>
        <v>#N/A</v>
      </c>
      <c r="EB136" s="27" t="str">
        <f t="shared" si="167"/>
        <v>#N/A</v>
      </c>
      <c r="EC136" s="27" t="str">
        <f t="shared" si="167"/>
        <v>#N/A</v>
      </c>
      <c r="ED136" s="27" t="str">
        <f t="shared" si="167"/>
        <v>#N/A</v>
      </c>
      <c r="EE136" s="28">
        <f t="shared" si="2"/>
        <v>1663.135472</v>
      </c>
    </row>
    <row r="137">
      <c r="A137" s="1"/>
      <c r="B137" s="29"/>
      <c r="C137" s="30"/>
      <c r="D137" s="30"/>
      <c r="E137" s="30"/>
      <c r="F137" s="31"/>
      <c r="G137" s="32"/>
      <c r="H137" s="32" t="b">
        <f t="shared" si="3"/>
        <v>0</v>
      </c>
      <c r="I137" s="32" t="b">
        <f>if(iferror(match(B137,'Osallistujat ja seuranta'!C:C,0),0)&gt;0,TRUE,FALSE)</f>
        <v>0</v>
      </c>
      <c r="J137" s="32" t="b">
        <f>if(iferror(match(C137,'Osallistujat ja seuranta'!C:C,0),0)&gt;0,TRUE,FALSE)</f>
        <v>0</v>
      </c>
      <c r="K137" s="32" t="b">
        <f t="shared" si="4"/>
        <v>0</v>
      </c>
      <c r="L137" s="32" t="b">
        <f t="shared" si="5"/>
        <v>1</v>
      </c>
      <c r="M137" s="32" t="b">
        <f t="shared" si="6"/>
        <v>0</v>
      </c>
      <c r="N137" s="33" t="str">
        <f t="shared" si="7"/>
        <v/>
      </c>
      <c r="O137" s="34" t="str">
        <f t="shared" si="8"/>
        <v/>
      </c>
      <c r="P137" s="34" t="str">
        <f t="shared" si="9"/>
        <v/>
      </c>
      <c r="Q137" s="35" t="str">
        <f t="shared" si="10"/>
        <v/>
      </c>
      <c r="R137" s="33" t="str">
        <f t="shared" si="11"/>
        <v/>
      </c>
      <c r="S137" s="33">
        <f t="shared" si="12"/>
        <v>1</v>
      </c>
      <c r="T137" s="33">
        <f t="shared" si="13"/>
        <v>-56.71174423</v>
      </c>
      <c r="U137" s="33">
        <f t="shared" si="14"/>
        <v>-56.71174423</v>
      </c>
      <c r="V137" s="36" t="str">
        <f t="shared" si="15"/>
        <v/>
      </c>
      <c r="W137" s="37">
        <f t="shared" si="16"/>
        <v>88.71035368</v>
      </c>
      <c r="X137" s="37">
        <f t="shared" si="17"/>
        <v>5.75</v>
      </c>
      <c r="Y137" s="37" t="str">
        <f>if(N137=1,(W137*(S137-V137))*'Säännöt ja ohjeet'!$B$54+X137,"")</f>
        <v/>
      </c>
      <c r="Z137" s="37">
        <f t="shared" si="18"/>
        <v>0</v>
      </c>
      <c r="AA137" s="37">
        <f t="shared" si="19"/>
        <v>1</v>
      </c>
      <c r="AB137" s="37">
        <f t="shared" si="20"/>
        <v>88.71035368</v>
      </c>
      <c r="AC137" s="37">
        <f t="shared" si="21"/>
        <v>5.75</v>
      </c>
      <c r="AD137" s="37" t="str">
        <f>if(N137=1,(AB137*(Z137-AA137))*'Säännöt ja ohjeet'!$B$54+AC137,"")</f>
        <v/>
      </c>
      <c r="AE137" s="38">
        <f t="shared" si="22"/>
        <v>11</v>
      </c>
      <c r="AF137" s="38">
        <f t="shared" si="23"/>
        <v>11</v>
      </c>
      <c r="AG137" s="1"/>
      <c r="AH137" s="10"/>
      <c r="AI137" s="27">
        <f t="shared" ref="AI137:ED137" si="168">if($B137=AI$3,AI136+$Y137,if($C137=AI$3,AI136+$AD137,AI136))</f>
        <v>2004.732079</v>
      </c>
      <c r="AJ137" s="27">
        <f t="shared" si="168"/>
        <v>1845.73035</v>
      </c>
      <c r="AK137" s="27">
        <f t="shared" si="168"/>
        <v>2427.22019</v>
      </c>
      <c r="AL137" s="27">
        <f t="shared" si="168"/>
        <v>1676.303128</v>
      </c>
      <c r="AM137" s="27">
        <f t="shared" si="168"/>
        <v>1775.926432</v>
      </c>
      <c r="AN137" s="27">
        <f t="shared" si="168"/>
        <v>2303.106744</v>
      </c>
      <c r="AO137" s="27">
        <f t="shared" si="168"/>
        <v>2279.021637</v>
      </c>
      <c r="AP137" s="27">
        <f t="shared" si="168"/>
        <v>1721.536599</v>
      </c>
      <c r="AQ137" s="27">
        <f t="shared" si="168"/>
        <v>880.3044819</v>
      </c>
      <c r="AR137" s="27">
        <f t="shared" si="168"/>
        <v>818.204268</v>
      </c>
      <c r="AS137" s="27">
        <f t="shared" si="168"/>
        <v>2178.77133</v>
      </c>
      <c r="AT137" s="27">
        <f t="shared" si="168"/>
        <v>811.649061</v>
      </c>
      <c r="AU137" s="27">
        <f t="shared" si="168"/>
        <v>1243.17385</v>
      </c>
      <c r="AV137" s="27">
        <f t="shared" si="168"/>
        <v>1314.655233</v>
      </c>
      <c r="AW137" s="27">
        <f t="shared" si="168"/>
        <v>1186.880996</v>
      </c>
      <c r="AX137" s="27">
        <f t="shared" si="168"/>
        <v>1130.419935</v>
      </c>
      <c r="AY137" s="27">
        <f t="shared" si="168"/>
        <v>1367.704948</v>
      </c>
      <c r="AZ137" s="27">
        <f t="shared" si="168"/>
        <v>1757.561406</v>
      </c>
      <c r="BA137" s="27">
        <f t="shared" si="168"/>
        <v>1843.969933</v>
      </c>
      <c r="BB137" s="27">
        <f t="shared" si="168"/>
        <v>2151.976698</v>
      </c>
      <c r="BC137" s="27">
        <f t="shared" si="168"/>
        <v>2206.995622</v>
      </c>
      <c r="BD137" s="27" t="str">
        <f t="shared" si="168"/>
        <v>#N/A</v>
      </c>
      <c r="BE137" s="27" t="str">
        <f t="shared" si="168"/>
        <v>#N/A</v>
      </c>
      <c r="BF137" s="27" t="str">
        <f t="shared" si="168"/>
        <v>#N/A</v>
      </c>
      <c r="BG137" s="27" t="str">
        <f t="shared" si="168"/>
        <v>#N/A</v>
      </c>
      <c r="BH137" s="27" t="str">
        <f t="shared" si="168"/>
        <v>#N/A</v>
      </c>
      <c r="BI137" s="27" t="str">
        <f t="shared" si="168"/>
        <v>#N/A</v>
      </c>
      <c r="BJ137" s="27" t="str">
        <f t="shared" si="168"/>
        <v>#N/A</v>
      </c>
      <c r="BK137" s="27" t="str">
        <f t="shared" si="168"/>
        <v>#N/A</v>
      </c>
      <c r="BL137" s="27" t="str">
        <f t="shared" si="168"/>
        <v>#N/A</v>
      </c>
      <c r="BM137" s="27" t="str">
        <f t="shared" si="168"/>
        <v>#N/A</v>
      </c>
      <c r="BN137" s="27" t="str">
        <f t="shared" si="168"/>
        <v>#N/A</v>
      </c>
      <c r="BO137" s="27" t="str">
        <f t="shared" si="168"/>
        <v>#N/A</v>
      </c>
      <c r="BP137" s="27" t="str">
        <f t="shared" si="168"/>
        <v>#N/A</v>
      </c>
      <c r="BQ137" s="27" t="str">
        <f t="shared" si="168"/>
        <v>#N/A</v>
      </c>
      <c r="BR137" s="27" t="str">
        <f t="shared" si="168"/>
        <v>#N/A</v>
      </c>
      <c r="BS137" s="27" t="str">
        <f t="shared" si="168"/>
        <v>#N/A</v>
      </c>
      <c r="BT137" s="27" t="str">
        <f t="shared" si="168"/>
        <v>#N/A</v>
      </c>
      <c r="BU137" s="27" t="str">
        <f t="shared" si="168"/>
        <v>#N/A</v>
      </c>
      <c r="BV137" s="27" t="str">
        <f t="shared" si="168"/>
        <v>#N/A</v>
      </c>
      <c r="BW137" s="27" t="str">
        <f t="shared" si="168"/>
        <v>#N/A</v>
      </c>
      <c r="BX137" s="27" t="str">
        <f t="shared" si="168"/>
        <v>#N/A</v>
      </c>
      <c r="BY137" s="27" t="str">
        <f t="shared" si="168"/>
        <v>#N/A</v>
      </c>
      <c r="BZ137" s="27" t="str">
        <f t="shared" si="168"/>
        <v>#N/A</v>
      </c>
      <c r="CA137" s="27" t="str">
        <f t="shared" si="168"/>
        <v>#N/A</v>
      </c>
      <c r="CB137" s="27" t="str">
        <f t="shared" si="168"/>
        <v>#N/A</v>
      </c>
      <c r="CC137" s="27" t="str">
        <f t="shared" si="168"/>
        <v>#N/A</v>
      </c>
      <c r="CD137" s="27" t="str">
        <f t="shared" si="168"/>
        <v>#N/A</v>
      </c>
      <c r="CE137" s="27" t="str">
        <f t="shared" si="168"/>
        <v>#N/A</v>
      </c>
      <c r="CF137" s="27" t="str">
        <f t="shared" si="168"/>
        <v>#N/A</v>
      </c>
      <c r="CG137" s="27" t="str">
        <f t="shared" si="168"/>
        <v>#N/A</v>
      </c>
      <c r="CH137" s="27" t="str">
        <f t="shared" si="168"/>
        <v>#N/A</v>
      </c>
      <c r="CI137" s="27" t="str">
        <f t="shared" si="168"/>
        <v>#N/A</v>
      </c>
      <c r="CJ137" s="27" t="str">
        <f t="shared" si="168"/>
        <v>#N/A</v>
      </c>
      <c r="CK137" s="27" t="str">
        <f t="shared" si="168"/>
        <v>#N/A</v>
      </c>
      <c r="CL137" s="27" t="str">
        <f t="shared" si="168"/>
        <v>#N/A</v>
      </c>
      <c r="CM137" s="27" t="str">
        <f t="shared" si="168"/>
        <v>#N/A</v>
      </c>
      <c r="CN137" s="27" t="str">
        <f t="shared" si="168"/>
        <v>#N/A</v>
      </c>
      <c r="CO137" s="27" t="str">
        <f t="shared" si="168"/>
        <v>#N/A</v>
      </c>
      <c r="CP137" s="27" t="str">
        <f t="shared" si="168"/>
        <v>#N/A</v>
      </c>
      <c r="CQ137" s="27" t="str">
        <f t="shared" si="168"/>
        <v>#N/A</v>
      </c>
      <c r="CR137" s="27" t="str">
        <f t="shared" si="168"/>
        <v>#N/A</v>
      </c>
      <c r="CS137" s="27" t="str">
        <f t="shared" si="168"/>
        <v>#N/A</v>
      </c>
      <c r="CT137" s="27" t="str">
        <f t="shared" si="168"/>
        <v>#N/A</v>
      </c>
      <c r="CU137" s="27" t="str">
        <f t="shared" si="168"/>
        <v>#N/A</v>
      </c>
      <c r="CV137" s="27" t="str">
        <f t="shared" si="168"/>
        <v>#N/A</v>
      </c>
      <c r="CW137" s="27" t="str">
        <f t="shared" si="168"/>
        <v>#N/A</v>
      </c>
      <c r="CX137" s="27" t="str">
        <f t="shared" si="168"/>
        <v>#N/A</v>
      </c>
      <c r="CY137" s="27" t="str">
        <f t="shared" si="168"/>
        <v>#N/A</v>
      </c>
      <c r="CZ137" s="27" t="str">
        <f t="shared" si="168"/>
        <v>#N/A</v>
      </c>
      <c r="DA137" s="27" t="str">
        <f t="shared" si="168"/>
        <v>#N/A</v>
      </c>
      <c r="DB137" s="27" t="str">
        <f t="shared" si="168"/>
        <v>#N/A</v>
      </c>
      <c r="DC137" s="27" t="str">
        <f t="shared" si="168"/>
        <v>#N/A</v>
      </c>
      <c r="DD137" s="27" t="str">
        <f t="shared" si="168"/>
        <v>#N/A</v>
      </c>
      <c r="DE137" s="27" t="str">
        <f t="shared" si="168"/>
        <v>#N/A</v>
      </c>
      <c r="DF137" s="27" t="str">
        <f t="shared" si="168"/>
        <v>#N/A</v>
      </c>
      <c r="DG137" s="27" t="str">
        <f t="shared" si="168"/>
        <v>#N/A</v>
      </c>
      <c r="DH137" s="27" t="str">
        <f t="shared" si="168"/>
        <v>#N/A</v>
      </c>
      <c r="DI137" s="27" t="str">
        <f t="shared" si="168"/>
        <v>#N/A</v>
      </c>
      <c r="DJ137" s="27" t="str">
        <f t="shared" si="168"/>
        <v>#N/A</v>
      </c>
      <c r="DK137" s="27" t="str">
        <f t="shared" si="168"/>
        <v>#N/A</v>
      </c>
      <c r="DL137" s="27" t="str">
        <f t="shared" si="168"/>
        <v>#N/A</v>
      </c>
      <c r="DM137" s="27" t="str">
        <f t="shared" si="168"/>
        <v>#N/A</v>
      </c>
      <c r="DN137" s="27" t="str">
        <f t="shared" si="168"/>
        <v>#N/A</v>
      </c>
      <c r="DO137" s="27" t="str">
        <f t="shared" si="168"/>
        <v>#N/A</v>
      </c>
      <c r="DP137" s="27" t="str">
        <f t="shared" si="168"/>
        <v>#N/A</v>
      </c>
      <c r="DQ137" s="27" t="str">
        <f t="shared" si="168"/>
        <v>#N/A</v>
      </c>
      <c r="DR137" s="27" t="str">
        <f t="shared" si="168"/>
        <v>#N/A</v>
      </c>
      <c r="DS137" s="27" t="str">
        <f t="shared" si="168"/>
        <v>#N/A</v>
      </c>
      <c r="DT137" s="27" t="str">
        <f t="shared" si="168"/>
        <v>#N/A</v>
      </c>
      <c r="DU137" s="27" t="str">
        <f t="shared" si="168"/>
        <v>#N/A</v>
      </c>
      <c r="DV137" s="27" t="str">
        <f t="shared" si="168"/>
        <v>#N/A</v>
      </c>
      <c r="DW137" s="27" t="str">
        <f t="shared" si="168"/>
        <v>#N/A</v>
      </c>
      <c r="DX137" s="27" t="str">
        <f t="shared" si="168"/>
        <v>#N/A</v>
      </c>
      <c r="DY137" s="27" t="str">
        <f t="shared" si="168"/>
        <v>#N/A</v>
      </c>
      <c r="DZ137" s="27" t="str">
        <f t="shared" si="168"/>
        <v>#N/A</v>
      </c>
      <c r="EA137" s="27" t="str">
        <f t="shared" si="168"/>
        <v>#N/A</v>
      </c>
      <c r="EB137" s="27" t="str">
        <f t="shared" si="168"/>
        <v>#N/A</v>
      </c>
      <c r="EC137" s="27" t="str">
        <f t="shared" si="168"/>
        <v>#N/A</v>
      </c>
      <c r="ED137" s="27" t="str">
        <f t="shared" si="168"/>
        <v>#N/A</v>
      </c>
      <c r="EE137" s="28">
        <f t="shared" si="2"/>
        <v>1663.135472</v>
      </c>
    </row>
    <row r="138">
      <c r="A138" s="1"/>
      <c r="B138" s="29"/>
      <c r="C138" s="30"/>
      <c r="D138" s="30"/>
      <c r="E138" s="30"/>
      <c r="F138" s="31"/>
      <c r="G138" s="32"/>
      <c r="H138" s="32" t="b">
        <f t="shared" si="3"/>
        <v>0</v>
      </c>
      <c r="I138" s="32" t="b">
        <f>if(iferror(match(B138,'Osallistujat ja seuranta'!C:C,0),0)&gt;0,TRUE,FALSE)</f>
        <v>0</v>
      </c>
      <c r="J138" s="32" t="b">
        <f>if(iferror(match(C138,'Osallistujat ja seuranta'!C:C,0),0)&gt;0,TRUE,FALSE)</f>
        <v>0</v>
      </c>
      <c r="K138" s="32" t="b">
        <f t="shared" si="4"/>
        <v>0</v>
      </c>
      <c r="L138" s="32" t="b">
        <f t="shared" si="5"/>
        <v>1</v>
      </c>
      <c r="M138" s="32" t="b">
        <f t="shared" si="6"/>
        <v>0</v>
      </c>
      <c r="N138" s="33" t="str">
        <f t="shared" si="7"/>
        <v/>
      </c>
      <c r="O138" s="34" t="str">
        <f t="shared" si="8"/>
        <v/>
      </c>
      <c r="P138" s="34" t="str">
        <f t="shared" si="9"/>
        <v/>
      </c>
      <c r="Q138" s="35" t="str">
        <f t="shared" si="10"/>
        <v/>
      </c>
      <c r="R138" s="33" t="str">
        <f t="shared" si="11"/>
        <v/>
      </c>
      <c r="S138" s="33">
        <f t="shared" si="12"/>
        <v>1</v>
      </c>
      <c r="T138" s="33">
        <f t="shared" si="13"/>
        <v>-56.71174423</v>
      </c>
      <c r="U138" s="33">
        <f t="shared" si="14"/>
        <v>-56.71174423</v>
      </c>
      <c r="V138" s="36" t="str">
        <f t="shared" si="15"/>
        <v/>
      </c>
      <c r="W138" s="37">
        <f t="shared" si="16"/>
        <v>88.71035368</v>
      </c>
      <c r="X138" s="37">
        <f t="shared" si="17"/>
        <v>5.75</v>
      </c>
      <c r="Y138" s="37" t="str">
        <f>if(N138=1,(W138*(S138-V138))*'Säännöt ja ohjeet'!$B$54+X138,"")</f>
        <v/>
      </c>
      <c r="Z138" s="37">
        <f t="shared" si="18"/>
        <v>0</v>
      </c>
      <c r="AA138" s="37">
        <f t="shared" si="19"/>
        <v>1</v>
      </c>
      <c r="AB138" s="37">
        <f t="shared" si="20"/>
        <v>88.71035368</v>
      </c>
      <c r="AC138" s="37">
        <f t="shared" si="21"/>
        <v>5.75</v>
      </c>
      <c r="AD138" s="37" t="str">
        <f>if(N138=1,(AB138*(Z138-AA138))*'Säännöt ja ohjeet'!$B$54+AC138,"")</f>
        <v/>
      </c>
      <c r="AE138" s="38">
        <f t="shared" si="22"/>
        <v>11</v>
      </c>
      <c r="AF138" s="38">
        <f t="shared" si="23"/>
        <v>11</v>
      </c>
      <c r="AG138" s="1"/>
      <c r="AH138" s="10"/>
      <c r="AI138" s="27">
        <f t="shared" ref="AI138:ED138" si="169">if($B138=AI$3,AI137+$Y138,if($C138=AI$3,AI137+$AD138,AI137))</f>
        <v>2004.732079</v>
      </c>
      <c r="AJ138" s="27">
        <f t="shared" si="169"/>
        <v>1845.73035</v>
      </c>
      <c r="AK138" s="27">
        <f t="shared" si="169"/>
        <v>2427.22019</v>
      </c>
      <c r="AL138" s="27">
        <f t="shared" si="169"/>
        <v>1676.303128</v>
      </c>
      <c r="AM138" s="27">
        <f t="shared" si="169"/>
        <v>1775.926432</v>
      </c>
      <c r="AN138" s="27">
        <f t="shared" si="169"/>
        <v>2303.106744</v>
      </c>
      <c r="AO138" s="27">
        <f t="shared" si="169"/>
        <v>2279.021637</v>
      </c>
      <c r="AP138" s="27">
        <f t="shared" si="169"/>
        <v>1721.536599</v>
      </c>
      <c r="AQ138" s="27">
        <f t="shared" si="169"/>
        <v>880.3044819</v>
      </c>
      <c r="AR138" s="27">
        <f t="shared" si="169"/>
        <v>818.204268</v>
      </c>
      <c r="AS138" s="27">
        <f t="shared" si="169"/>
        <v>2178.77133</v>
      </c>
      <c r="AT138" s="27">
        <f t="shared" si="169"/>
        <v>811.649061</v>
      </c>
      <c r="AU138" s="27">
        <f t="shared" si="169"/>
        <v>1243.17385</v>
      </c>
      <c r="AV138" s="27">
        <f t="shared" si="169"/>
        <v>1314.655233</v>
      </c>
      <c r="AW138" s="27">
        <f t="shared" si="169"/>
        <v>1186.880996</v>
      </c>
      <c r="AX138" s="27">
        <f t="shared" si="169"/>
        <v>1130.419935</v>
      </c>
      <c r="AY138" s="27">
        <f t="shared" si="169"/>
        <v>1367.704948</v>
      </c>
      <c r="AZ138" s="27">
        <f t="shared" si="169"/>
        <v>1757.561406</v>
      </c>
      <c r="BA138" s="27">
        <f t="shared" si="169"/>
        <v>1843.969933</v>
      </c>
      <c r="BB138" s="27">
        <f t="shared" si="169"/>
        <v>2151.976698</v>
      </c>
      <c r="BC138" s="27">
        <f t="shared" si="169"/>
        <v>2206.995622</v>
      </c>
      <c r="BD138" s="27" t="str">
        <f t="shared" si="169"/>
        <v>#N/A</v>
      </c>
      <c r="BE138" s="27" t="str">
        <f t="shared" si="169"/>
        <v>#N/A</v>
      </c>
      <c r="BF138" s="27" t="str">
        <f t="shared" si="169"/>
        <v>#N/A</v>
      </c>
      <c r="BG138" s="27" t="str">
        <f t="shared" si="169"/>
        <v>#N/A</v>
      </c>
      <c r="BH138" s="27" t="str">
        <f t="shared" si="169"/>
        <v>#N/A</v>
      </c>
      <c r="BI138" s="27" t="str">
        <f t="shared" si="169"/>
        <v>#N/A</v>
      </c>
      <c r="BJ138" s="27" t="str">
        <f t="shared" si="169"/>
        <v>#N/A</v>
      </c>
      <c r="BK138" s="27" t="str">
        <f t="shared" si="169"/>
        <v>#N/A</v>
      </c>
      <c r="BL138" s="27" t="str">
        <f t="shared" si="169"/>
        <v>#N/A</v>
      </c>
      <c r="BM138" s="27" t="str">
        <f t="shared" si="169"/>
        <v>#N/A</v>
      </c>
      <c r="BN138" s="27" t="str">
        <f t="shared" si="169"/>
        <v>#N/A</v>
      </c>
      <c r="BO138" s="27" t="str">
        <f t="shared" si="169"/>
        <v>#N/A</v>
      </c>
      <c r="BP138" s="27" t="str">
        <f t="shared" si="169"/>
        <v>#N/A</v>
      </c>
      <c r="BQ138" s="27" t="str">
        <f t="shared" si="169"/>
        <v>#N/A</v>
      </c>
      <c r="BR138" s="27" t="str">
        <f t="shared" si="169"/>
        <v>#N/A</v>
      </c>
      <c r="BS138" s="27" t="str">
        <f t="shared" si="169"/>
        <v>#N/A</v>
      </c>
      <c r="BT138" s="27" t="str">
        <f t="shared" si="169"/>
        <v>#N/A</v>
      </c>
      <c r="BU138" s="27" t="str">
        <f t="shared" si="169"/>
        <v>#N/A</v>
      </c>
      <c r="BV138" s="27" t="str">
        <f t="shared" si="169"/>
        <v>#N/A</v>
      </c>
      <c r="BW138" s="27" t="str">
        <f t="shared" si="169"/>
        <v>#N/A</v>
      </c>
      <c r="BX138" s="27" t="str">
        <f t="shared" si="169"/>
        <v>#N/A</v>
      </c>
      <c r="BY138" s="27" t="str">
        <f t="shared" si="169"/>
        <v>#N/A</v>
      </c>
      <c r="BZ138" s="27" t="str">
        <f t="shared" si="169"/>
        <v>#N/A</v>
      </c>
      <c r="CA138" s="27" t="str">
        <f t="shared" si="169"/>
        <v>#N/A</v>
      </c>
      <c r="CB138" s="27" t="str">
        <f t="shared" si="169"/>
        <v>#N/A</v>
      </c>
      <c r="CC138" s="27" t="str">
        <f t="shared" si="169"/>
        <v>#N/A</v>
      </c>
      <c r="CD138" s="27" t="str">
        <f t="shared" si="169"/>
        <v>#N/A</v>
      </c>
      <c r="CE138" s="27" t="str">
        <f t="shared" si="169"/>
        <v>#N/A</v>
      </c>
      <c r="CF138" s="27" t="str">
        <f t="shared" si="169"/>
        <v>#N/A</v>
      </c>
      <c r="CG138" s="27" t="str">
        <f t="shared" si="169"/>
        <v>#N/A</v>
      </c>
      <c r="CH138" s="27" t="str">
        <f t="shared" si="169"/>
        <v>#N/A</v>
      </c>
      <c r="CI138" s="27" t="str">
        <f t="shared" si="169"/>
        <v>#N/A</v>
      </c>
      <c r="CJ138" s="27" t="str">
        <f t="shared" si="169"/>
        <v>#N/A</v>
      </c>
      <c r="CK138" s="27" t="str">
        <f t="shared" si="169"/>
        <v>#N/A</v>
      </c>
      <c r="CL138" s="27" t="str">
        <f t="shared" si="169"/>
        <v>#N/A</v>
      </c>
      <c r="CM138" s="27" t="str">
        <f t="shared" si="169"/>
        <v>#N/A</v>
      </c>
      <c r="CN138" s="27" t="str">
        <f t="shared" si="169"/>
        <v>#N/A</v>
      </c>
      <c r="CO138" s="27" t="str">
        <f t="shared" si="169"/>
        <v>#N/A</v>
      </c>
      <c r="CP138" s="27" t="str">
        <f t="shared" si="169"/>
        <v>#N/A</v>
      </c>
      <c r="CQ138" s="27" t="str">
        <f t="shared" si="169"/>
        <v>#N/A</v>
      </c>
      <c r="CR138" s="27" t="str">
        <f t="shared" si="169"/>
        <v>#N/A</v>
      </c>
      <c r="CS138" s="27" t="str">
        <f t="shared" si="169"/>
        <v>#N/A</v>
      </c>
      <c r="CT138" s="27" t="str">
        <f t="shared" si="169"/>
        <v>#N/A</v>
      </c>
      <c r="CU138" s="27" t="str">
        <f t="shared" si="169"/>
        <v>#N/A</v>
      </c>
      <c r="CV138" s="27" t="str">
        <f t="shared" si="169"/>
        <v>#N/A</v>
      </c>
      <c r="CW138" s="27" t="str">
        <f t="shared" si="169"/>
        <v>#N/A</v>
      </c>
      <c r="CX138" s="27" t="str">
        <f t="shared" si="169"/>
        <v>#N/A</v>
      </c>
      <c r="CY138" s="27" t="str">
        <f t="shared" si="169"/>
        <v>#N/A</v>
      </c>
      <c r="CZ138" s="27" t="str">
        <f t="shared" si="169"/>
        <v>#N/A</v>
      </c>
      <c r="DA138" s="27" t="str">
        <f t="shared" si="169"/>
        <v>#N/A</v>
      </c>
      <c r="DB138" s="27" t="str">
        <f t="shared" si="169"/>
        <v>#N/A</v>
      </c>
      <c r="DC138" s="27" t="str">
        <f t="shared" si="169"/>
        <v>#N/A</v>
      </c>
      <c r="DD138" s="27" t="str">
        <f t="shared" si="169"/>
        <v>#N/A</v>
      </c>
      <c r="DE138" s="27" t="str">
        <f t="shared" si="169"/>
        <v>#N/A</v>
      </c>
      <c r="DF138" s="27" t="str">
        <f t="shared" si="169"/>
        <v>#N/A</v>
      </c>
      <c r="DG138" s="27" t="str">
        <f t="shared" si="169"/>
        <v>#N/A</v>
      </c>
      <c r="DH138" s="27" t="str">
        <f t="shared" si="169"/>
        <v>#N/A</v>
      </c>
      <c r="DI138" s="27" t="str">
        <f t="shared" si="169"/>
        <v>#N/A</v>
      </c>
      <c r="DJ138" s="27" t="str">
        <f t="shared" si="169"/>
        <v>#N/A</v>
      </c>
      <c r="DK138" s="27" t="str">
        <f t="shared" si="169"/>
        <v>#N/A</v>
      </c>
      <c r="DL138" s="27" t="str">
        <f t="shared" si="169"/>
        <v>#N/A</v>
      </c>
      <c r="DM138" s="27" t="str">
        <f t="shared" si="169"/>
        <v>#N/A</v>
      </c>
      <c r="DN138" s="27" t="str">
        <f t="shared" si="169"/>
        <v>#N/A</v>
      </c>
      <c r="DO138" s="27" t="str">
        <f t="shared" si="169"/>
        <v>#N/A</v>
      </c>
      <c r="DP138" s="27" t="str">
        <f t="shared" si="169"/>
        <v>#N/A</v>
      </c>
      <c r="DQ138" s="27" t="str">
        <f t="shared" si="169"/>
        <v>#N/A</v>
      </c>
      <c r="DR138" s="27" t="str">
        <f t="shared" si="169"/>
        <v>#N/A</v>
      </c>
      <c r="DS138" s="27" t="str">
        <f t="shared" si="169"/>
        <v>#N/A</v>
      </c>
      <c r="DT138" s="27" t="str">
        <f t="shared" si="169"/>
        <v>#N/A</v>
      </c>
      <c r="DU138" s="27" t="str">
        <f t="shared" si="169"/>
        <v>#N/A</v>
      </c>
      <c r="DV138" s="27" t="str">
        <f t="shared" si="169"/>
        <v>#N/A</v>
      </c>
      <c r="DW138" s="27" t="str">
        <f t="shared" si="169"/>
        <v>#N/A</v>
      </c>
      <c r="DX138" s="27" t="str">
        <f t="shared" si="169"/>
        <v>#N/A</v>
      </c>
      <c r="DY138" s="27" t="str">
        <f t="shared" si="169"/>
        <v>#N/A</v>
      </c>
      <c r="DZ138" s="27" t="str">
        <f t="shared" si="169"/>
        <v>#N/A</v>
      </c>
      <c r="EA138" s="27" t="str">
        <f t="shared" si="169"/>
        <v>#N/A</v>
      </c>
      <c r="EB138" s="27" t="str">
        <f t="shared" si="169"/>
        <v>#N/A</v>
      </c>
      <c r="EC138" s="27" t="str">
        <f t="shared" si="169"/>
        <v>#N/A</v>
      </c>
      <c r="ED138" s="27" t="str">
        <f t="shared" si="169"/>
        <v>#N/A</v>
      </c>
      <c r="EE138" s="28">
        <f t="shared" si="2"/>
        <v>1663.135472</v>
      </c>
    </row>
    <row r="139">
      <c r="A139" s="1"/>
      <c r="B139" s="29"/>
      <c r="C139" s="30"/>
      <c r="D139" s="30"/>
      <c r="E139" s="30"/>
      <c r="F139" s="31"/>
      <c r="G139" s="32"/>
      <c r="H139" s="32" t="b">
        <f t="shared" si="3"/>
        <v>0</v>
      </c>
      <c r="I139" s="32" t="b">
        <f>if(iferror(match(B139,'Osallistujat ja seuranta'!C:C,0),0)&gt;0,TRUE,FALSE)</f>
        <v>0</v>
      </c>
      <c r="J139" s="32" t="b">
        <f>if(iferror(match(C139,'Osallistujat ja seuranta'!C:C,0),0)&gt;0,TRUE,FALSE)</f>
        <v>0</v>
      </c>
      <c r="K139" s="32" t="b">
        <f t="shared" si="4"/>
        <v>0</v>
      </c>
      <c r="L139" s="32" t="b">
        <f t="shared" si="5"/>
        <v>1</v>
      </c>
      <c r="M139" s="32" t="b">
        <f t="shared" si="6"/>
        <v>0</v>
      </c>
      <c r="N139" s="33" t="str">
        <f t="shared" si="7"/>
        <v/>
      </c>
      <c r="O139" s="34" t="str">
        <f t="shared" si="8"/>
        <v/>
      </c>
      <c r="P139" s="34" t="str">
        <f t="shared" si="9"/>
        <v/>
      </c>
      <c r="Q139" s="35" t="str">
        <f t="shared" si="10"/>
        <v/>
      </c>
      <c r="R139" s="33" t="str">
        <f t="shared" si="11"/>
        <v/>
      </c>
      <c r="S139" s="33">
        <f t="shared" si="12"/>
        <v>1</v>
      </c>
      <c r="T139" s="33">
        <f t="shared" si="13"/>
        <v>-56.71174423</v>
      </c>
      <c r="U139" s="33">
        <f t="shared" si="14"/>
        <v>-56.71174423</v>
      </c>
      <c r="V139" s="36" t="str">
        <f t="shared" si="15"/>
        <v/>
      </c>
      <c r="W139" s="37">
        <f t="shared" si="16"/>
        <v>88.71035368</v>
      </c>
      <c r="X139" s="37">
        <f t="shared" si="17"/>
        <v>5.75</v>
      </c>
      <c r="Y139" s="37" t="str">
        <f>if(N139=1,(W139*(S139-V139))*'Säännöt ja ohjeet'!$B$54+X139,"")</f>
        <v/>
      </c>
      <c r="Z139" s="37">
        <f t="shared" si="18"/>
        <v>0</v>
      </c>
      <c r="AA139" s="37">
        <f t="shared" si="19"/>
        <v>1</v>
      </c>
      <c r="AB139" s="37">
        <f t="shared" si="20"/>
        <v>88.71035368</v>
      </c>
      <c r="AC139" s="37">
        <f t="shared" si="21"/>
        <v>5.75</v>
      </c>
      <c r="AD139" s="37" t="str">
        <f>if(N139=1,(AB139*(Z139-AA139))*'Säännöt ja ohjeet'!$B$54+AC139,"")</f>
        <v/>
      </c>
      <c r="AE139" s="38">
        <f t="shared" si="22"/>
        <v>11</v>
      </c>
      <c r="AF139" s="38">
        <f t="shared" si="23"/>
        <v>11</v>
      </c>
      <c r="AG139" s="1"/>
      <c r="AH139" s="10"/>
      <c r="AI139" s="27">
        <f t="shared" ref="AI139:ED139" si="170">if($B139=AI$3,AI138+$Y139,if($C139=AI$3,AI138+$AD139,AI138))</f>
        <v>2004.732079</v>
      </c>
      <c r="AJ139" s="27">
        <f t="shared" si="170"/>
        <v>1845.73035</v>
      </c>
      <c r="AK139" s="27">
        <f t="shared" si="170"/>
        <v>2427.22019</v>
      </c>
      <c r="AL139" s="27">
        <f t="shared" si="170"/>
        <v>1676.303128</v>
      </c>
      <c r="AM139" s="27">
        <f t="shared" si="170"/>
        <v>1775.926432</v>
      </c>
      <c r="AN139" s="27">
        <f t="shared" si="170"/>
        <v>2303.106744</v>
      </c>
      <c r="AO139" s="27">
        <f t="shared" si="170"/>
        <v>2279.021637</v>
      </c>
      <c r="AP139" s="27">
        <f t="shared" si="170"/>
        <v>1721.536599</v>
      </c>
      <c r="AQ139" s="27">
        <f t="shared" si="170"/>
        <v>880.3044819</v>
      </c>
      <c r="AR139" s="27">
        <f t="shared" si="170"/>
        <v>818.204268</v>
      </c>
      <c r="AS139" s="27">
        <f t="shared" si="170"/>
        <v>2178.77133</v>
      </c>
      <c r="AT139" s="27">
        <f t="shared" si="170"/>
        <v>811.649061</v>
      </c>
      <c r="AU139" s="27">
        <f t="shared" si="170"/>
        <v>1243.17385</v>
      </c>
      <c r="AV139" s="27">
        <f t="shared" si="170"/>
        <v>1314.655233</v>
      </c>
      <c r="AW139" s="27">
        <f t="shared" si="170"/>
        <v>1186.880996</v>
      </c>
      <c r="AX139" s="27">
        <f t="shared" si="170"/>
        <v>1130.419935</v>
      </c>
      <c r="AY139" s="27">
        <f t="shared" si="170"/>
        <v>1367.704948</v>
      </c>
      <c r="AZ139" s="27">
        <f t="shared" si="170"/>
        <v>1757.561406</v>
      </c>
      <c r="BA139" s="27">
        <f t="shared" si="170"/>
        <v>1843.969933</v>
      </c>
      <c r="BB139" s="27">
        <f t="shared" si="170"/>
        <v>2151.976698</v>
      </c>
      <c r="BC139" s="27">
        <f t="shared" si="170"/>
        <v>2206.995622</v>
      </c>
      <c r="BD139" s="27" t="str">
        <f t="shared" si="170"/>
        <v>#N/A</v>
      </c>
      <c r="BE139" s="27" t="str">
        <f t="shared" si="170"/>
        <v>#N/A</v>
      </c>
      <c r="BF139" s="27" t="str">
        <f t="shared" si="170"/>
        <v>#N/A</v>
      </c>
      <c r="BG139" s="27" t="str">
        <f t="shared" si="170"/>
        <v>#N/A</v>
      </c>
      <c r="BH139" s="27" t="str">
        <f t="shared" si="170"/>
        <v>#N/A</v>
      </c>
      <c r="BI139" s="27" t="str">
        <f t="shared" si="170"/>
        <v>#N/A</v>
      </c>
      <c r="BJ139" s="27" t="str">
        <f t="shared" si="170"/>
        <v>#N/A</v>
      </c>
      <c r="BK139" s="27" t="str">
        <f t="shared" si="170"/>
        <v>#N/A</v>
      </c>
      <c r="BL139" s="27" t="str">
        <f t="shared" si="170"/>
        <v>#N/A</v>
      </c>
      <c r="BM139" s="27" t="str">
        <f t="shared" si="170"/>
        <v>#N/A</v>
      </c>
      <c r="BN139" s="27" t="str">
        <f t="shared" si="170"/>
        <v>#N/A</v>
      </c>
      <c r="BO139" s="27" t="str">
        <f t="shared" si="170"/>
        <v>#N/A</v>
      </c>
      <c r="BP139" s="27" t="str">
        <f t="shared" si="170"/>
        <v>#N/A</v>
      </c>
      <c r="BQ139" s="27" t="str">
        <f t="shared" si="170"/>
        <v>#N/A</v>
      </c>
      <c r="BR139" s="27" t="str">
        <f t="shared" si="170"/>
        <v>#N/A</v>
      </c>
      <c r="BS139" s="27" t="str">
        <f t="shared" si="170"/>
        <v>#N/A</v>
      </c>
      <c r="BT139" s="27" t="str">
        <f t="shared" si="170"/>
        <v>#N/A</v>
      </c>
      <c r="BU139" s="27" t="str">
        <f t="shared" si="170"/>
        <v>#N/A</v>
      </c>
      <c r="BV139" s="27" t="str">
        <f t="shared" si="170"/>
        <v>#N/A</v>
      </c>
      <c r="BW139" s="27" t="str">
        <f t="shared" si="170"/>
        <v>#N/A</v>
      </c>
      <c r="BX139" s="27" t="str">
        <f t="shared" si="170"/>
        <v>#N/A</v>
      </c>
      <c r="BY139" s="27" t="str">
        <f t="shared" si="170"/>
        <v>#N/A</v>
      </c>
      <c r="BZ139" s="27" t="str">
        <f t="shared" si="170"/>
        <v>#N/A</v>
      </c>
      <c r="CA139" s="27" t="str">
        <f t="shared" si="170"/>
        <v>#N/A</v>
      </c>
      <c r="CB139" s="27" t="str">
        <f t="shared" si="170"/>
        <v>#N/A</v>
      </c>
      <c r="CC139" s="27" t="str">
        <f t="shared" si="170"/>
        <v>#N/A</v>
      </c>
      <c r="CD139" s="27" t="str">
        <f t="shared" si="170"/>
        <v>#N/A</v>
      </c>
      <c r="CE139" s="27" t="str">
        <f t="shared" si="170"/>
        <v>#N/A</v>
      </c>
      <c r="CF139" s="27" t="str">
        <f t="shared" si="170"/>
        <v>#N/A</v>
      </c>
      <c r="CG139" s="27" t="str">
        <f t="shared" si="170"/>
        <v>#N/A</v>
      </c>
      <c r="CH139" s="27" t="str">
        <f t="shared" si="170"/>
        <v>#N/A</v>
      </c>
      <c r="CI139" s="27" t="str">
        <f t="shared" si="170"/>
        <v>#N/A</v>
      </c>
      <c r="CJ139" s="27" t="str">
        <f t="shared" si="170"/>
        <v>#N/A</v>
      </c>
      <c r="CK139" s="27" t="str">
        <f t="shared" si="170"/>
        <v>#N/A</v>
      </c>
      <c r="CL139" s="27" t="str">
        <f t="shared" si="170"/>
        <v>#N/A</v>
      </c>
      <c r="CM139" s="27" t="str">
        <f t="shared" si="170"/>
        <v>#N/A</v>
      </c>
      <c r="CN139" s="27" t="str">
        <f t="shared" si="170"/>
        <v>#N/A</v>
      </c>
      <c r="CO139" s="27" t="str">
        <f t="shared" si="170"/>
        <v>#N/A</v>
      </c>
      <c r="CP139" s="27" t="str">
        <f t="shared" si="170"/>
        <v>#N/A</v>
      </c>
      <c r="CQ139" s="27" t="str">
        <f t="shared" si="170"/>
        <v>#N/A</v>
      </c>
      <c r="CR139" s="27" t="str">
        <f t="shared" si="170"/>
        <v>#N/A</v>
      </c>
      <c r="CS139" s="27" t="str">
        <f t="shared" si="170"/>
        <v>#N/A</v>
      </c>
      <c r="CT139" s="27" t="str">
        <f t="shared" si="170"/>
        <v>#N/A</v>
      </c>
      <c r="CU139" s="27" t="str">
        <f t="shared" si="170"/>
        <v>#N/A</v>
      </c>
      <c r="CV139" s="27" t="str">
        <f t="shared" si="170"/>
        <v>#N/A</v>
      </c>
      <c r="CW139" s="27" t="str">
        <f t="shared" si="170"/>
        <v>#N/A</v>
      </c>
      <c r="CX139" s="27" t="str">
        <f t="shared" si="170"/>
        <v>#N/A</v>
      </c>
      <c r="CY139" s="27" t="str">
        <f t="shared" si="170"/>
        <v>#N/A</v>
      </c>
      <c r="CZ139" s="27" t="str">
        <f t="shared" si="170"/>
        <v>#N/A</v>
      </c>
      <c r="DA139" s="27" t="str">
        <f t="shared" si="170"/>
        <v>#N/A</v>
      </c>
      <c r="DB139" s="27" t="str">
        <f t="shared" si="170"/>
        <v>#N/A</v>
      </c>
      <c r="DC139" s="27" t="str">
        <f t="shared" si="170"/>
        <v>#N/A</v>
      </c>
      <c r="DD139" s="27" t="str">
        <f t="shared" si="170"/>
        <v>#N/A</v>
      </c>
      <c r="DE139" s="27" t="str">
        <f t="shared" si="170"/>
        <v>#N/A</v>
      </c>
      <c r="DF139" s="27" t="str">
        <f t="shared" si="170"/>
        <v>#N/A</v>
      </c>
      <c r="DG139" s="27" t="str">
        <f t="shared" si="170"/>
        <v>#N/A</v>
      </c>
      <c r="DH139" s="27" t="str">
        <f t="shared" si="170"/>
        <v>#N/A</v>
      </c>
      <c r="DI139" s="27" t="str">
        <f t="shared" si="170"/>
        <v>#N/A</v>
      </c>
      <c r="DJ139" s="27" t="str">
        <f t="shared" si="170"/>
        <v>#N/A</v>
      </c>
      <c r="DK139" s="27" t="str">
        <f t="shared" si="170"/>
        <v>#N/A</v>
      </c>
      <c r="DL139" s="27" t="str">
        <f t="shared" si="170"/>
        <v>#N/A</v>
      </c>
      <c r="DM139" s="27" t="str">
        <f t="shared" si="170"/>
        <v>#N/A</v>
      </c>
      <c r="DN139" s="27" t="str">
        <f t="shared" si="170"/>
        <v>#N/A</v>
      </c>
      <c r="DO139" s="27" t="str">
        <f t="shared" si="170"/>
        <v>#N/A</v>
      </c>
      <c r="DP139" s="27" t="str">
        <f t="shared" si="170"/>
        <v>#N/A</v>
      </c>
      <c r="DQ139" s="27" t="str">
        <f t="shared" si="170"/>
        <v>#N/A</v>
      </c>
      <c r="DR139" s="27" t="str">
        <f t="shared" si="170"/>
        <v>#N/A</v>
      </c>
      <c r="DS139" s="27" t="str">
        <f t="shared" si="170"/>
        <v>#N/A</v>
      </c>
      <c r="DT139" s="27" t="str">
        <f t="shared" si="170"/>
        <v>#N/A</v>
      </c>
      <c r="DU139" s="27" t="str">
        <f t="shared" si="170"/>
        <v>#N/A</v>
      </c>
      <c r="DV139" s="27" t="str">
        <f t="shared" si="170"/>
        <v>#N/A</v>
      </c>
      <c r="DW139" s="27" t="str">
        <f t="shared" si="170"/>
        <v>#N/A</v>
      </c>
      <c r="DX139" s="27" t="str">
        <f t="shared" si="170"/>
        <v>#N/A</v>
      </c>
      <c r="DY139" s="27" t="str">
        <f t="shared" si="170"/>
        <v>#N/A</v>
      </c>
      <c r="DZ139" s="27" t="str">
        <f t="shared" si="170"/>
        <v>#N/A</v>
      </c>
      <c r="EA139" s="27" t="str">
        <f t="shared" si="170"/>
        <v>#N/A</v>
      </c>
      <c r="EB139" s="27" t="str">
        <f t="shared" si="170"/>
        <v>#N/A</v>
      </c>
      <c r="EC139" s="27" t="str">
        <f t="shared" si="170"/>
        <v>#N/A</v>
      </c>
      <c r="ED139" s="27" t="str">
        <f t="shared" si="170"/>
        <v>#N/A</v>
      </c>
      <c r="EE139" s="28">
        <f t="shared" si="2"/>
        <v>1663.135472</v>
      </c>
    </row>
    <row r="140">
      <c r="A140" s="1"/>
      <c r="B140" s="29"/>
      <c r="C140" s="30"/>
      <c r="D140" s="30"/>
      <c r="E140" s="30"/>
      <c r="F140" s="31"/>
      <c r="G140" s="32"/>
      <c r="H140" s="32" t="b">
        <f t="shared" si="3"/>
        <v>0</v>
      </c>
      <c r="I140" s="32" t="b">
        <f>if(iferror(match(B140,'Osallistujat ja seuranta'!C:C,0),0)&gt;0,TRUE,FALSE)</f>
        <v>0</v>
      </c>
      <c r="J140" s="32" t="b">
        <f>if(iferror(match(C140,'Osallistujat ja seuranta'!C:C,0),0)&gt;0,TRUE,FALSE)</f>
        <v>0</v>
      </c>
      <c r="K140" s="32" t="b">
        <f t="shared" si="4"/>
        <v>0</v>
      </c>
      <c r="L140" s="32" t="b">
        <f t="shared" si="5"/>
        <v>1</v>
      </c>
      <c r="M140" s="32" t="b">
        <f t="shared" si="6"/>
        <v>0</v>
      </c>
      <c r="N140" s="33" t="str">
        <f t="shared" si="7"/>
        <v/>
      </c>
      <c r="O140" s="34" t="str">
        <f t="shared" si="8"/>
        <v/>
      </c>
      <c r="P140" s="34" t="str">
        <f t="shared" si="9"/>
        <v/>
      </c>
      <c r="Q140" s="35" t="str">
        <f t="shared" si="10"/>
        <v/>
      </c>
      <c r="R140" s="33" t="str">
        <f t="shared" si="11"/>
        <v/>
      </c>
      <c r="S140" s="33">
        <f t="shared" si="12"/>
        <v>1</v>
      </c>
      <c r="T140" s="33">
        <f t="shared" si="13"/>
        <v>-56.71174423</v>
      </c>
      <c r="U140" s="33">
        <f t="shared" si="14"/>
        <v>-56.71174423</v>
      </c>
      <c r="V140" s="36" t="str">
        <f t="shared" si="15"/>
        <v/>
      </c>
      <c r="W140" s="37">
        <f t="shared" si="16"/>
        <v>88.71035368</v>
      </c>
      <c r="X140" s="37">
        <f t="shared" si="17"/>
        <v>5.75</v>
      </c>
      <c r="Y140" s="37" t="str">
        <f>if(N140=1,(W140*(S140-V140))*'Säännöt ja ohjeet'!$B$54+X140,"")</f>
        <v/>
      </c>
      <c r="Z140" s="37">
        <f t="shared" si="18"/>
        <v>0</v>
      </c>
      <c r="AA140" s="37">
        <f t="shared" si="19"/>
        <v>1</v>
      </c>
      <c r="AB140" s="37">
        <f t="shared" si="20"/>
        <v>88.71035368</v>
      </c>
      <c r="AC140" s="37">
        <f t="shared" si="21"/>
        <v>5.75</v>
      </c>
      <c r="AD140" s="37" t="str">
        <f>if(N140=1,(AB140*(Z140-AA140))*'Säännöt ja ohjeet'!$B$54+AC140,"")</f>
        <v/>
      </c>
      <c r="AE140" s="38">
        <f t="shared" si="22"/>
        <v>11</v>
      </c>
      <c r="AF140" s="38">
        <f t="shared" si="23"/>
        <v>11</v>
      </c>
      <c r="AG140" s="1"/>
      <c r="AH140" s="10"/>
      <c r="AI140" s="27">
        <f t="shared" ref="AI140:ED140" si="171">if($B140=AI$3,AI139+$Y140,if($C140=AI$3,AI139+$AD140,AI139))</f>
        <v>2004.732079</v>
      </c>
      <c r="AJ140" s="27">
        <f t="shared" si="171"/>
        <v>1845.73035</v>
      </c>
      <c r="AK140" s="27">
        <f t="shared" si="171"/>
        <v>2427.22019</v>
      </c>
      <c r="AL140" s="27">
        <f t="shared" si="171"/>
        <v>1676.303128</v>
      </c>
      <c r="AM140" s="27">
        <f t="shared" si="171"/>
        <v>1775.926432</v>
      </c>
      <c r="AN140" s="27">
        <f t="shared" si="171"/>
        <v>2303.106744</v>
      </c>
      <c r="AO140" s="27">
        <f t="shared" si="171"/>
        <v>2279.021637</v>
      </c>
      <c r="AP140" s="27">
        <f t="shared" si="171"/>
        <v>1721.536599</v>
      </c>
      <c r="AQ140" s="27">
        <f t="shared" si="171"/>
        <v>880.3044819</v>
      </c>
      <c r="AR140" s="27">
        <f t="shared" si="171"/>
        <v>818.204268</v>
      </c>
      <c r="AS140" s="27">
        <f t="shared" si="171"/>
        <v>2178.77133</v>
      </c>
      <c r="AT140" s="27">
        <f t="shared" si="171"/>
        <v>811.649061</v>
      </c>
      <c r="AU140" s="27">
        <f t="shared" si="171"/>
        <v>1243.17385</v>
      </c>
      <c r="AV140" s="27">
        <f t="shared" si="171"/>
        <v>1314.655233</v>
      </c>
      <c r="AW140" s="27">
        <f t="shared" si="171"/>
        <v>1186.880996</v>
      </c>
      <c r="AX140" s="27">
        <f t="shared" si="171"/>
        <v>1130.419935</v>
      </c>
      <c r="AY140" s="27">
        <f t="shared" si="171"/>
        <v>1367.704948</v>
      </c>
      <c r="AZ140" s="27">
        <f t="shared" si="171"/>
        <v>1757.561406</v>
      </c>
      <c r="BA140" s="27">
        <f t="shared" si="171"/>
        <v>1843.969933</v>
      </c>
      <c r="BB140" s="27">
        <f t="shared" si="171"/>
        <v>2151.976698</v>
      </c>
      <c r="BC140" s="27">
        <f t="shared" si="171"/>
        <v>2206.995622</v>
      </c>
      <c r="BD140" s="27" t="str">
        <f t="shared" si="171"/>
        <v>#N/A</v>
      </c>
      <c r="BE140" s="27" t="str">
        <f t="shared" si="171"/>
        <v>#N/A</v>
      </c>
      <c r="BF140" s="27" t="str">
        <f t="shared" si="171"/>
        <v>#N/A</v>
      </c>
      <c r="BG140" s="27" t="str">
        <f t="shared" si="171"/>
        <v>#N/A</v>
      </c>
      <c r="BH140" s="27" t="str">
        <f t="shared" si="171"/>
        <v>#N/A</v>
      </c>
      <c r="BI140" s="27" t="str">
        <f t="shared" si="171"/>
        <v>#N/A</v>
      </c>
      <c r="BJ140" s="27" t="str">
        <f t="shared" si="171"/>
        <v>#N/A</v>
      </c>
      <c r="BK140" s="27" t="str">
        <f t="shared" si="171"/>
        <v>#N/A</v>
      </c>
      <c r="BL140" s="27" t="str">
        <f t="shared" si="171"/>
        <v>#N/A</v>
      </c>
      <c r="BM140" s="27" t="str">
        <f t="shared" si="171"/>
        <v>#N/A</v>
      </c>
      <c r="BN140" s="27" t="str">
        <f t="shared" si="171"/>
        <v>#N/A</v>
      </c>
      <c r="BO140" s="27" t="str">
        <f t="shared" si="171"/>
        <v>#N/A</v>
      </c>
      <c r="BP140" s="27" t="str">
        <f t="shared" si="171"/>
        <v>#N/A</v>
      </c>
      <c r="BQ140" s="27" t="str">
        <f t="shared" si="171"/>
        <v>#N/A</v>
      </c>
      <c r="BR140" s="27" t="str">
        <f t="shared" si="171"/>
        <v>#N/A</v>
      </c>
      <c r="BS140" s="27" t="str">
        <f t="shared" si="171"/>
        <v>#N/A</v>
      </c>
      <c r="BT140" s="27" t="str">
        <f t="shared" si="171"/>
        <v>#N/A</v>
      </c>
      <c r="BU140" s="27" t="str">
        <f t="shared" si="171"/>
        <v>#N/A</v>
      </c>
      <c r="BV140" s="27" t="str">
        <f t="shared" si="171"/>
        <v>#N/A</v>
      </c>
      <c r="BW140" s="27" t="str">
        <f t="shared" si="171"/>
        <v>#N/A</v>
      </c>
      <c r="BX140" s="27" t="str">
        <f t="shared" si="171"/>
        <v>#N/A</v>
      </c>
      <c r="BY140" s="27" t="str">
        <f t="shared" si="171"/>
        <v>#N/A</v>
      </c>
      <c r="BZ140" s="27" t="str">
        <f t="shared" si="171"/>
        <v>#N/A</v>
      </c>
      <c r="CA140" s="27" t="str">
        <f t="shared" si="171"/>
        <v>#N/A</v>
      </c>
      <c r="CB140" s="27" t="str">
        <f t="shared" si="171"/>
        <v>#N/A</v>
      </c>
      <c r="CC140" s="27" t="str">
        <f t="shared" si="171"/>
        <v>#N/A</v>
      </c>
      <c r="CD140" s="27" t="str">
        <f t="shared" si="171"/>
        <v>#N/A</v>
      </c>
      <c r="CE140" s="27" t="str">
        <f t="shared" si="171"/>
        <v>#N/A</v>
      </c>
      <c r="CF140" s="27" t="str">
        <f t="shared" si="171"/>
        <v>#N/A</v>
      </c>
      <c r="CG140" s="27" t="str">
        <f t="shared" si="171"/>
        <v>#N/A</v>
      </c>
      <c r="CH140" s="27" t="str">
        <f t="shared" si="171"/>
        <v>#N/A</v>
      </c>
      <c r="CI140" s="27" t="str">
        <f t="shared" si="171"/>
        <v>#N/A</v>
      </c>
      <c r="CJ140" s="27" t="str">
        <f t="shared" si="171"/>
        <v>#N/A</v>
      </c>
      <c r="CK140" s="27" t="str">
        <f t="shared" si="171"/>
        <v>#N/A</v>
      </c>
      <c r="CL140" s="27" t="str">
        <f t="shared" si="171"/>
        <v>#N/A</v>
      </c>
      <c r="CM140" s="27" t="str">
        <f t="shared" si="171"/>
        <v>#N/A</v>
      </c>
      <c r="CN140" s="27" t="str">
        <f t="shared" si="171"/>
        <v>#N/A</v>
      </c>
      <c r="CO140" s="27" t="str">
        <f t="shared" si="171"/>
        <v>#N/A</v>
      </c>
      <c r="CP140" s="27" t="str">
        <f t="shared" si="171"/>
        <v>#N/A</v>
      </c>
      <c r="CQ140" s="27" t="str">
        <f t="shared" si="171"/>
        <v>#N/A</v>
      </c>
      <c r="CR140" s="27" t="str">
        <f t="shared" si="171"/>
        <v>#N/A</v>
      </c>
      <c r="CS140" s="27" t="str">
        <f t="shared" si="171"/>
        <v>#N/A</v>
      </c>
      <c r="CT140" s="27" t="str">
        <f t="shared" si="171"/>
        <v>#N/A</v>
      </c>
      <c r="CU140" s="27" t="str">
        <f t="shared" si="171"/>
        <v>#N/A</v>
      </c>
      <c r="CV140" s="27" t="str">
        <f t="shared" si="171"/>
        <v>#N/A</v>
      </c>
      <c r="CW140" s="27" t="str">
        <f t="shared" si="171"/>
        <v>#N/A</v>
      </c>
      <c r="CX140" s="27" t="str">
        <f t="shared" si="171"/>
        <v>#N/A</v>
      </c>
      <c r="CY140" s="27" t="str">
        <f t="shared" si="171"/>
        <v>#N/A</v>
      </c>
      <c r="CZ140" s="27" t="str">
        <f t="shared" si="171"/>
        <v>#N/A</v>
      </c>
      <c r="DA140" s="27" t="str">
        <f t="shared" si="171"/>
        <v>#N/A</v>
      </c>
      <c r="DB140" s="27" t="str">
        <f t="shared" si="171"/>
        <v>#N/A</v>
      </c>
      <c r="DC140" s="27" t="str">
        <f t="shared" si="171"/>
        <v>#N/A</v>
      </c>
      <c r="DD140" s="27" t="str">
        <f t="shared" si="171"/>
        <v>#N/A</v>
      </c>
      <c r="DE140" s="27" t="str">
        <f t="shared" si="171"/>
        <v>#N/A</v>
      </c>
      <c r="DF140" s="27" t="str">
        <f t="shared" si="171"/>
        <v>#N/A</v>
      </c>
      <c r="DG140" s="27" t="str">
        <f t="shared" si="171"/>
        <v>#N/A</v>
      </c>
      <c r="DH140" s="27" t="str">
        <f t="shared" si="171"/>
        <v>#N/A</v>
      </c>
      <c r="DI140" s="27" t="str">
        <f t="shared" si="171"/>
        <v>#N/A</v>
      </c>
      <c r="DJ140" s="27" t="str">
        <f t="shared" si="171"/>
        <v>#N/A</v>
      </c>
      <c r="DK140" s="27" t="str">
        <f t="shared" si="171"/>
        <v>#N/A</v>
      </c>
      <c r="DL140" s="27" t="str">
        <f t="shared" si="171"/>
        <v>#N/A</v>
      </c>
      <c r="DM140" s="27" t="str">
        <f t="shared" si="171"/>
        <v>#N/A</v>
      </c>
      <c r="DN140" s="27" t="str">
        <f t="shared" si="171"/>
        <v>#N/A</v>
      </c>
      <c r="DO140" s="27" t="str">
        <f t="shared" si="171"/>
        <v>#N/A</v>
      </c>
      <c r="DP140" s="27" t="str">
        <f t="shared" si="171"/>
        <v>#N/A</v>
      </c>
      <c r="DQ140" s="27" t="str">
        <f t="shared" si="171"/>
        <v>#N/A</v>
      </c>
      <c r="DR140" s="27" t="str">
        <f t="shared" si="171"/>
        <v>#N/A</v>
      </c>
      <c r="DS140" s="27" t="str">
        <f t="shared" si="171"/>
        <v>#N/A</v>
      </c>
      <c r="DT140" s="27" t="str">
        <f t="shared" si="171"/>
        <v>#N/A</v>
      </c>
      <c r="DU140" s="27" t="str">
        <f t="shared" si="171"/>
        <v>#N/A</v>
      </c>
      <c r="DV140" s="27" t="str">
        <f t="shared" si="171"/>
        <v>#N/A</v>
      </c>
      <c r="DW140" s="27" t="str">
        <f t="shared" si="171"/>
        <v>#N/A</v>
      </c>
      <c r="DX140" s="27" t="str">
        <f t="shared" si="171"/>
        <v>#N/A</v>
      </c>
      <c r="DY140" s="27" t="str">
        <f t="shared" si="171"/>
        <v>#N/A</v>
      </c>
      <c r="DZ140" s="27" t="str">
        <f t="shared" si="171"/>
        <v>#N/A</v>
      </c>
      <c r="EA140" s="27" t="str">
        <f t="shared" si="171"/>
        <v>#N/A</v>
      </c>
      <c r="EB140" s="27" t="str">
        <f t="shared" si="171"/>
        <v>#N/A</v>
      </c>
      <c r="EC140" s="27" t="str">
        <f t="shared" si="171"/>
        <v>#N/A</v>
      </c>
      <c r="ED140" s="27" t="str">
        <f t="shared" si="171"/>
        <v>#N/A</v>
      </c>
      <c r="EE140" s="28">
        <f t="shared" si="2"/>
        <v>1663.135472</v>
      </c>
    </row>
    <row r="141">
      <c r="A141" s="1"/>
      <c r="B141" s="29"/>
      <c r="C141" s="30"/>
      <c r="D141" s="30"/>
      <c r="E141" s="30"/>
      <c r="F141" s="41"/>
      <c r="G141" s="32"/>
      <c r="H141" s="32" t="b">
        <f t="shared" si="3"/>
        <v>0</v>
      </c>
      <c r="I141" s="32" t="b">
        <f>if(iferror(match(B141,'Osallistujat ja seuranta'!C:C,0),0)&gt;0,TRUE,FALSE)</f>
        <v>0</v>
      </c>
      <c r="J141" s="32" t="b">
        <f>if(iferror(match(C141,'Osallistujat ja seuranta'!C:C,0),0)&gt;0,TRUE,FALSE)</f>
        <v>0</v>
      </c>
      <c r="K141" s="32" t="b">
        <f t="shared" si="4"/>
        <v>0</v>
      </c>
      <c r="L141" s="32" t="b">
        <f t="shared" si="5"/>
        <v>1</v>
      </c>
      <c r="M141" s="32" t="b">
        <f t="shared" si="6"/>
        <v>0</v>
      </c>
      <c r="N141" s="33" t="str">
        <f t="shared" si="7"/>
        <v/>
      </c>
      <c r="O141" s="34" t="str">
        <f t="shared" si="8"/>
        <v/>
      </c>
      <c r="P141" s="34" t="str">
        <f t="shared" si="9"/>
        <v/>
      </c>
      <c r="Q141" s="35" t="str">
        <f t="shared" si="10"/>
        <v/>
      </c>
      <c r="R141" s="33" t="str">
        <f t="shared" si="11"/>
        <v/>
      </c>
      <c r="S141" s="33">
        <f t="shared" si="12"/>
        <v>1</v>
      </c>
      <c r="T141" s="33">
        <f t="shared" si="13"/>
        <v>-56.71174423</v>
      </c>
      <c r="U141" s="33">
        <f t="shared" si="14"/>
        <v>-56.71174423</v>
      </c>
      <c r="V141" s="36" t="str">
        <f t="shared" si="15"/>
        <v/>
      </c>
      <c r="W141" s="37">
        <f t="shared" si="16"/>
        <v>88.71035368</v>
      </c>
      <c r="X141" s="37">
        <f t="shared" si="17"/>
        <v>5.75</v>
      </c>
      <c r="Y141" s="37" t="str">
        <f>if(N141=1,(W141*(S141-V141))*'Säännöt ja ohjeet'!$B$54+X141,"")</f>
        <v/>
      </c>
      <c r="Z141" s="37">
        <f t="shared" si="18"/>
        <v>0</v>
      </c>
      <c r="AA141" s="37">
        <f t="shared" si="19"/>
        <v>1</v>
      </c>
      <c r="AB141" s="37">
        <f t="shared" si="20"/>
        <v>88.71035368</v>
      </c>
      <c r="AC141" s="37">
        <f t="shared" si="21"/>
        <v>5.75</v>
      </c>
      <c r="AD141" s="37" t="str">
        <f>if(N141=1,(AB141*(Z141-AA141))*'Säännöt ja ohjeet'!$B$54+AC141,"")</f>
        <v/>
      </c>
      <c r="AE141" s="38">
        <f t="shared" si="22"/>
        <v>11</v>
      </c>
      <c r="AF141" s="38">
        <f t="shared" si="23"/>
        <v>11</v>
      </c>
      <c r="AG141" s="1"/>
      <c r="AH141" s="10"/>
      <c r="AI141" s="27">
        <f t="shared" ref="AI141:ED141" si="172">if($B141=AI$3,AI140+$Y141,if($C141=AI$3,AI140+$AD141,AI140))</f>
        <v>2004.732079</v>
      </c>
      <c r="AJ141" s="27">
        <f t="shared" si="172"/>
        <v>1845.73035</v>
      </c>
      <c r="AK141" s="27">
        <f t="shared" si="172"/>
        <v>2427.22019</v>
      </c>
      <c r="AL141" s="27">
        <f t="shared" si="172"/>
        <v>1676.303128</v>
      </c>
      <c r="AM141" s="27">
        <f t="shared" si="172"/>
        <v>1775.926432</v>
      </c>
      <c r="AN141" s="27">
        <f t="shared" si="172"/>
        <v>2303.106744</v>
      </c>
      <c r="AO141" s="27">
        <f t="shared" si="172"/>
        <v>2279.021637</v>
      </c>
      <c r="AP141" s="27">
        <f t="shared" si="172"/>
        <v>1721.536599</v>
      </c>
      <c r="AQ141" s="27">
        <f t="shared" si="172"/>
        <v>880.3044819</v>
      </c>
      <c r="AR141" s="27">
        <f t="shared" si="172"/>
        <v>818.204268</v>
      </c>
      <c r="AS141" s="27">
        <f t="shared" si="172"/>
        <v>2178.77133</v>
      </c>
      <c r="AT141" s="27">
        <f t="shared" si="172"/>
        <v>811.649061</v>
      </c>
      <c r="AU141" s="27">
        <f t="shared" si="172"/>
        <v>1243.17385</v>
      </c>
      <c r="AV141" s="27">
        <f t="shared" si="172"/>
        <v>1314.655233</v>
      </c>
      <c r="AW141" s="27">
        <f t="shared" si="172"/>
        <v>1186.880996</v>
      </c>
      <c r="AX141" s="27">
        <f t="shared" si="172"/>
        <v>1130.419935</v>
      </c>
      <c r="AY141" s="27">
        <f t="shared" si="172"/>
        <v>1367.704948</v>
      </c>
      <c r="AZ141" s="27">
        <f t="shared" si="172"/>
        <v>1757.561406</v>
      </c>
      <c r="BA141" s="27">
        <f t="shared" si="172"/>
        <v>1843.969933</v>
      </c>
      <c r="BB141" s="27">
        <f t="shared" si="172"/>
        <v>2151.976698</v>
      </c>
      <c r="BC141" s="27">
        <f t="shared" si="172"/>
        <v>2206.995622</v>
      </c>
      <c r="BD141" s="27" t="str">
        <f t="shared" si="172"/>
        <v>#N/A</v>
      </c>
      <c r="BE141" s="27" t="str">
        <f t="shared" si="172"/>
        <v>#N/A</v>
      </c>
      <c r="BF141" s="27" t="str">
        <f t="shared" si="172"/>
        <v>#N/A</v>
      </c>
      <c r="BG141" s="27" t="str">
        <f t="shared" si="172"/>
        <v>#N/A</v>
      </c>
      <c r="BH141" s="27" t="str">
        <f t="shared" si="172"/>
        <v>#N/A</v>
      </c>
      <c r="BI141" s="27" t="str">
        <f t="shared" si="172"/>
        <v>#N/A</v>
      </c>
      <c r="BJ141" s="27" t="str">
        <f t="shared" si="172"/>
        <v>#N/A</v>
      </c>
      <c r="BK141" s="27" t="str">
        <f t="shared" si="172"/>
        <v>#N/A</v>
      </c>
      <c r="BL141" s="27" t="str">
        <f t="shared" si="172"/>
        <v>#N/A</v>
      </c>
      <c r="BM141" s="27" t="str">
        <f t="shared" si="172"/>
        <v>#N/A</v>
      </c>
      <c r="BN141" s="27" t="str">
        <f t="shared" si="172"/>
        <v>#N/A</v>
      </c>
      <c r="BO141" s="27" t="str">
        <f t="shared" si="172"/>
        <v>#N/A</v>
      </c>
      <c r="BP141" s="27" t="str">
        <f t="shared" si="172"/>
        <v>#N/A</v>
      </c>
      <c r="BQ141" s="27" t="str">
        <f t="shared" si="172"/>
        <v>#N/A</v>
      </c>
      <c r="BR141" s="27" t="str">
        <f t="shared" si="172"/>
        <v>#N/A</v>
      </c>
      <c r="BS141" s="27" t="str">
        <f t="shared" si="172"/>
        <v>#N/A</v>
      </c>
      <c r="BT141" s="27" t="str">
        <f t="shared" si="172"/>
        <v>#N/A</v>
      </c>
      <c r="BU141" s="27" t="str">
        <f t="shared" si="172"/>
        <v>#N/A</v>
      </c>
      <c r="BV141" s="27" t="str">
        <f t="shared" si="172"/>
        <v>#N/A</v>
      </c>
      <c r="BW141" s="27" t="str">
        <f t="shared" si="172"/>
        <v>#N/A</v>
      </c>
      <c r="BX141" s="27" t="str">
        <f t="shared" si="172"/>
        <v>#N/A</v>
      </c>
      <c r="BY141" s="27" t="str">
        <f t="shared" si="172"/>
        <v>#N/A</v>
      </c>
      <c r="BZ141" s="27" t="str">
        <f t="shared" si="172"/>
        <v>#N/A</v>
      </c>
      <c r="CA141" s="27" t="str">
        <f t="shared" si="172"/>
        <v>#N/A</v>
      </c>
      <c r="CB141" s="27" t="str">
        <f t="shared" si="172"/>
        <v>#N/A</v>
      </c>
      <c r="CC141" s="27" t="str">
        <f t="shared" si="172"/>
        <v>#N/A</v>
      </c>
      <c r="CD141" s="27" t="str">
        <f t="shared" si="172"/>
        <v>#N/A</v>
      </c>
      <c r="CE141" s="27" t="str">
        <f t="shared" si="172"/>
        <v>#N/A</v>
      </c>
      <c r="CF141" s="27" t="str">
        <f t="shared" si="172"/>
        <v>#N/A</v>
      </c>
      <c r="CG141" s="27" t="str">
        <f t="shared" si="172"/>
        <v>#N/A</v>
      </c>
      <c r="CH141" s="27" t="str">
        <f t="shared" si="172"/>
        <v>#N/A</v>
      </c>
      <c r="CI141" s="27" t="str">
        <f t="shared" si="172"/>
        <v>#N/A</v>
      </c>
      <c r="CJ141" s="27" t="str">
        <f t="shared" si="172"/>
        <v>#N/A</v>
      </c>
      <c r="CK141" s="27" t="str">
        <f t="shared" si="172"/>
        <v>#N/A</v>
      </c>
      <c r="CL141" s="27" t="str">
        <f t="shared" si="172"/>
        <v>#N/A</v>
      </c>
      <c r="CM141" s="27" t="str">
        <f t="shared" si="172"/>
        <v>#N/A</v>
      </c>
      <c r="CN141" s="27" t="str">
        <f t="shared" si="172"/>
        <v>#N/A</v>
      </c>
      <c r="CO141" s="27" t="str">
        <f t="shared" si="172"/>
        <v>#N/A</v>
      </c>
      <c r="CP141" s="27" t="str">
        <f t="shared" si="172"/>
        <v>#N/A</v>
      </c>
      <c r="CQ141" s="27" t="str">
        <f t="shared" si="172"/>
        <v>#N/A</v>
      </c>
      <c r="CR141" s="27" t="str">
        <f t="shared" si="172"/>
        <v>#N/A</v>
      </c>
      <c r="CS141" s="27" t="str">
        <f t="shared" si="172"/>
        <v>#N/A</v>
      </c>
      <c r="CT141" s="27" t="str">
        <f t="shared" si="172"/>
        <v>#N/A</v>
      </c>
      <c r="CU141" s="27" t="str">
        <f t="shared" si="172"/>
        <v>#N/A</v>
      </c>
      <c r="CV141" s="27" t="str">
        <f t="shared" si="172"/>
        <v>#N/A</v>
      </c>
      <c r="CW141" s="27" t="str">
        <f t="shared" si="172"/>
        <v>#N/A</v>
      </c>
      <c r="CX141" s="27" t="str">
        <f t="shared" si="172"/>
        <v>#N/A</v>
      </c>
      <c r="CY141" s="27" t="str">
        <f t="shared" si="172"/>
        <v>#N/A</v>
      </c>
      <c r="CZ141" s="27" t="str">
        <f t="shared" si="172"/>
        <v>#N/A</v>
      </c>
      <c r="DA141" s="27" t="str">
        <f t="shared" si="172"/>
        <v>#N/A</v>
      </c>
      <c r="DB141" s="27" t="str">
        <f t="shared" si="172"/>
        <v>#N/A</v>
      </c>
      <c r="DC141" s="27" t="str">
        <f t="shared" si="172"/>
        <v>#N/A</v>
      </c>
      <c r="DD141" s="27" t="str">
        <f t="shared" si="172"/>
        <v>#N/A</v>
      </c>
      <c r="DE141" s="27" t="str">
        <f t="shared" si="172"/>
        <v>#N/A</v>
      </c>
      <c r="DF141" s="27" t="str">
        <f t="shared" si="172"/>
        <v>#N/A</v>
      </c>
      <c r="DG141" s="27" t="str">
        <f t="shared" si="172"/>
        <v>#N/A</v>
      </c>
      <c r="DH141" s="27" t="str">
        <f t="shared" si="172"/>
        <v>#N/A</v>
      </c>
      <c r="DI141" s="27" t="str">
        <f t="shared" si="172"/>
        <v>#N/A</v>
      </c>
      <c r="DJ141" s="27" t="str">
        <f t="shared" si="172"/>
        <v>#N/A</v>
      </c>
      <c r="DK141" s="27" t="str">
        <f t="shared" si="172"/>
        <v>#N/A</v>
      </c>
      <c r="DL141" s="27" t="str">
        <f t="shared" si="172"/>
        <v>#N/A</v>
      </c>
      <c r="DM141" s="27" t="str">
        <f t="shared" si="172"/>
        <v>#N/A</v>
      </c>
      <c r="DN141" s="27" t="str">
        <f t="shared" si="172"/>
        <v>#N/A</v>
      </c>
      <c r="DO141" s="27" t="str">
        <f t="shared" si="172"/>
        <v>#N/A</v>
      </c>
      <c r="DP141" s="27" t="str">
        <f t="shared" si="172"/>
        <v>#N/A</v>
      </c>
      <c r="DQ141" s="27" t="str">
        <f t="shared" si="172"/>
        <v>#N/A</v>
      </c>
      <c r="DR141" s="27" t="str">
        <f t="shared" si="172"/>
        <v>#N/A</v>
      </c>
      <c r="DS141" s="27" t="str">
        <f t="shared" si="172"/>
        <v>#N/A</v>
      </c>
      <c r="DT141" s="27" t="str">
        <f t="shared" si="172"/>
        <v>#N/A</v>
      </c>
      <c r="DU141" s="27" t="str">
        <f t="shared" si="172"/>
        <v>#N/A</v>
      </c>
      <c r="DV141" s="27" t="str">
        <f t="shared" si="172"/>
        <v>#N/A</v>
      </c>
      <c r="DW141" s="27" t="str">
        <f t="shared" si="172"/>
        <v>#N/A</v>
      </c>
      <c r="DX141" s="27" t="str">
        <f t="shared" si="172"/>
        <v>#N/A</v>
      </c>
      <c r="DY141" s="27" t="str">
        <f t="shared" si="172"/>
        <v>#N/A</v>
      </c>
      <c r="DZ141" s="27" t="str">
        <f t="shared" si="172"/>
        <v>#N/A</v>
      </c>
      <c r="EA141" s="27" t="str">
        <f t="shared" si="172"/>
        <v>#N/A</v>
      </c>
      <c r="EB141" s="27" t="str">
        <f t="shared" si="172"/>
        <v>#N/A</v>
      </c>
      <c r="EC141" s="27" t="str">
        <f t="shared" si="172"/>
        <v>#N/A</v>
      </c>
      <c r="ED141" s="27" t="str">
        <f t="shared" si="172"/>
        <v>#N/A</v>
      </c>
      <c r="EE141" s="28">
        <f t="shared" si="2"/>
        <v>1663.135472</v>
      </c>
    </row>
    <row r="142">
      <c r="A142" s="1"/>
      <c r="B142" s="29"/>
      <c r="C142" s="30"/>
      <c r="D142" s="30"/>
      <c r="E142" s="30"/>
      <c r="F142" s="31"/>
      <c r="G142" s="32"/>
      <c r="H142" s="32" t="b">
        <f t="shared" si="3"/>
        <v>0</v>
      </c>
      <c r="I142" s="32" t="b">
        <f>if(iferror(match(B142,'Osallistujat ja seuranta'!C:C,0),0)&gt;0,TRUE,FALSE)</f>
        <v>0</v>
      </c>
      <c r="J142" s="32" t="b">
        <f>if(iferror(match(C142,'Osallistujat ja seuranta'!C:C,0),0)&gt;0,TRUE,FALSE)</f>
        <v>0</v>
      </c>
      <c r="K142" s="32" t="b">
        <f t="shared" si="4"/>
        <v>0</v>
      </c>
      <c r="L142" s="32" t="b">
        <f t="shared" si="5"/>
        <v>1</v>
      </c>
      <c r="M142" s="32" t="b">
        <f t="shared" si="6"/>
        <v>0</v>
      </c>
      <c r="N142" s="33" t="str">
        <f t="shared" si="7"/>
        <v/>
      </c>
      <c r="O142" s="34" t="str">
        <f t="shared" si="8"/>
        <v/>
      </c>
      <c r="P142" s="34" t="str">
        <f t="shared" si="9"/>
        <v/>
      </c>
      <c r="Q142" s="35" t="str">
        <f t="shared" si="10"/>
        <v/>
      </c>
      <c r="R142" s="33" t="str">
        <f t="shared" si="11"/>
        <v/>
      </c>
      <c r="S142" s="33">
        <f t="shared" si="12"/>
        <v>1</v>
      </c>
      <c r="T142" s="33">
        <f t="shared" si="13"/>
        <v>-56.71174423</v>
      </c>
      <c r="U142" s="33">
        <f t="shared" si="14"/>
        <v>-56.71174423</v>
      </c>
      <c r="V142" s="36" t="str">
        <f t="shared" si="15"/>
        <v/>
      </c>
      <c r="W142" s="37">
        <f t="shared" si="16"/>
        <v>88.71035368</v>
      </c>
      <c r="X142" s="37">
        <f t="shared" si="17"/>
        <v>5.75</v>
      </c>
      <c r="Y142" s="37" t="str">
        <f>if(N142=1,(W142*(S142-V142))*'Säännöt ja ohjeet'!$B$54+X142,"")</f>
        <v/>
      </c>
      <c r="Z142" s="37">
        <f t="shared" si="18"/>
        <v>0</v>
      </c>
      <c r="AA142" s="37">
        <f t="shared" si="19"/>
        <v>1</v>
      </c>
      <c r="AB142" s="37">
        <f t="shared" si="20"/>
        <v>88.71035368</v>
      </c>
      <c r="AC142" s="37">
        <f t="shared" si="21"/>
        <v>5.75</v>
      </c>
      <c r="AD142" s="37" t="str">
        <f>if(N142=1,(AB142*(Z142-AA142))*'Säännöt ja ohjeet'!$B$54+AC142,"")</f>
        <v/>
      </c>
      <c r="AE142" s="38">
        <f t="shared" si="22"/>
        <v>11</v>
      </c>
      <c r="AF142" s="38">
        <f t="shared" si="23"/>
        <v>11</v>
      </c>
      <c r="AG142" s="1"/>
      <c r="AH142" s="10"/>
      <c r="AI142" s="27">
        <f t="shared" ref="AI142:ED142" si="173">if($B142=AI$3,AI141+$Y142,if($C142=AI$3,AI141+$AD142,AI141))</f>
        <v>2004.732079</v>
      </c>
      <c r="AJ142" s="27">
        <f t="shared" si="173"/>
        <v>1845.73035</v>
      </c>
      <c r="AK142" s="27">
        <f t="shared" si="173"/>
        <v>2427.22019</v>
      </c>
      <c r="AL142" s="27">
        <f t="shared" si="173"/>
        <v>1676.303128</v>
      </c>
      <c r="AM142" s="27">
        <f t="shared" si="173"/>
        <v>1775.926432</v>
      </c>
      <c r="AN142" s="27">
        <f t="shared" si="173"/>
        <v>2303.106744</v>
      </c>
      <c r="AO142" s="27">
        <f t="shared" si="173"/>
        <v>2279.021637</v>
      </c>
      <c r="AP142" s="27">
        <f t="shared" si="173"/>
        <v>1721.536599</v>
      </c>
      <c r="AQ142" s="27">
        <f t="shared" si="173"/>
        <v>880.3044819</v>
      </c>
      <c r="AR142" s="27">
        <f t="shared" si="173"/>
        <v>818.204268</v>
      </c>
      <c r="AS142" s="27">
        <f t="shared" si="173"/>
        <v>2178.77133</v>
      </c>
      <c r="AT142" s="27">
        <f t="shared" si="173"/>
        <v>811.649061</v>
      </c>
      <c r="AU142" s="27">
        <f t="shared" si="173"/>
        <v>1243.17385</v>
      </c>
      <c r="AV142" s="27">
        <f t="shared" si="173"/>
        <v>1314.655233</v>
      </c>
      <c r="AW142" s="27">
        <f t="shared" si="173"/>
        <v>1186.880996</v>
      </c>
      <c r="AX142" s="27">
        <f t="shared" si="173"/>
        <v>1130.419935</v>
      </c>
      <c r="AY142" s="27">
        <f t="shared" si="173"/>
        <v>1367.704948</v>
      </c>
      <c r="AZ142" s="27">
        <f t="shared" si="173"/>
        <v>1757.561406</v>
      </c>
      <c r="BA142" s="27">
        <f t="shared" si="173"/>
        <v>1843.969933</v>
      </c>
      <c r="BB142" s="27">
        <f t="shared" si="173"/>
        <v>2151.976698</v>
      </c>
      <c r="BC142" s="27">
        <f t="shared" si="173"/>
        <v>2206.995622</v>
      </c>
      <c r="BD142" s="27" t="str">
        <f t="shared" si="173"/>
        <v>#N/A</v>
      </c>
      <c r="BE142" s="27" t="str">
        <f t="shared" si="173"/>
        <v>#N/A</v>
      </c>
      <c r="BF142" s="27" t="str">
        <f t="shared" si="173"/>
        <v>#N/A</v>
      </c>
      <c r="BG142" s="27" t="str">
        <f t="shared" si="173"/>
        <v>#N/A</v>
      </c>
      <c r="BH142" s="27" t="str">
        <f t="shared" si="173"/>
        <v>#N/A</v>
      </c>
      <c r="BI142" s="27" t="str">
        <f t="shared" si="173"/>
        <v>#N/A</v>
      </c>
      <c r="BJ142" s="27" t="str">
        <f t="shared" si="173"/>
        <v>#N/A</v>
      </c>
      <c r="BK142" s="27" t="str">
        <f t="shared" si="173"/>
        <v>#N/A</v>
      </c>
      <c r="BL142" s="27" t="str">
        <f t="shared" si="173"/>
        <v>#N/A</v>
      </c>
      <c r="BM142" s="27" t="str">
        <f t="shared" si="173"/>
        <v>#N/A</v>
      </c>
      <c r="BN142" s="27" t="str">
        <f t="shared" si="173"/>
        <v>#N/A</v>
      </c>
      <c r="BO142" s="27" t="str">
        <f t="shared" si="173"/>
        <v>#N/A</v>
      </c>
      <c r="BP142" s="27" t="str">
        <f t="shared" si="173"/>
        <v>#N/A</v>
      </c>
      <c r="BQ142" s="27" t="str">
        <f t="shared" si="173"/>
        <v>#N/A</v>
      </c>
      <c r="BR142" s="27" t="str">
        <f t="shared" si="173"/>
        <v>#N/A</v>
      </c>
      <c r="BS142" s="27" t="str">
        <f t="shared" si="173"/>
        <v>#N/A</v>
      </c>
      <c r="BT142" s="27" t="str">
        <f t="shared" si="173"/>
        <v>#N/A</v>
      </c>
      <c r="BU142" s="27" t="str">
        <f t="shared" si="173"/>
        <v>#N/A</v>
      </c>
      <c r="BV142" s="27" t="str">
        <f t="shared" si="173"/>
        <v>#N/A</v>
      </c>
      <c r="BW142" s="27" t="str">
        <f t="shared" si="173"/>
        <v>#N/A</v>
      </c>
      <c r="BX142" s="27" t="str">
        <f t="shared" si="173"/>
        <v>#N/A</v>
      </c>
      <c r="BY142" s="27" t="str">
        <f t="shared" si="173"/>
        <v>#N/A</v>
      </c>
      <c r="BZ142" s="27" t="str">
        <f t="shared" si="173"/>
        <v>#N/A</v>
      </c>
      <c r="CA142" s="27" t="str">
        <f t="shared" si="173"/>
        <v>#N/A</v>
      </c>
      <c r="CB142" s="27" t="str">
        <f t="shared" si="173"/>
        <v>#N/A</v>
      </c>
      <c r="CC142" s="27" t="str">
        <f t="shared" si="173"/>
        <v>#N/A</v>
      </c>
      <c r="CD142" s="27" t="str">
        <f t="shared" si="173"/>
        <v>#N/A</v>
      </c>
      <c r="CE142" s="27" t="str">
        <f t="shared" si="173"/>
        <v>#N/A</v>
      </c>
      <c r="CF142" s="27" t="str">
        <f t="shared" si="173"/>
        <v>#N/A</v>
      </c>
      <c r="CG142" s="27" t="str">
        <f t="shared" si="173"/>
        <v>#N/A</v>
      </c>
      <c r="CH142" s="27" t="str">
        <f t="shared" si="173"/>
        <v>#N/A</v>
      </c>
      <c r="CI142" s="27" t="str">
        <f t="shared" si="173"/>
        <v>#N/A</v>
      </c>
      <c r="CJ142" s="27" t="str">
        <f t="shared" si="173"/>
        <v>#N/A</v>
      </c>
      <c r="CK142" s="27" t="str">
        <f t="shared" si="173"/>
        <v>#N/A</v>
      </c>
      <c r="CL142" s="27" t="str">
        <f t="shared" si="173"/>
        <v>#N/A</v>
      </c>
      <c r="CM142" s="27" t="str">
        <f t="shared" si="173"/>
        <v>#N/A</v>
      </c>
      <c r="CN142" s="27" t="str">
        <f t="shared" si="173"/>
        <v>#N/A</v>
      </c>
      <c r="CO142" s="27" t="str">
        <f t="shared" si="173"/>
        <v>#N/A</v>
      </c>
      <c r="CP142" s="27" t="str">
        <f t="shared" si="173"/>
        <v>#N/A</v>
      </c>
      <c r="CQ142" s="27" t="str">
        <f t="shared" si="173"/>
        <v>#N/A</v>
      </c>
      <c r="CR142" s="27" t="str">
        <f t="shared" si="173"/>
        <v>#N/A</v>
      </c>
      <c r="CS142" s="27" t="str">
        <f t="shared" si="173"/>
        <v>#N/A</v>
      </c>
      <c r="CT142" s="27" t="str">
        <f t="shared" si="173"/>
        <v>#N/A</v>
      </c>
      <c r="CU142" s="27" t="str">
        <f t="shared" si="173"/>
        <v>#N/A</v>
      </c>
      <c r="CV142" s="27" t="str">
        <f t="shared" si="173"/>
        <v>#N/A</v>
      </c>
      <c r="CW142" s="27" t="str">
        <f t="shared" si="173"/>
        <v>#N/A</v>
      </c>
      <c r="CX142" s="27" t="str">
        <f t="shared" si="173"/>
        <v>#N/A</v>
      </c>
      <c r="CY142" s="27" t="str">
        <f t="shared" si="173"/>
        <v>#N/A</v>
      </c>
      <c r="CZ142" s="27" t="str">
        <f t="shared" si="173"/>
        <v>#N/A</v>
      </c>
      <c r="DA142" s="27" t="str">
        <f t="shared" si="173"/>
        <v>#N/A</v>
      </c>
      <c r="DB142" s="27" t="str">
        <f t="shared" si="173"/>
        <v>#N/A</v>
      </c>
      <c r="DC142" s="27" t="str">
        <f t="shared" si="173"/>
        <v>#N/A</v>
      </c>
      <c r="DD142" s="27" t="str">
        <f t="shared" si="173"/>
        <v>#N/A</v>
      </c>
      <c r="DE142" s="27" t="str">
        <f t="shared" si="173"/>
        <v>#N/A</v>
      </c>
      <c r="DF142" s="27" t="str">
        <f t="shared" si="173"/>
        <v>#N/A</v>
      </c>
      <c r="DG142" s="27" t="str">
        <f t="shared" si="173"/>
        <v>#N/A</v>
      </c>
      <c r="DH142" s="27" t="str">
        <f t="shared" si="173"/>
        <v>#N/A</v>
      </c>
      <c r="DI142" s="27" t="str">
        <f t="shared" si="173"/>
        <v>#N/A</v>
      </c>
      <c r="DJ142" s="27" t="str">
        <f t="shared" si="173"/>
        <v>#N/A</v>
      </c>
      <c r="DK142" s="27" t="str">
        <f t="shared" si="173"/>
        <v>#N/A</v>
      </c>
      <c r="DL142" s="27" t="str">
        <f t="shared" si="173"/>
        <v>#N/A</v>
      </c>
      <c r="DM142" s="27" t="str">
        <f t="shared" si="173"/>
        <v>#N/A</v>
      </c>
      <c r="DN142" s="27" t="str">
        <f t="shared" si="173"/>
        <v>#N/A</v>
      </c>
      <c r="DO142" s="27" t="str">
        <f t="shared" si="173"/>
        <v>#N/A</v>
      </c>
      <c r="DP142" s="27" t="str">
        <f t="shared" si="173"/>
        <v>#N/A</v>
      </c>
      <c r="DQ142" s="27" t="str">
        <f t="shared" si="173"/>
        <v>#N/A</v>
      </c>
      <c r="DR142" s="27" t="str">
        <f t="shared" si="173"/>
        <v>#N/A</v>
      </c>
      <c r="DS142" s="27" t="str">
        <f t="shared" si="173"/>
        <v>#N/A</v>
      </c>
      <c r="DT142" s="27" t="str">
        <f t="shared" si="173"/>
        <v>#N/A</v>
      </c>
      <c r="DU142" s="27" t="str">
        <f t="shared" si="173"/>
        <v>#N/A</v>
      </c>
      <c r="DV142" s="27" t="str">
        <f t="shared" si="173"/>
        <v>#N/A</v>
      </c>
      <c r="DW142" s="27" t="str">
        <f t="shared" si="173"/>
        <v>#N/A</v>
      </c>
      <c r="DX142" s="27" t="str">
        <f t="shared" si="173"/>
        <v>#N/A</v>
      </c>
      <c r="DY142" s="27" t="str">
        <f t="shared" si="173"/>
        <v>#N/A</v>
      </c>
      <c r="DZ142" s="27" t="str">
        <f t="shared" si="173"/>
        <v>#N/A</v>
      </c>
      <c r="EA142" s="27" t="str">
        <f t="shared" si="173"/>
        <v>#N/A</v>
      </c>
      <c r="EB142" s="27" t="str">
        <f t="shared" si="173"/>
        <v>#N/A</v>
      </c>
      <c r="EC142" s="27" t="str">
        <f t="shared" si="173"/>
        <v>#N/A</v>
      </c>
      <c r="ED142" s="27" t="str">
        <f t="shared" si="173"/>
        <v>#N/A</v>
      </c>
      <c r="EE142" s="28">
        <f t="shared" si="2"/>
        <v>1663.135472</v>
      </c>
    </row>
    <row r="143">
      <c r="A143" s="1"/>
      <c r="B143" s="29"/>
      <c r="C143" s="30"/>
      <c r="D143" s="30"/>
      <c r="E143" s="30"/>
      <c r="F143" s="31"/>
      <c r="G143" s="32"/>
      <c r="H143" s="32" t="b">
        <f t="shared" si="3"/>
        <v>0</v>
      </c>
      <c r="I143" s="32" t="b">
        <f>if(iferror(match(B143,'Osallistujat ja seuranta'!C:C,0),0)&gt;0,TRUE,FALSE)</f>
        <v>0</v>
      </c>
      <c r="J143" s="32" t="b">
        <f>if(iferror(match(C143,'Osallistujat ja seuranta'!C:C,0),0)&gt;0,TRUE,FALSE)</f>
        <v>0</v>
      </c>
      <c r="K143" s="32" t="b">
        <f t="shared" si="4"/>
        <v>0</v>
      </c>
      <c r="L143" s="32" t="b">
        <f t="shared" si="5"/>
        <v>1</v>
      </c>
      <c r="M143" s="32" t="b">
        <f t="shared" si="6"/>
        <v>0</v>
      </c>
      <c r="N143" s="33" t="str">
        <f t="shared" si="7"/>
        <v/>
      </c>
      <c r="O143" s="34" t="str">
        <f t="shared" si="8"/>
        <v/>
      </c>
      <c r="P143" s="34" t="str">
        <f t="shared" si="9"/>
        <v/>
      </c>
      <c r="Q143" s="35" t="str">
        <f t="shared" si="10"/>
        <v/>
      </c>
      <c r="R143" s="33" t="str">
        <f t="shared" si="11"/>
        <v/>
      </c>
      <c r="S143" s="33">
        <f t="shared" si="12"/>
        <v>1</v>
      </c>
      <c r="T143" s="33">
        <f t="shared" si="13"/>
        <v>-56.71174423</v>
      </c>
      <c r="U143" s="33">
        <f t="shared" si="14"/>
        <v>-56.71174423</v>
      </c>
      <c r="V143" s="36" t="str">
        <f t="shared" si="15"/>
        <v/>
      </c>
      <c r="W143" s="37">
        <f t="shared" si="16"/>
        <v>88.71035368</v>
      </c>
      <c r="X143" s="37">
        <f t="shared" si="17"/>
        <v>5.75</v>
      </c>
      <c r="Y143" s="37" t="str">
        <f>if(N143=1,(W143*(S143-V143))*'Säännöt ja ohjeet'!$B$54+X143,"")</f>
        <v/>
      </c>
      <c r="Z143" s="37">
        <f t="shared" si="18"/>
        <v>0</v>
      </c>
      <c r="AA143" s="37">
        <f t="shared" si="19"/>
        <v>1</v>
      </c>
      <c r="AB143" s="37">
        <f t="shared" si="20"/>
        <v>88.71035368</v>
      </c>
      <c r="AC143" s="37">
        <f t="shared" si="21"/>
        <v>5.75</v>
      </c>
      <c r="AD143" s="37" t="str">
        <f>if(N143=1,(AB143*(Z143-AA143))*'Säännöt ja ohjeet'!$B$54+AC143,"")</f>
        <v/>
      </c>
      <c r="AE143" s="38">
        <f t="shared" si="22"/>
        <v>11</v>
      </c>
      <c r="AF143" s="38">
        <f t="shared" si="23"/>
        <v>11</v>
      </c>
      <c r="AG143" s="1"/>
      <c r="AH143" s="10"/>
      <c r="AI143" s="27">
        <f t="shared" ref="AI143:ED143" si="174">if($B143=AI$3,AI142+$Y143,if($C143=AI$3,AI142+$AD143,AI142))</f>
        <v>2004.732079</v>
      </c>
      <c r="AJ143" s="27">
        <f t="shared" si="174"/>
        <v>1845.73035</v>
      </c>
      <c r="AK143" s="27">
        <f t="shared" si="174"/>
        <v>2427.22019</v>
      </c>
      <c r="AL143" s="27">
        <f t="shared" si="174"/>
        <v>1676.303128</v>
      </c>
      <c r="AM143" s="27">
        <f t="shared" si="174"/>
        <v>1775.926432</v>
      </c>
      <c r="AN143" s="27">
        <f t="shared" si="174"/>
        <v>2303.106744</v>
      </c>
      <c r="AO143" s="27">
        <f t="shared" si="174"/>
        <v>2279.021637</v>
      </c>
      <c r="AP143" s="27">
        <f t="shared" si="174"/>
        <v>1721.536599</v>
      </c>
      <c r="AQ143" s="27">
        <f t="shared" si="174"/>
        <v>880.3044819</v>
      </c>
      <c r="AR143" s="27">
        <f t="shared" si="174"/>
        <v>818.204268</v>
      </c>
      <c r="AS143" s="27">
        <f t="shared" si="174"/>
        <v>2178.77133</v>
      </c>
      <c r="AT143" s="27">
        <f t="shared" si="174"/>
        <v>811.649061</v>
      </c>
      <c r="AU143" s="27">
        <f t="shared" si="174"/>
        <v>1243.17385</v>
      </c>
      <c r="AV143" s="27">
        <f t="shared" si="174"/>
        <v>1314.655233</v>
      </c>
      <c r="AW143" s="27">
        <f t="shared" si="174"/>
        <v>1186.880996</v>
      </c>
      <c r="AX143" s="27">
        <f t="shared" si="174"/>
        <v>1130.419935</v>
      </c>
      <c r="AY143" s="27">
        <f t="shared" si="174"/>
        <v>1367.704948</v>
      </c>
      <c r="AZ143" s="27">
        <f t="shared" si="174"/>
        <v>1757.561406</v>
      </c>
      <c r="BA143" s="27">
        <f t="shared" si="174"/>
        <v>1843.969933</v>
      </c>
      <c r="BB143" s="27">
        <f t="shared" si="174"/>
        <v>2151.976698</v>
      </c>
      <c r="BC143" s="27">
        <f t="shared" si="174"/>
        <v>2206.995622</v>
      </c>
      <c r="BD143" s="27" t="str">
        <f t="shared" si="174"/>
        <v>#N/A</v>
      </c>
      <c r="BE143" s="27" t="str">
        <f t="shared" si="174"/>
        <v>#N/A</v>
      </c>
      <c r="BF143" s="27" t="str">
        <f t="shared" si="174"/>
        <v>#N/A</v>
      </c>
      <c r="BG143" s="27" t="str">
        <f t="shared" si="174"/>
        <v>#N/A</v>
      </c>
      <c r="BH143" s="27" t="str">
        <f t="shared" si="174"/>
        <v>#N/A</v>
      </c>
      <c r="BI143" s="27" t="str">
        <f t="shared" si="174"/>
        <v>#N/A</v>
      </c>
      <c r="BJ143" s="27" t="str">
        <f t="shared" si="174"/>
        <v>#N/A</v>
      </c>
      <c r="BK143" s="27" t="str">
        <f t="shared" si="174"/>
        <v>#N/A</v>
      </c>
      <c r="BL143" s="27" t="str">
        <f t="shared" si="174"/>
        <v>#N/A</v>
      </c>
      <c r="BM143" s="27" t="str">
        <f t="shared" si="174"/>
        <v>#N/A</v>
      </c>
      <c r="BN143" s="27" t="str">
        <f t="shared" si="174"/>
        <v>#N/A</v>
      </c>
      <c r="BO143" s="27" t="str">
        <f t="shared" si="174"/>
        <v>#N/A</v>
      </c>
      <c r="BP143" s="27" t="str">
        <f t="shared" si="174"/>
        <v>#N/A</v>
      </c>
      <c r="BQ143" s="27" t="str">
        <f t="shared" si="174"/>
        <v>#N/A</v>
      </c>
      <c r="BR143" s="27" t="str">
        <f t="shared" si="174"/>
        <v>#N/A</v>
      </c>
      <c r="BS143" s="27" t="str">
        <f t="shared" si="174"/>
        <v>#N/A</v>
      </c>
      <c r="BT143" s="27" t="str">
        <f t="shared" si="174"/>
        <v>#N/A</v>
      </c>
      <c r="BU143" s="27" t="str">
        <f t="shared" si="174"/>
        <v>#N/A</v>
      </c>
      <c r="BV143" s="27" t="str">
        <f t="shared" si="174"/>
        <v>#N/A</v>
      </c>
      <c r="BW143" s="27" t="str">
        <f t="shared" si="174"/>
        <v>#N/A</v>
      </c>
      <c r="BX143" s="27" t="str">
        <f t="shared" si="174"/>
        <v>#N/A</v>
      </c>
      <c r="BY143" s="27" t="str">
        <f t="shared" si="174"/>
        <v>#N/A</v>
      </c>
      <c r="BZ143" s="27" t="str">
        <f t="shared" si="174"/>
        <v>#N/A</v>
      </c>
      <c r="CA143" s="27" t="str">
        <f t="shared" si="174"/>
        <v>#N/A</v>
      </c>
      <c r="CB143" s="27" t="str">
        <f t="shared" si="174"/>
        <v>#N/A</v>
      </c>
      <c r="CC143" s="27" t="str">
        <f t="shared" si="174"/>
        <v>#N/A</v>
      </c>
      <c r="CD143" s="27" t="str">
        <f t="shared" si="174"/>
        <v>#N/A</v>
      </c>
      <c r="CE143" s="27" t="str">
        <f t="shared" si="174"/>
        <v>#N/A</v>
      </c>
      <c r="CF143" s="27" t="str">
        <f t="shared" si="174"/>
        <v>#N/A</v>
      </c>
      <c r="CG143" s="27" t="str">
        <f t="shared" si="174"/>
        <v>#N/A</v>
      </c>
      <c r="CH143" s="27" t="str">
        <f t="shared" si="174"/>
        <v>#N/A</v>
      </c>
      <c r="CI143" s="27" t="str">
        <f t="shared" si="174"/>
        <v>#N/A</v>
      </c>
      <c r="CJ143" s="27" t="str">
        <f t="shared" si="174"/>
        <v>#N/A</v>
      </c>
      <c r="CK143" s="27" t="str">
        <f t="shared" si="174"/>
        <v>#N/A</v>
      </c>
      <c r="CL143" s="27" t="str">
        <f t="shared" si="174"/>
        <v>#N/A</v>
      </c>
      <c r="CM143" s="27" t="str">
        <f t="shared" si="174"/>
        <v>#N/A</v>
      </c>
      <c r="CN143" s="27" t="str">
        <f t="shared" si="174"/>
        <v>#N/A</v>
      </c>
      <c r="CO143" s="27" t="str">
        <f t="shared" si="174"/>
        <v>#N/A</v>
      </c>
      <c r="CP143" s="27" t="str">
        <f t="shared" si="174"/>
        <v>#N/A</v>
      </c>
      <c r="CQ143" s="27" t="str">
        <f t="shared" si="174"/>
        <v>#N/A</v>
      </c>
      <c r="CR143" s="27" t="str">
        <f t="shared" si="174"/>
        <v>#N/A</v>
      </c>
      <c r="CS143" s="27" t="str">
        <f t="shared" si="174"/>
        <v>#N/A</v>
      </c>
      <c r="CT143" s="27" t="str">
        <f t="shared" si="174"/>
        <v>#N/A</v>
      </c>
      <c r="CU143" s="27" t="str">
        <f t="shared" si="174"/>
        <v>#N/A</v>
      </c>
      <c r="CV143" s="27" t="str">
        <f t="shared" si="174"/>
        <v>#N/A</v>
      </c>
      <c r="CW143" s="27" t="str">
        <f t="shared" si="174"/>
        <v>#N/A</v>
      </c>
      <c r="CX143" s="27" t="str">
        <f t="shared" si="174"/>
        <v>#N/A</v>
      </c>
      <c r="CY143" s="27" t="str">
        <f t="shared" si="174"/>
        <v>#N/A</v>
      </c>
      <c r="CZ143" s="27" t="str">
        <f t="shared" si="174"/>
        <v>#N/A</v>
      </c>
      <c r="DA143" s="27" t="str">
        <f t="shared" si="174"/>
        <v>#N/A</v>
      </c>
      <c r="DB143" s="27" t="str">
        <f t="shared" si="174"/>
        <v>#N/A</v>
      </c>
      <c r="DC143" s="27" t="str">
        <f t="shared" si="174"/>
        <v>#N/A</v>
      </c>
      <c r="DD143" s="27" t="str">
        <f t="shared" si="174"/>
        <v>#N/A</v>
      </c>
      <c r="DE143" s="27" t="str">
        <f t="shared" si="174"/>
        <v>#N/A</v>
      </c>
      <c r="DF143" s="27" t="str">
        <f t="shared" si="174"/>
        <v>#N/A</v>
      </c>
      <c r="DG143" s="27" t="str">
        <f t="shared" si="174"/>
        <v>#N/A</v>
      </c>
      <c r="DH143" s="27" t="str">
        <f t="shared" si="174"/>
        <v>#N/A</v>
      </c>
      <c r="DI143" s="27" t="str">
        <f t="shared" si="174"/>
        <v>#N/A</v>
      </c>
      <c r="DJ143" s="27" t="str">
        <f t="shared" si="174"/>
        <v>#N/A</v>
      </c>
      <c r="DK143" s="27" t="str">
        <f t="shared" si="174"/>
        <v>#N/A</v>
      </c>
      <c r="DL143" s="27" t="str">
        <f t="shared" si="174"/>
        <v>#N/A</v>
      </c>
      <c r="DM143" s="27" t="str">
        <f t="shared" si="174"/>
        <v>#N/A</v>
      </c>
      <c r="DN143" s="27" t="str">
        <f t="shared" si="174"/>
        <v>#N/A</v>
      </c>
      <c r="DO143" s="27" t="str">
        <f t="shared" si="174"/>
        <v>#N/A</v>
      </c>
      <c r="DP143" s="27" t="str">
        <f t="shared" si="174"/>
        <v>#N/A</v>
      </c>
      <c r="DQ143" s="27" t="str">
        <f t="shared" si="174"/>
        <v>#N/A</v>
      </c>
      <c r="DR143" s="27" t="str">
        <f t="shared" si="174"/>
        <v>#N/A</v>
      </c>
      <c r="DS143" s="27" t="str">
        <f t="shared" si="174"/>
        <v>#N/A</v>
      </c>
      <c r="DT143" s="27" t="str">
        <f t="shared" si="174"/>
        <v>#N/A</v>
      </c>
      <c r="DU143" s="27" t="str">
        <f t="shared" si="174"/>
        <v>#N/A</v>
      </c>
      <c r="DV143" s="27" t="str">
        <f t="shared" si="174"/>
        <v>#N/A</v>
      </c>
      <c r="DW143" s="27" t="str">
        <f t="shared" si="174"/>
        <v>#N/A</v>
      </c>
      <c r="DX143" s="27" t="str">
        <f t="shared" si="174"/>
        <v>#N/A</v>
      </c>
      <c r="DY143" s="27" t="str">
        <f t="shared" si="174"/>
        <v>#N/A</v>
      </c>
      <c r="DZ143" s="27" t="str">
        <f t="shared" si="174"/>
        <v>#N/A</v>
      </c>
      <c r="EA143" s="27" t="str">
        <f t="shared" si="174"/>
        <v>#N/A</v>
      </c>
      <c r="EB143" s="27" t="str">
        <f t="shared" si="174"/>
        <v>#N/A</v>
      </c>
      <c r="EC143" s="27" t="str">
        <f t="shared" si="174"/>
        <v>#N/A</v>
      </c>
      <c r="ED143" s="27" t="str">
        <f t="shared" si="174"/>
        <v>#N/A</v>
      </c>
      <c r="EE143" s="28">
        <f t="shared" si="2"/>
        <v>1663.135472</v>
      </c>
    </row>
    <row r="144">
      <c r="A144" s="1"/>
      <c r="B144" s="42"/>
      <c r="C144" s="43"/>
      <c r="D144" s="43"/>
      <c r="E144" s="43"/>
      <c r="F144" s="44"/>
      <c r="G144" s="32"/>
      <c r="H144" s="32" t="b">
        <f t="shared" si="3"/>
        <v>0</v>
      </c>
      <c r="I144" s="32" t="b">
        <f>if(iferror(match(B144,'Osallistujat ja seuranta'!C:C,0),0)&gt;0,TRUE,FALSE)</f>
        <v>0</v>
      </c>
      <c r="J144" s="32" t="b">
        <f>if(iferror(match(C144,'Osallistujat ja seuranta'!C:C,0),0)&gt;0,TRUE,FALSE)</f>
        <v>0</v>
      </c>
      <c r="K144" s="32" t="b">
        <f t="shared" si="4"/>
        <v>0</v>
      </c>
      <c r="L144" s="32" t="b">
        <f t="shared" si="5"/>
        <v>1</v>
      </c>
      <c r="M144" s="32" t="b">
        <f t="shared" si="6"/>
        <v>0</v>
      </c>
      <c r="N144" s="33" t="str">
        <f t="shared" si="7"/>
        <v/>
      </c>
      <c r="O144" s="34" t="str">
        <f t="shared" si="8"/>
        <v/>
      </c>
      <c r="P144" s="34" t="str">
        <f t="shared" si="9"/>
        <v/>
      </c>
      <c r="Q144" s="35" t="str">
        <f t="shared" si="10"/>
        <v/>
      </c>
      <c r="R144" s="33" t="str">
        <f t="shared" si="11"/>
        <v/>
      </c>
      <c r="S144" s="33">
        <f t="shared" si="12"/>
        <v>1</v>
      </c>
      <c r="T144" s="33">
        <f t="shared" si="13"/>
        <v>-56.71174423</v>
      </c>
      <c r="U144" s="33">
        <f t="shared" si="14"/>
        <v>-56.71174423</v>
      </c>
      <c r="V144" s="36" t="str">
        <f t="shared" si="15"/>
        <v/>
      </c>
      <c r="W144" s="37">
        <f t="shared" si="16"/>
        <v>88.71035368</v>
      </c>
      <c r="X144" s="37">
        <f t="shared" si="17"/>
        <v>5.75</v>
      </c>
      <c r="Y144" s="37" t="str">
        <f>if(N144=1,(W144*(S144-V144))*'Säännöt ja ohjeet'!$B$54+X144,"")</f>
        <v/>
      </c>
      <c r="Z144" s="37">
        <f t="shared" si="18"/>
        <v>0</v>
      </c>
      <c r="AA144" s="37">
        <f t="shared" si="19"/>
        <v>1</v>
      </c>
      <c r="AB144" s="37">
        <f t="shared" si="20"/>
        <v>88.71035368</v>
      </c>
      <c r="AC144" s="37">
        <f t="shared" si="21"/>
        <v>5.75</v>
      </c>
      <c r="AD144" s="37" t="str">
        <f>if(N144=1,(AB144*(Z144-AA144))*'Säännöt ja ohjeet'!$B$54+AC144,"")</f>
        <v/>
      </c>
      <c r="AE144" s="38">
        <f t="shared" si="22"/>
        <v>11</v>
      </c>
      <c r="AF144" s="38">
        <f t="shared" si="23"/>
        <v>11</v>
      </c>
      <c r="AG144" s="1"/>
      <c r="AH144" s="10"/>
      <c r="AI144" s="27">
        <f t="shared" ref="AI144:ED144" si="175">if($B144=AI$3,AI143+$Y144,if($C144=AI$3,AI143+$AD144,AI143))</f>
        <v>2004.732079</v>
      </c>
      <c r="AJ144" s="27">
        <f t="shared" si="175"/>
        <v>1845.73035</v>
      </c>
      <c r="AK144" s="27">
        <f t="shared" si="175"/>
        <v>2427.22019</v>
      </c>
      <c r="AL144" s="27">
        <f t="shared" si="175"/>
        <v>1676.303128</v>
      </c>
      <c r="AM144" s="27">
        <f t="shared" si="175"/>
        <v>1775.926432</v>
      </c>
      <c r="AN144" s="27">
        <f t="shared" si="175"/>
        <v>2303.106744</v>
      </c>
      <c r="AO144" s="27">
        <f t="shared" si="175"/>
        <v>2279.021637</v>
      </c>
      <c r="AP144" s="27">
        <f t="shared" si="175"/>
        <v>1721.536599</v>
      </c>
      <c r="AQ144" s="27">
        <f t="shared" si="175"/>
        <v>880.3044819</v>
      </c>
      <c r="AR144" s="27">
        <f t="shared" si="175"/>
        <v>818.204268</v>
      </c>
      <c r="AS144" s="27">
        <f t="shared" si="175"/>
        <v>2178.77133</v>
      </c>
      <c r="AT144" s="27">
        <f t="shared" si="175"/>
        <v>811.649061</v>
      </c>
      <c r="AU144" s="27">
        <f t="shared" si="175"/>
        <v>1243.17385</v>
      </c>
      <c r="AV144" s="27">
        <f t="shared" si="175"/>
        <v>1314.655233</v>
      </c>
      <c r="AW144" s="27">
        <f t="shared" si="175"/>
        <v>1186.880996</v>
      </c>
      <c r="AX144" s="27">
        <f t="shared" si="175"/>
        <v>1130.419935</v>
      </c>
      <c r="AY144" s="27">
        <f t="shared" si="175"/>
        <v>1367.704948</v>
      </c>
      <c r="AZ144" s="27">
        <f t="shared" si="175"/>
        <v>1757.561406</v>
      </c>
      <c r="BA144" s="27">
        <f t="shared" si="175"/>
        <v>1843.969933</v>
      </c>
      <c r="BB144" s="27">
        <f t="shared" si="175"/>
        <v>2151.976698</v>
      </c>
      <c r="BC144" s="27">
        <f t="shared" si="175"/>
        <v>2206.995622</v>
      </c>
      <c r="BD144" s="27" t="str">
        <f t="shared" si="175"/>
        <v>#N/A</v>
      </c>
      <c r="BE144" s="27" t="str">
        <f t="shared" si="175"/>
        <v>#N/A</v>
      </c>
      <c r="BF144" s="27" t="str">
        <f t="shared" si="175"/>
        <v>#N/A</v>
      </c>
      <c r="BG144" s="27" t="str">
        <f t="shared" si="175"/>
        <v>#N/A</v>
      </c>
      <c r="BH144" s="27" t="str">
        <f t="shared" si="175"/>
        <v>#N/A</v>
      </c>
      <c r="BI144" s="27" t="str">
        <f t="shared" si="175"/>
        <v>#N/A</v>
      </c>
      <c r="BJ144" s="27" t="str">
        <f t="shared" si="175"/>
        <v>#N/A</v>
      </c>
      <c r="BK144" s="27" t="str">
        <f t="shared" si="175"/>
        <v>#N/A</v>
      </c>
      <c r="BL144" s="27" t="str">
        <f t="shared" si="175"/>
        <v>#N/A</v>
      </c>
      <c r="BM144" s="27" t="str">
        <f t="shared" si="175"/>
        <v>#N/A</v>
      </c>
      <c r="BN144" s="27" t="str">
        <f t="shared" si="175"/>
        <v>#N/A</v>
      </c>
      <c r="BO144" s="27" t="str">
        <f t="shared" si="175"/>
        <v>#N/A</v>
      </c>
      <c r="BP144" s="27" t="str">
        <f t="shared" si="175"/>
        <v>#N/A</v>
      </c>
      <c r="BQ144" s="27" t="str">
        <f t="shared" si="175"/>
        <v>#N/A</v>
      </c>
      <c r="BR144" s="27" t="str">
        <f t="shared" si="175"/>
        <v>#N/A</v>
      </c>
      <c r="BS144" s="27" t="str">
        <f t="shared" si="175"/>
        <v>#N/A</v>
      </c>
      <c r="BT144" s="27" t="str">
        <f t="shared" si="175"/>
        <v>#N/A</v>
      </c>
      <c r="BU144" s="27" t="str">
        <f t="shared" si="175"/>
        <v>#N/A</v>
      </c>
      <c r="BV144" s="27" t="str">
        <f t="shared" si="175"/>
        <v>#N/A</v>
      </c>
      <c r="BW144" s="27" t="str">
        <f t="shared" si="175"/>
        <v>#N/A</v>
      </c>
      <c r="BX144" s="27" t="str">
        <f t="shared" si="175"/>
        <v>#N/A</v>
      </c>
      <c r="BY144" s="27" t="str">
        <f t="shared" si="175"/>
        <v>#N/A</v>
      </c>
      <c r="BZ144" s="27" t="str">
        <f t="shared" si="175"/>
        <v>#N/A</v>
      </c>
      <c r="CA144" s="27" t="str">
        <f t="shared" si="175"/>
        <v>#N/A</v>
      </c>
      <c r="CB144" s="27" t="str">
        <f t="shared" si="175"/>
        <v>#N/A</v>
      </c>
      <c r="CC144" s="27" t="str">
        <f t="shared" si="175"/>
        <v>#N/A</v>
      </c>
      <c r="CD144" s="27" t="str">
        <f t="shared" si="175"/>
        <v>#N/A</v>
      </c>
      <c r="CE144" s="27" t="str">
        <f t="shared" si="175"/>
        <v>#N/A</v>
      </c>
      <c r="CF144" s="27" t="str">
        <f t="shared" si="175"/>
        <v>#N/A</v>
      </c>
      <c r="CG144" s="27" t="str">
        <f t="shared" si="175"/>
        <v>#N/A</v>
      </c>
      <c r="CH144" s="27" t="str">
        <f t="shared" si="175"/>
        <v>#N/A</v>
      </c>
      <c r="CI144" s="27" t="str">
        <f t="shared" si="175"/>
        <v>#N/A</v>
      </c>
      <c r="CJ144" s="27" t="str">
        <f t="shared" si="175"/>
        <v>#N/A</v>
      </c>
      <c r="CK144" s="27" t="str">
        <f t="shared" si="175"/>
        <v>#N/A</v>
      </c>
      <c r="CL144" s="27" t="str">
        <f t="shared" si="175"/>
        <v>#N/A</v>
      </c>
      <c r="CM144" s="27" t="str">
        <f t="shared" si="175"/>
        <v>#N/A</v>
      </c>
      <c r="CN144" s="27" t="str">
        <f t="shared" si="175"/>
        <v>#N/A</v>
      </c>
      <c r="CO144" s="27" t="str">
        <f t="shared" si="175"/>
        <v>#N/A</v>
      </c>
      <c r="CP144" s="27" t="str">
        <f t="shared" si="175"/>
        <v>#N/A</v>
      </c>
      <c r="CQ144" s="27" t="str">
        <f t="shared" si="175"/>
        <v>#N/A</v>
      </c>
      <c r="CR144" s="27" t="str">
        <f t="shared" si="175"/>
        <v>#N/A</v>
      </c>
      <c r="CS144" s="27" t="str">
        <f t="shared" si="175"/>
        <v>#N/A</v>
      </c>
      <c r="CT144" s="27" t="str">
        <f t="shared" si="175"/>
        <v>#N/A</v>
      </c>
      <c r="CU144" s="27" t="str">
        <f t="shared" si="175"/>
        <v>#N/A</v>
      </c>
      <c r="CV144" s="27" t="str">
        <f t="shared" si="175"/>
        <v>#N/A</v>
      </c>
      <c r="CW144" s="27" t="str">
        <f t="shared" si="175"/>
        <v>#N/A</v>
      </c>
      <c r="CX144" s="27" t="str">
        <f t="shared" si="175"/>
        <v>#N/A</v>
      </c>
      <c r="CY144" s="27" t="str">
        <f t="shared" si="175"/>
        <v>#N/A</v>
      </c>
      <c r="CZ144" s="27" t="str">
        <f t="shared" si="175"/>
        <v>#N/A</v>
      </c>
      <c r="DA144" s="27" t="str">
        <f t="shared" si="175"/>
        <v>#N/A</v>
      </c>
      <c r="DB144" s="27" t="str">
        <f t="shared" si="175"/>
        <v>#N/A</v>
      </c>
      <c r="DC144" s="27" t="str">
        <f t="shared" si="175"/>
        <v>#N/A</v>
      </c>
      <c r="DD144" s="27" t="str">
        <f t="shared" si="175"/>
        <v>#N/A</v>
      </c>
      <c r="DE144" s="27" t="str">
        <f t="shared" si="175"/>
        <v>#N/A</v>
      </c>
      <c r="DF144" s="27" t="str">
        <f t="shared" si="175"/>
        <v>#N/A</v>
      </c>
      <c r="DG144" s="27" t="str">
        <f t="shared" si="175"/>
        <v>#N/A</v>
      </c>
      <c r="DH144" s="27" t="str">
        <f t="shared" si="175"/>
        <v>#N/A</v>
      </c>
      <c r="DI144" s="27" t="str">
        <f t="shared" si="175"/>
        <v>#N/A</v>
      </c>
      <c r="DJ144" s="27" t="str">
        <f t="shared" si="175"/>
        <v>#N/A</v>
      </c>
      <c r="DK144" s="27" t="str">
        <f t="shared" si="175"/>
        <v>#N/A</v>
      </c>
      <c r="DL144" s="27" t="str">
        <f t="shared" si="175"/>
        <v>#N/A</v>
      </c>
      <c r="DM144" s="27" t="str">
        <f t="shared" si="175"/>
        <v>#N/A</v>
      </c>
      <c r="DN144" s="27" t="str">
        <f t="shared" si="175"/>
        <v>#N/A</v>
      </c>
      <c r="DO144" s="27" t="str">
        <f t="shared" si="175"/>
        <v>#N/A</v>
      </c>
      <c r="DP144" s="27" t="str">
        <f t="shared" si="175"/>
        <v>#N/A</v>
      </c>
      <c r="DQ144" s="27" t="str">
        <f t="shared" si="175"/>
        <v>#N/A</v>
      </c>
      <c r="DR144" s="27" t="str">
        <f t="shared" si="175"/>
        <v>#N/A</v>
      </c>
      <c r="DS144" s="27" t="str">
        <f t="shared" si="175"/>
        <v>#N/A</v>
      </c>
      <c r="DT144" s="27" t="str">
        <f t="shared" si="175"/>
        <v>#N/A</v>
      </c>
      <c r="DU144" s="27" t="str">
        <f t="shared" si="175"/>
        <v>#N/A</v>
      </c>
      <c r="DV144" s="27" t="str">
        <f t="shared" si="175"/>
        <v>#N/A</v>
      </c>
      <c r="DW144" s="27" t="str">
        <f t="shared" si="175"/>
        <v>#N/A</v>
      </c>
      <c r="DX144" s="27" t="str">
        <f t="shared" si="175"/>
        <v>#N/A</v>
      </c>
      <c r="DY144" s="27" t="str">
        <f t="shared" si="175"/>
        <v>#N/A</v>
      </c>
      <c r="DZ144" s="27" t="str">
        <f t="shared" si="175"/>
        <v>#N/A</v>
      </c>
      <c r="EA144" s="27" t="str">
        <f t="shared" si="175"/>
        <v>#N/A</v>
      </c>
      <c r="EB144" s="27" t="str">
        <f t="shared" si="175"/>
        <v>#N/A</v>
      </c>
      <c r="EC144" s="27" t="str">
        <f t="shared" si="175"/>
        <v>#N/A</v>
      </c>
      <c r="ED144" s="27" t="str">
        <f t="shared" si="175"/>
        <v>#N/A</v>
      </c>
      <c r="EE144" s="28">
        <f t="shared" si="2"/>
        <v>1663.135472</v>
      </c>
    </row>
    <row r="145">
      <c r="A145" s="1"/>
      <c r="B145" s="42"/>
      <c r="C145" s="43"/>
      <c r="D145" s="43"/>
      <c r="E145" s="43"/>
      <c r="F145" s="44"/>
      <c r="G145" s="32"/>
      <c r="H145" s="32" t="b">
        <f t="shared" si="3"/>
        <v>0</v>
      </c>
      <c r="I145" s="32" t="b">
        <f>if(iferror(match(B145,'Osallistujat ja seuranta'!C:C,0),0)&gt;0,TRUE,FALSE)</f>
        <v>0</v>
      </c>
      <c r="J145" s="32" t="b">
        <f>if(iferror(match(C145,'Osallistujat ja seuranta'!C:C,0),0)&gt;0,TRUE,FALSE)</f>
        <v>0</v>
      </c>
      <c r="K145" s="32" t="b">
        <f t="shared" si="4"/>
        <v>0</v>
      </c>
      <c r="L145" s="32" t="b">
        <f t="shared" si="5"/>
        <v>1</v>
      </c>
      <c r="M145" s="32" t="b">
        <f t="shared" si="6"/>
        <v>0</v>
      </c>
      <c r="N145" s="33" t="str">
        <f t="shared" si="7"/>
        <v/>
      </c>
      <c r="O145" s="34" t="str">
        <f t="shared" si="8"/>
        <v/>
      </c>
      <c r="P145" s="34" t="str">
        <f t="shared" si="9"/>
        <v/>
      </c>
      <c r="Q145" s="35" t="str">
        <f t="shared" si="10"/>
        <v/>
      </c>
      <c r="R145" s="33" t="str">
        <f t="shared" si="11"/>
        <v/>
      </c>
      <c r="S145" s="33">
        <f t="shared" si="12"/>
        <v>1</v>
      </c>
      <c r="T145" s="33">
        <f t="shared" si="13"/>
        <v>-56.71174423</v>
      </c>
      <c r="U145" s="33">
        <f t="shared" si="14"/>
        <v>-56.71174423</v>
      </c>
      <c r="V145" s="36" t="str">
        <f t="shared" si="15"/>
        <v/>
      </c>
      <c r="W145" s="37">
        <f t="shared" si="16"/>
        <v>88.71035368</v>
      </c>
      <c r="X145" s="37">
        <f t="shared" si="17"/>
        <v>5.75</v>
      </c>
      <c r="Y145" s="37" t="str">
        <f>if(N145=1,(W145*(S145-V145))*'Säännöt ja ohjeet'!$B$54+X145,"")</f>
        <v/>
      </c>
      <c r="Z145" s="37">
        <f t="shared" si="18"/>
        <v>0</v>
      </c>
      <c r="AA145" s="37">
        <f t="shared" si="19"/>
        <v>1</v>
      </c>
      <c r="AB145" s="37">
        <f t="shared" si="20"/>
        <v>88.71035368</v>
      </c>
      <c r="AC145" s="37">
        <f t="shared" si="21"/>
        <v>5.75</v>
      </c>
      <c r="AD145" s="37" t="str">
        <f>if(N145=1,(AB145*(Z145-AA145))*'Säännöt ja ohjeet'!$B$54+AC145,"")</f>
        <v/>
      </c>
      <c r="AE145" s="38">
        <f t="shared" si="22"/>
        <v>11</v>
      </c>
      <c r="AF145" s="38">
        <f t="shared" si="23"/>
        <v>11</v>
      </c>
      <c r="AG145" s="1"/>
      <c r="AH145" s="10"/>
      <c r="AI145" s="27">
        <f t="shared" ref="AI145:ED145" si="176">if($B145=AI$3,AI144+$Y145,if($C145=AI$3,AI144+$AD145,AI144))</f>
        <v>2004.732079</v>
      </c>
      <c r="AJ145" s="27">
        <f t="shared" si="176"/>
        <v>1845.73035</v>
      </c>
      <c r="AK145" s="27">
        <f t="shared" si="176"/>
        <v>2427.22019</v>
      </c>
      <c r="AL145" s="27">
        <f t="shared" si="176"/>
        <v>1676.303128</v>
      </c>
      <c r="AM145" s="27">
        <f t="shared" si="176"/>
        <v>1775.926432</v>
      </c>
      <c r="AN145" s="27">
        <f t="shared" si="176"/>
        <v>2303.106744</v>
      </c>
      <c r="AO145" s="27">
        <f t="shared" si="176"/>
        <v>2279.021637</v>
      </c>
      <c r="AP145" s="27">
        <f t="shared" si="176"/>
        <v>1721.536599</v>
      </c>
      <c r="AQ145" s="27">
        <f t="shared" si="176"/>
        <v>880.3044819</v>
      </c>
      <c r="AR145" s="27">
        <f t="shared" si="176"/>
        <v>818.204268</v>
      </c>
      <c r="AS145" s="27">
        <f t="shared" si="176"/>
        <v>2178.77133</v>
      </c>
      <c r="AT145" s="27">
        <f t="shared" si="176"/>
        <v>811.649061</v>
      </c>
      <c r="AU145" s="27">
        <f t="shared" si="176"/>
        <v>1243.17385</v>
      </c>
      <c r="AV145" s="27">
        <f t="shared" si="176"/>
        <v>1314.655233</v>
      </c>
      <c r="AW145" s="27">
        <f t="shared" si="176"/>
        <v>1186.880996</v>
      </c>
      <c r="AX145" s="27">
        <f t="shared" si="176"/>
        <v>1130.419935</v>
      </c>
      <c r="AY145" s="27">
        <f t="shared" si="176"/>
        <v>1367.704948</v>
      </c>
      <c r="AZ145" s="27">
        <f t="shared" si="176"/>
        <v>1757.561406</v>
      </c>
      <c r="BA145" s="27">
        <f t="shared" si="176"/>
        <v>1843.969933</v>
      </c>
      <c r="BB145" s="27">
        <f t="shared" si="176"/>
        <v>2151.976698</v>
      </c>
      <c r="BC145" s="27">
        <f t="shared" si="176"/>
        <v>2206.995622</v>
      </c>
      <c r="BD145" s="27" t="str">
        <f t="shared" si="176"/>
        <v>#N/A</v>
      </c>
      <c r="BE145" s="27" t="str">
        <f t="shared" si="176"/>
        <v>#N/A</v>
      </c>
      <c r="BF145" s="27" t="str">
        <f t="shared" si="176"/>
        <v>#N/A</v>
      </c>
      <c r="BG145" s="27" t="str">
        <f t="shared" si="176"/>
        <v>#N/A</v>
      </c>
      <c r="BH145" s="27" t="str">
        <f t="shared" si="176"/>
        <v>#N/A</v>
      </c>
      <c r="BI145" s="27" t="str">
        <f t="shared" si="176"/>
        <v>#N/A</v>
      </c>
      <c r="BJ145" s="27" t="str">
        <f t="shared" si="176"/>
        <v>#N/A</v>
      </c>
      <c r="BK145" s="27" t="str">
        <f t="shared" si="176"/>
        <v>#N/A</v>
      </c>
      <c r="BL145" s="27" t="str">
        <f t="shared" si="176"/>
        <v>#N/A</v>
      </c>
      <c r="BM145" s="27" t="str">
        <f t="shared" si="176"/>
        <v>#N/A</v>
      </c>
      <c r="BN145" s="27" t="str">
        <f t="shared" si="176"/>
        <v>#N/A</v>
      </c>
      <c r="BO145" s="27" t="str">
        <f t="shared" si="176"/>
        <v>#N/A</v>
      </c>
      <c r="BP145" s="27" t="str">
        <f t="shared" si="176"/>
        <v>#N/A</v>
      </c>
      <c r="BQ145" s="27" t="str">
        <f t="shared" si="176"/>
        <v>#N/A</v>
      </c>
      <c r="BR145" s="27" t="str">
        <f t="shared" si="176"/>
        <v>#N/A</v>
      </c>
      <c r="BS145" s="27" t="str">
        <f t="shared" si="176"/>
        <v>#N/A</v>
      </c>
      <c r="BT145" s="27" t="str">
        <f t="shared" si="176"/>
        <v>#N/A</v>
      </c>
      <c r="BU145" s="27" t="str">
        <f t="shared" si="176"/>
        <v>#N/A</v>
      </c>
      <c r="BV145" s="27" t="str">
        <f t="shared" si="176"/>
        <v>#N/A</v>
      </c>
      <c r="BW145" s="27" t="str">
        <f t="shared" si="176"/>
        <v>#N/A</v>
      </c>
      <c r="BX145" s="27" t="str">
        <f t="shared" si="176"/>
        <v>#N/A</v>
      </c>
      <c r="BY145" s="27" t="str">
        <f t="shared" si="176"/>
        <v>#N/A</v>
      </c>
      <c r="BZ145" s="27" t="str">
        <f t="shared" si="176"/>
        <v>#N/A</v>
      </c>
      <c r="CA145" s="27" t="str">
        <f t="shared" si="176"/>
        <v>#N/A</v>
      </c>
      <c r="CB145" s="27" t="str">
        <f t="shared" si="176"/>
        <v>#N/A</v>
      </c>
      <c r="CC145" s="27" t="str">
        <f t="shared" si="176"/>
        <v>#N/A</v>
      </c>
      <c r="CD145" s="27" t="str">
        <f t="shared" si="176"/>
        <v>#N/A</v>
      </c>
      <c r="CE145" s="27" t="str">
        <f t="shared" si="176"/>
        <v>#N/A</v>
      </c>
      <c r="CF145" s="27" t="str">
        <f t="shared" si="176"/>
        <v>#N/A</v>
      </c>
      <c r="CG145" s="27" t="str">
        <f t="shared" si="176"/>
        <v>#N/A</v>
      </c>
      <c r="CH145" s="27" t="str">
        <f t="shared" si="176"/>
        <v>#N/A</v>
      </c>
      <c r="CI145" s="27" t="str">
        <f t="shared" si="176"/>
        <v>#N/A</v>
      </c>
      <c r="CJ145" s="27" t="str">
        <f t="shared" si="176"/>
        <v>#N/A</v>
      </c>
      <c r="CK145" s="27" t="str">
        <f t="shared" si="176"/>
        <v>#N/A</v>
      </c>
      <c r="CL145" s="27" t="str">
        <f t="shared" si="176"/>
        <v>#N/A</v>
      </c>
      <c r="CM145" s="27" t="str">
        <f t="shared" si="176"/>
        <v>#N/A</v>
      </c>
      <c r="CN145" s="27" t="str">
        <f t="shared" si="176"/>
        <v>#N/A</v>
      </c>
      <c r="CO145" s="27" t="str">
        <f t="shared" si="176"/>
        <v>#N/A</v>
      </c>
      <c r="CP145" s="27" t="str">
        <f t="shared" si="176"/>
        <v>#N/A</v>
      </c>
      <c r="CQ145" s="27" t="str">
        <f t="shared" si="176"/>
        <v>#N/A</v>
      </c>
      <c r="CR145" s="27" t="str">
        <f t="shared" si="176"/>
        <v>#N/A</v>
      </c>
      <c r="CS145" s="27" t="str">
        <f t="shared" si="176"/>
        <v>#N/A</v>
      </c>
      <c r="CT145" s="27" t="str">
        <f t="shared" si="176"/>
        <v>#N/A</v>
      </c>
      <c r="CU145" s="27" t="str">
        <f t="shared" si="176"/>
        <v>#N/A</v>
      </c>
      <c r="CV145" s="27" t="str">
        <f t="shared" si="176"/>
        <v>#N/A</v>
      </c>
      <c r="CW145" s="27" t="str">
        <f t="shared" si="176"/>
        <v>#N/A</v>
      </c>
      <c r="CX145" s="27" t="str">
        <f t="shared" si="176"/>
        <v>#N/A</v>
      </c>
      <c r="CY145" s="27" t="str">
        <f t="shared" si="176"/>
        <v>#N/A</v>
      </c>
      <c r="CZ145" s="27" t="str">
        <f t="shared" si="176"/>
        <v>#N/A</v>
      </c>
      <c r="DA145" s="27" t="str">
        <f t="shared" si="176"/>
        <v>#N/A</v>
      </c>
      <c r="DB145" s="27" t="str">
        <f t="shared" si="176"/>
        <v>#N/A</v>
      </c>
      <c r="DC145" s="27" t="str">
        <f t="shared" si="176"/>
        <v>#N/A</v>
      </c>
      <c r="DD145" s="27" t="str">
        <f t="shared" si="176"/>
        <v>#N/A</v>
      </c>
      <c r="DE145" s="27" t="str">
        <f t="shared" si="176"/>
        <v>#N/A</v>
      </c>
      <c r="DF145" s="27" t="str">
        <f t="shared" si="176"/>
        <v>#N/A</v>
      </c>
      <c r="DG145" s="27" t="str">
        <f t="shared" si="176"/>
        <v>#N/A</v>
      </c>
      <c r="DH145" s="27" t="str">
        <f t="shared" si="176"/>
        <v>#N/A</v>
      </c>
      <c r="DI145" s="27" t="str">
        <f t="shared" si="176"/>
        <v>#N/A</v>
      </c>
      <c r="DJ145" s="27" t="str">
        <f t="shared" si="176"/>
        <v>#N/A</v>
      </c>
      <c r="DK145" s="27" t="str">
        <f t="shared" si="176"/>
        <v>#N/A</v>
      </c>
      <c r="DL145" s="27" t="str">
        <f t="shared" si="176"/>
        <v>#N/A</v>
      </c>
      <c r="DM145" s="27" t="str">
        <f t="shared" si="176"/>
        <v>#N/A</v>
      </c>
      <c r="DN145" s="27" t="str">
        <f t="shared" si="176"/>
        <v>#N/A</v>
      </c>
      <c r="DO145" s="27" t="str">
        <f t="shared" si="176"/>
        <v>#N/A</v>
      </c>
      <c r="DP145" s="27" t="str">
        <f t="shared" si="176"/>
        <v>#N/A</v>
      </c>
      <c r="DQ145" s="27" t="str">
        <f t="shared" si="176"/>
        <v>#N/A</v>
      </c>
      <c r="DR145" s="27" t="str">
        <f t="shared" si="176"/>
        <v>#N/A</v>
      </c>
      <c r="DS145" s="27" t="str">
        <f t="shared" si="176"/>
        <v>#N/A</v>
      </c>
      <c r="DT145" s="27" t="str">
        <f t="shared" si="176"/>
        <v>#N/A</v>
      </c>
      <c r="DU145" s="27" t="str">
        <f t="shared" si="176"/>
        <v>#N/A</v>
      </c>
      <c r="DV145" s="27" t="str">
        <f t="shared" si="176"/>
        <v>#N/A</v>
      </c>
      <c r="DW145" s="27" t="str">
        <f t="shared" si="176"/>
        <v>#N/A</v>
      </c>
      <c r="DX145" s="27" t="str">
        <f t="shared" si="176"/>
        <v>#N/A</v>
      </c>
      <c r="DY145" s="27" t="str">
        <f t="shared" si="176"/>
        <v>#N/A</v>
      </c>
      <c r="DZ145" s="27" t="str">
        <f t="shared" si="176"/>
        <v>#N/A</v>
      </c>
      <c r="EA145" s="27" t="str">
        <f t="shared" si="176"/>
        <v>#N/A</v>
      </c>
      <c r="EB145" s="27" t="str">
        <f t="shared" si="176"/>
        <v>#N/A</v>
      </c>
      <c r="EC145" s="27" t="str">
        <f t="shared" si="176"/>
        <v>#N/A</v>
      </c>
      <c r="ED145" s="27" t="str">
        <f t="shared" si="176"/>
        <v>#N/A</v>
      </c>
      <c r="EE145" s="28">
        <f t="shared" si="2"/>
        <v>1663.135472</v>
      </c>
    </row>
    <row r="146">
      <c r="A146" s="1"/>
      <c r="B146" s="42"/>
      <c r="C146" s="43"/>
      <c r="D146" s="43"/>
      <c r="E146" s="43"/>
      <c r="F146" s="44"/>
      <c r="G146" s="32"/>
      <c r="H146" s="32" t="b">
        <f t="shared" si="3"/>
        <v>0</v>
      </c>
      <c r="I146" s="32" t="b">
        <f>if(iferror(match(B146,'Osallistujat ja seuranta'!C:C,0),0)&gt;0,TRUE,FALSE)</f>
        <v>0</v>
      </c>
      <c r="J146" s="32" t="b">
        <f>if(iferror(match(C146,'Osallistujat ja seuranta'!C:C,0),0)&gt;0,TRUE,FALSE)</f>
        <v>0</v>
      </c>
      <c r="K146" s="32" t="b">
        <f t="shared" si="4"/>
        <v>0</v>
      </c>
      <c r="L146" s="32" t="b">
        <f t="shared" si="5"/>
        <v>1</v>
      </c>
      <c r="M146" s="32" t="b">
        <f t="shared" si="6"/>
        <v>0</v>
      </c>
      <c r="N146" s="33" t="str">
        <f t="shared" si="7"/>
        <v/>
      </c>
      <c r="O146" s="34" t="str">
        <f t="shared" si="8"/>
        <v/>
      </c>
      <c r="P146" s="34" t="str">
        <f t="shared" si="9"/>
        <v/>
      </c>
      <c r="Q146" s="35" t="str">
        <f t="shared" si="10"/>
        <v/>
      </c>
      <c r="R146" s="33" t="str">
        <f t="shared" si="11"/>
        <v/>
      </c>
      <c r="S146" s="33">
        <f t="shared" si="12"/>
        <v>1</v>
      </c>
      <c r="T146" s="33">
        <f t="shared" si="13"/>
        <v>-56.71174423</v>
      </c>
      <c r="U146" s="33">
        <f t="shared" si="14"/>
        <v>-56.71174423</v>
      </c>
      <c r="V146" s="36" t="str">
        <f t="shared" si="15"/>
        <v/>
      </c>
      <c r="W146" s="37">
        <f t="shared" si="16"/>
        <v>88.71035368</v>
      </c>
      <c r="X146" s="37">
        <f t="shared" si="17"/>
        <v>5.75</v>
      </c>
      <c r="Y146" s="37" t="str">
        <f>if(N146=1,(W146*(S146-V146))*'Säännöt ja ohjeet'!$B$54+X146,"")</f>
        <v/>
      </c>
      <c r="Z146" s="37">
        <f t="shared" si="18"/>
        <v>0</v>
      </c>
      <c r="AA146" s="37">
        <f t="shared" si="19"/>
        <v>1</v>
      </c>
      <c r="AB146" s="37">
        <f t="shared" si="20"/>
        <v>88.71035368</v>
      </c>
      <c r="AC146" s="37">
        <f t="shared" si="21"/>
        <v>5.75</v>
      </c>
      <c r="AD146" s="37" t="str">
        <f>if(N146=1,(AB146*(Z146-AA146))*'Säännöt ja ohjeet'!$B$54+AC146,"")</f>
        <v/>
      </c>
      <c r="AE146" s="38">
        <f t="shared" si="22"/>
        <v>11</v>
      </c>
      <c r="AF146" s="38">
        <f t="shared" si="23"/>
        <v>11</v>
      </c>
      <c r="AG146" s="1"/>
      <c r="AH146" s="10"/>
      <c r="AI146" s="27">
        <f t="shared" ref="AI146:ED146" si="177">if($B146=AI$3,AI145+$Y146,if($C146=AI$3,AI145+$AD146,AI145))</f>
        <v>2004.732079</v>
      </c>
      <c r="AJ146" s="27">
        <f t="shared" si="177"/>
        <v>1845.73035</v>
      </c>
      <c r="AK146" s="27">
        <f t="shared" si="177"/>
        <v>2427.22019</v>
      </c>
      <c r="AL146" s="27">
        <f t="shared" si="177"/>
        <v>1676.303128</v>
      </c>
      <c r="AM146" s="27">
        <f t="shared" si="177"/>
        <v>1775.926432</v>
      </c>
      <c r="AN146" s="27">
        <f t="shared" si="177"/>
        <v>2303.106744</v>
      </c>
      <c r="AO146" s="27">
        <f t="shared" si="177"/>
        <v>2279.021637</v>
      </c>
      <c r="AP146" s="27">
        <f t="shared" si="177"/>
        <v>1721.536599</v>
      </c>
      <c r="AQ146" s="27">
        <f t="shared" si="177"/>
        <v>880.3044819</v>
      </c>
      <c r="AR146" s="27">
        <f t="shared" si="177"/>
        <v>818.204268</v>
      </c>
      <c r="AS146" s="27">
        <f t="shared" si="177"/>
        <v>2178.77133</v>
      </c>
      <c r="AT146" s="27">
        <f t="shared" si="177"/>
        <v>811.649061</v>
      </c>
      <c r="AU146" s="27">
        <f t="shared" si="177"/>
        <v>1243.17385</v>
      </c>
      <c r="AV146" s="27">
        <f t="shared" si="177"/>
        <v>1314.655233</v>
      </c>
      <c r="AW146" s="27">
        <f t="shared" si="177"/>
        <v>1186.880996</v>
      </c>
      <c r="AX146" s="27">
        <f t="shared" si="177"/>
        <v>1130.419935</v>
      </c>
      <c r="AY146" s="27">
        <f t="shared" si="177"/>
        <v>1367.704948</v>
      </c>
      <c r="AZ146" s="27">
        <f t="shared" si="177"/>
        <v>1757.561406</v>
      </c>
      <c r="BA146" s="27">
        <f t="shared" si="177"/>
        <v>1843.969933</v>
      </c>
      <c r="BB146" s="27">
        <f t="shared" si="177"/>
        <v>2151.976698</v>
      </c>
      <c r="BC146" s="27">
        <f t="shared" si="177"/>
        <v>2206.995622</v>
      </c>
      <c r="BD146" s="27" t="str">
        <f t="shared" si="177"/>
        <v>#N/A</v>
      </c>
      <c r="BE146" s="27" t="str">
        <f t="shared" si="177"/>
        <v>#N/A</v>
      </c>
      <c r="BF146" s="27" t="str">
        <f t="shared" si="177"/>
        <v>#N/A</v>
      </c>
      <c r="BG146" s="27" t="str">
        <f t="shared" si="177"/>
        <v>#N/A</v>
      </c>
      <c r="BH146" s="27" t="str">
        <f t="shared" si="177"/>
        <v>#N/A</v>
      </c>
      <c r="BI146" s="27" t="str">
        <f t="shared" si="177"/>
        <v>#N/A</v>
      </c>
      <c r="BJ146" s="27" t="str">
        <f t="shared" si="177"/>
        <v>#N/A</v>
      </c>
      <c r="BK146" s="27" t="str">
        <f t="shared" si="177"/>
        <v>#N/A</v>
      </c>
      <c r="BL146" s="27" t="str">
        <f t="shared" si="177"/>
        <v>#N/A</v>
      </c>
      <c r="BM146" s="27" t="str">
        <f t="shared" si="177"/>
        <v>#N/A</v>
      </c>
      <c r="BN146" s="27" t="str">
        <f t="shared" si="177"/>
        <v>#N/A</v>
      </c>
      <c r="BO146" s="27" t="str">
        <f t="shared" si="177"/>
        <v>#N/A</v>
      </c>
      <c r="BP146" s="27" t="str">
        <f t="shared" si="177"/>
        <v>#N/A</v>
      </c>
      <c r="BQ146" s="27" t="str">
        <f t="shared" si="177"/>
        <v>#N/A</v>
      </c>
      <c r="BR146" s="27" t="str">
        <f t="shared" si="177"/>
        <v>#N/A</v>
      </c>
      <c r="BS146" s="27" t="str">
        <f t="shared" si="177"/>
        <v>#N/A</v>
      </c>
      <c r="BT146" s="27" t="str">
        <f t="shared" si="177"/>
        <v>#N/A</v>
      </c>
      <c r="BU146" s="27" t="str">
        <f t="shared" si="177"/>
        <v>#N/A</v>
      </c>
      <c r="BV146" s="27" t="str">
        <f t="shared" si="177"/>
        <v>#N/A</v>
      </c>
      <c r="BW146" s="27" t="str">
        <f t="shared" si="177"/>
        <v>#N/A</v>
      </c>
      <c r="BX146" s="27" t="str">
        <f t="shared" si="177"/>
        <v>#N/A</v>
      </c>
      <c r="BY146" s="27" t="str">
        <f t="shared" si="177"/>
        <v>#N/A</v>
      </c>
      <c r="BZ146" s="27" t="str">
        <f t="shared" si="177"/>
        <v>#N/A</v>
      </c>
      <c r="CA146" s="27" t="str">
        <f t="shared" si="177"/>
        <v>#N/A</v>
      </c>
      <c r="CB146" s="27" t="str">
        <f t="shared" si="177"/>
        <v>#N/A</v>
      </c>
      <c r="CC146" s="27" t="str">
        <f t="shared" si="177"/>
        <v>#N/A</v>
      </c>
      <c r="CD146" s="27" t="str">
        <f t="shared" si="177"/>
        <v>#N/A</v>
      </c>
      <c r="CE146" s="27" t="str">
        <f t="shared" si="177"/>
        <v>#N/A</v>
      </c>
      <c r="CF146" s="27" t="str">
        <f t="shared" si="177"/>
        <v>#N/A</v>
      </c>
      <c r="CG146" s="27" t="str">
        <f t="shared" si="177"/>
        <v>#N/A</v>
      </c>
      <c r="CH146" s="27" t="str">
        <f t="shared" si="177"/>
        <v>#N/A</v>
      </c>
      <c r="CI146" s="27" t="str">
        <f t="shared" si="177"/>
        <v>#N/A</v>
      </c>
      <c r="CJ146" s="27" t="str">
        <f t="shared" si="177"/>
        <v>#N/A</v>
      </c>
      <c r="CK146" s="27" t="str">
        <f t="shared" si="177"/>
        <v>#N/A</v>
      </c>
      <c r="CL146" s="27" t="str">
        <f t="shared" si="177"/>
        <v>#N/A</v>
      </c>
      <c r="CM146" s="27" t="str">
        <f t="shared" si="177"/>
        <v>#N/A</v>
      </c>
      <c r="CN146" s="27" t="str">
        <f t="shared" si="177"/>
        <v>#N/A</v>
      </c>
      <c r="CO146" s="27" t="str">
        <f t="shared" si="177"/>
        <v>#N/A</v>
      </c>
      <c r="CP146" s="27" t="str">
        <f t="shared" si="177"/>
        <v>#N/A</v>
      </c>
      <c r="CQ146" s="27" t="str">
        <f t="shared" si="177"/>
        <v>#N/A</v>
      </c>
      <c r="CR146" s="27" t="str">
        <f t="shared" si="177"/>
        <v>#N/A</v>
      </c>
      <c r="CS146" s="27" t="str">
        <f t="shared" si="177"/>
        <v>#N/A</v>
      </c>
      <c r="CT146" s="27" t="str">
        <f t="shared" si="177"/>
        <v>#N/A</v>
      </c>
      <c r="CU146" s="27" t="str">
        <f t="shared" si="177"/>
        <v>#N/A</v>
      </c>
      <c r="CV146" s="27" t="str">
        <f t="shared" si="177"/>
        <v>#N/A</v>
      </c>
      <c r="CW146" s="27" t="str">
        <f t="shared" si="177"/>
        <v>#N/A</v>
      </c>
      <c r="CX146" s="27" t="str">
        <f t="shared" si="177"/>
        <v>#N/A</v>
      </c>
      <c r="CY146" s="27" t="str">
        <f t="shared" si="177"/>
        <v>#N/A</v>
      </c>
      <c r="CZ146" s="27" t="str">
        <f t="shared" si="177"/>
        <v>#N/A</v>
      </c>
      <c r="DA146" s="27" t="str">
        <f t="shared" si="177"/>
        <v>#N/A</v>
      </c>
      <c r="DB146" s="27" t="str">
        <f t="shared" si="177"/>
        <v>#N/A</v>
      </c>
      <c r="DC146" s="27" t="str">
        <f t="shared" si="177"/>
        <v>#N/A</v>
      </c>
      <c r="DD146" s="27" t="str">
        <f t="shared" si="177"/>
        <v>#N/A</v>
      </c>
      <c r="DE146" s="27" t="str">
        <f t="shared" si="177"/>
        <v>#N/A</v>
      </c>
      <c r="DF146" s="27" t="str">
        <f t="shared" si="177"/>
        <v>#N/A</v>
      </c>
      <c r="DG146" s="27" t="str">
        <f t="shared" si="177"/>
        <v>#N/A</v>
      </c>
      <c r="DH146" s="27" t="str">
        <f t="shared" si="177"/>
        <v>#N/A</v>
      </c>
      <c r="DI146" s="27" t="str">
        <f t="shared" si="177"/>
        <v>#N/A</v>
      </c>
      <c r="DJ146" s="27" t="str">
        <f t="shared" si="177"/>
        <v>#N/A</v>
      </c>
      <c r="DK146" s="27" t="str">
        <f t="shared" si="177"/>
        <v>#N/A</v>
      </c>
      <c r="DL146" s="27" t="str">
        <f t="shared" si="177"/>
        <v>#N/A</v>
      </c>
      <c r="DM146" s="27" t="str">
        <f t="shared" si="177"/>
        <v>#N/A</v>
      </c>
      <c r="DN146" s="27" t="str">
        <f t="shared" si="177"/>
        <v>#N/A</v>
      </c>
      <c r="DO146" s="27" t="str">
        <f t="shared" si="177"/>
        <v>#N/A</v>
      </c>
      <c r="DP146" s="27" t="str">
        <f t="shared" si="177"/>
        <v>#N/A</v>
      </c>
      <c r="DQ146" s="27" t="str">
        <f t="shared" si="177"/>
        <v>#N/A</v>
      </c>
      <c r="DR146" s="27" t="str">
        <f t="shared" si="177"/>
        <v>#N/A</v>
      </c>
      <c r="DS146" s="27" t="str">
        <f t="shared" si="177"/>
        <v>#N/A</v>
      </c>
      <c r="DT146" s="27" t="str">
        <f t="shared" si="177"/>
        <v>#N/A</v>
      </c>
      <c r="DU146" s="27" t="str">
        <f t="shared" si="177"/>
        <v>#N/A</v>
      </c>
      <c r="DV146" s="27" t="str">
        <f t="shared" si="177"/>
        <v>#N/A</v>
      </c>
      <c r="DW146" s="27" t="str">
        <f t="shared" si="177"/>
        <v>#N/A</v>
      </c>
      <c r="DX146" s="27" t="str">
        <f t="shared" si="177"/>
        <v>#N/A</v>
      </c>
      <c r="DY146" s="27" t="str">
        <f t="shared" si="177"/>
        <v>#N/A</v>
      </c>
      <c r="DZ146" s="27" t="str">
        <f t="shared" si="177"/>
        <v>#N/A</v>
      </c>
      <c r="EA146" s="27" t="str">
        <f t="shared" si="177"/>
        <v>#N/A</v>
      </c>
      <c r="EB146" s="27" t="str">
        <f t="shared" si="177"/>
        <v>#N/A</v>
      </c>
      <c r="EC146" s="27" t="str">
        <f t="shared" si="177"/>
        <v>#N/A</v>
      </c>
      <c r="ED146" s="27" t="str">
        <f t="shared" si="177"/>
        <v>#N/A</v>
      </c>
      <c r="EE146" s="28">
        <f t="shared" si="2"/>
        <v>1663.135472</v>
      </c>
    </row>
    <row r="147">
      <c r="A147" s="1"/>
      <c r="B147" s="42"/>
      <c r="C147" s="43"/>
      <c r="D147" s="43"/>
      <c r="E147" s="43"/>
      <c r="F147" s="44"/>
      <c r="G147" s="32"/>
      <c r="H147" s="32" t="b">
        <f t="shared" si="3"/>
        <v>0</v>
      </c>
      <c r="I147" s="32" t="b">
        <f>if(iferror(match(B147,'Osallistujat ja seuranta'!C:C,0),0)&gt;0,TRUE,FALSE)</f>
        <v>0</v>
      </c>
      <c r="J147" s="32" t="b">
        <f>if(iferror(match(C147,'Osallistujat ja seuranta'!C:C,0),0)&gt;0,TRUE,FALSE)</f>
        <v>0</v>
      </c>
      <c r="K147" s="32" t="b">
        <f t="shared" si="4"/>
        <v>0</v>
      </c>
      <c r="L147" s="32" t="b">
        <f t="shared" si="5"/>
        <v>1</v>
      </c>
      <c r="M147" s="32" t="b">
        <f t="shared" si="6"/>
        <v>0</v>
      </c>
      <c r="N147" s="33" t="str">
        <f t="shared" si="7"/>
        <v/>
      </c>
      <c r="O147" s="34" t="str">
        <f t="shared" si="8"/>
        <v/>
      </c>
      <c r="P147" s="34" t="str">
        <f t="shared" si="9"/>
        <v/>
      </c>
      <c r="Q147" s="35" t="str">
        <f t="shared" si="10"/>
        <v/>
      </c>
      <c r="R147" s="33" t="str">
        <f t="shared" si="11"/>
        <v/>
      </c>
      <c r="S147" s="33">
        <f t="shared" si="12"/>
        <v>1</v>
      </c>
      <c r="T147" s="33">
        <f t="shared" si="13"/>
        <v>-56.71174423</v>
      </c>
      <c r="U147" s="33">
        <f t="shared" si="14"/>
        <v>-56.71174423</v>
      </c>
      <c r="V147" s="36" t="str">
        <f t="shared" si="15"/>
        <v/>
      </c>
      <c r="W147" s="37">
        <f t="shared" si="16"/>
        <v>88.71035368</v>
      </c>
      <c r="X147" s="37">
        <f t="shared" si="17"/>
        <v>5.75</v>
      </c>
      <c r="Y147" s="37" t="str">
        <f>if(N147=1,(W147*(S147-V147))*'Säännöt ja ohjeet'!$B$54+X147,"")</f>
        <v/>
      </c>
      <c r="Z147" s="37">
        <f t="shared" si="18"/>
        <v>0</v>
      </c>
      <c r="AA147" s="37">
        <f t="shared" si="19"/>
        <v>1</v>
      </c>
      <c r="AB147" s="37">
        <f t="shared" si="20"/>
        <v>88.71035368</v>
      </c>
      <c r="AC147" s="37">
        <f t="shared" si="21"/>
        <v>5.75</v>
      </c>
      <c r="AD147" s="37" t="str">
        <f>if(N147=1,(AB147*(Z147-AA147))*'Säännöt ja ohjeet'!$B$54+AC147,"")</f>
        <v/>
      </c>
      <c r="AE147" s="38">
        <f t="shared" si="22"/>
        <v>11</v>
      </c>
      <c r="AF147" s="38">
        <f t="shared" si="23"/>
        <v>11</v>
      </c>
      <c r="AG147" s="1"/>
      <c r="AH147" s="10"/>
      <c r="AI147" s="27">
        <f t="shared" ref="AI147:ED147" si="178">if($B147=AI$3,AI146+$Y147,if($C147=AI$3,AI146+$AD147,AI146))</f>
        <v>2004.732079</v>
      </c>
      <c r="AJ147" s="27">
        <f t="shared" si="178"/>
        <v>1845.73035</v>
      </c>
      <c r="AK147" s="27">
        <f t="shared" si="178"/>
        <v>2427.22019</v>
      </c>
      <c r="AL147" s="27">
        <f t="shared" si="178"/>
        <v>1676.303128</v>
      </c>
      <c r="AM147" s="27">
        <f t="shared" si="178"/>
        <v>1775.926432</v>
      </c>
      <c r="AN147" s="27">
        <f t="shared" si="178"/>
        <v>2303.106744</v>
      </c>
      <c r="AO147" s="27">
        <f t="shared" si="178"/>
        <v>2279.021637</v>
      </c>
      <c r="AP147" s="27">
        <f t="shared" si="178"/>
        <v>1721.536599</v>
      </c>
      <c r="AQ147" s="27">
        <f t="shared" si="178"/>
        <v>880.3044819</v>
      </c>
      <c r="AR147" s="27">
        <f t="shared" si="178"/>
        <v>818.204268</v>
      </c>
      <c r="AS147" s="27">
        <f t="shared" si="178"/>
        <v>2178.77133</v>
      </c>
      <c r="AT147" s="27">
        <f t="shared" si="178"/>
        <v>811.649061</v>
      </c>
      <c r="AU147" s="27">
        <f t="shared" si="178"/>
        <v>1243.17385</v>
      </c>
      <c r="AV147" s="27">
        <f t="shared" si="178"/>
        <v>1314.655233</v>
      </c>
      <c r="AW147" s="27">
        <f t="shared" si="178"/>
        <v>1186.880996</v>
      </c>
      <c r="AX147" s="27">
        <f t="shared" si="178"/>
        <v>1130.419935</v>
      </c>
      <c r="AY147" s="27">
        <f t="shared" si="178"/>
        <v>1367.704948</v>
      </c>
      <c r="AZ147" s="27">
        <f t="shared" si="178"/>
        <v>1757.561406</v>
      </c>
      <c r="BA147" s="27">
        <f t="shared" si="178"/>
        <v>1843.969933</v>
      </c>
      <c r="BB147" s="27">
        <f t="shared" si="178"/>
        <v>2151.976698</v>
      </c>
      <c r="BC147" s="27">
        <f t="shared" si="178"/>
        <v>2206.995622</v>
      </c>
      <c r="BD147" s="27" t="str">
        <f t="shared" si="178"/>
        <v>#N/A</v>
      </c>
      <c r="BE147" s="27" t="str">
        <f t="shared" si="178"/>
        <v>#N/A</v>
      </c>
      <c r="BF147" s="27" t="str">
        <f t="shared" si="178"/>
        <v>#N/A</v>
      </c>
      <c r="BG147" s="27" t="str">
        <f t="shared" si="178"/>
        <v>#N/A</v>
      </c>
      <c r="BH147" s="27" t="str">
        <f t="shared" si="178"/>
        <v>#N/A</v>
      </c>
      <c r="BI147" s="27" t="str">
        <f t="shared" si="178"/>
        <v>#N/A</v>
      </c>
      <c r="BJ147" s="27" t="str">
        <f t="shared" si="178"/>
        <v>#N/A</v>
      </c>
      <c r="BK147" s="27" t="str">
        <f t="shared" si="178"/>
        <v>#N/A</v>
      </c>
      <c r="BL147" s="27" t="str">
        <f t="shared" si="178"/>
        <v>#N/A</v>
      </c>
      <c r="BM147" s="27" t="str">
        <f t="shared" si="178"/>
        <v>#N/A</v>
      </c>
      <c r="BN147" s="27" t="str">
        <f t="shared" si="178"/>
        <v>#N/A</v>
      </c>
      <c r="BO147" s="27" t="str">
        <f t="shared" si="178"/>
        <v>#N/A</v>
      </c>
      <c r="BP147" s="27" t="str">
        <f t="shared" si="178"/>
        <v>#N/A</v>
      </c>
      <c r="BQ147" s="27" t="str">
        <f t="shared" si="178"/>
        <v>#N/A</v>
      </c>
      <c r="BR147" s="27" t="str">
        <f t="shared" si="178"/>
        <v>#N/A</v>
      </c>
      <c r="BS147" s="27" t="str">
        <f t="shared" si="178"/>
        <v>#N/A</v>
      </c>
      <c r="BT147" s="27" t="str">
        <f t="shared" si="178"/>
        <v>#N/A</v>
      </c>
      <c r="BU147" s="27" t="str">
        <f t="shared" si="178"/>
        <v>#N/A</v>
      </c>
      <c r="BV147" s="27" t="str">
        <f t="shared" si="178"/>
        <v>#N/A</v>
      </c>
      <c r="BW147" s="27" t="str">
        <f t="shared" si="178"/>
        <v>#N/A</v>
      </c>
      <c r="BX147" s="27" t="str">
        <f t="shared" si="178"/>
        <v>#N/A</v>
      </c>
      <c r="BY147" s="27" t="str">
        <f t="shared" si="178"/>
        <v>#N/A</v>
      </c>
      <c r="BZ147" s="27" t="str">
        <f t="shared" si="178"/>
        <v>#N/A</v>
      </c>
      <c r="CA147" s="27" t="str">
        <f t="shared" si="178"/>
        <v>#N/A</v>
      </c>
      <c r="CB147" s="27" t="str">
        <f t="shared" si="178"/>
        <v>#N/A</v>
      </c>
      <c r="CC147" s="27" t="str">
        <f t="shared" si="178"/>
        <v>#N/A</v>
      </c>
      <c r="CD147" s="27" t="str">
        <f t="shared" si="178"/>
        <v>#N/A</v>
      </c>
      <c r="CE147" s="27" t="str">
        <f t="shared" si="178"/>
        <v>#N/A</v>
      </c>
      <c r="CF147" s="27" t="str">
        <f t="shared" si="178"/>
        <v>#N/A</v>
      </c>
      <c r="CG147" s="27" t="str">
        <f t="shared" si="178"/>
        <v>#N/A</v>
      </c>
      <c r="CH147" s="27" t="str">
        <f t="shared" si="178"/>
        <v>#N/A</v>
      </c>
      <c r="CI147" s="27" t="str">
        <f t="shared" si="178"/>
        <v>#N/A</v>
      </c>
      <c r="CJ147" s="27" t="str">
        <f t="shared" si="178"/>
        <v>#N/A</v>
      </c>
      <c r="CK147" s="27" t="str">
        <f t="shared" si="178"/>
        <v>#N/A</v>
      </c>
      <c r="CL147" s="27" t="str">
        <f t="shared" si="178"/>
        <v>#N/A</v>
      </c>
      <c r="CM147" s="27" t="str">
        <f t="shared" si="178"/>
        <v>#N/A</v>
      </c>
      <c r="CN147" s="27" t="str">
        <f t="shared" si="178"/>
        <v>#N/A</v>
      </c>
      <c r="CO147" s="27" t="str">
        <f t="shared" si="178"/>
        <v>#N/A</v>
      </c>
      <c r="CP147" s="27" t="str">
        <f t="shared" si="178"/>
        <v>#N/A</v>
      </c>
      <c r="CQ147" s="27" t="str">
        <f t="shared" si="178"/>
        <v>#N/A</v>
      </c>
      <c r="CR147" s="27" t="str">
        <f t="shared" si="178"/>
        <v>#N/A</v>
      </c>
      <c r="CS147" s="27" t="str">
        <f t="shared" si="178"/>
        <v>#N/A</v>
      </c>
      <c r="CT147" s="27" t="str">
        <f t="shared" si="178"/>
        <v>#N/A</v>
      </c>
      <c r="CU147" s="27" t="str">
        <f t="shared" si="178"/>
        <v>#N/A</v>
      </c>
      <c r="CV147" s="27" t="str">
        <f t="shared" si="178"/>
        <v>#N/A</v>
      </c>
      <c r="CW147" s="27" t="str">
        <f t="shared" si="178"/>
        <v>#N/A</v>
      </c>
      <c r="CX147" s="27" t="str">
        <f t="shared" si="178"/>
        <v>#N/A</v>
      </c>
      <c r="CY147" s="27" t="str">
        <f t="shared" si="178"/>
        <v>#N/A</v>
      </c>
      <c r="CZ147" s="27" t="str">
        <f t="shared" si="178"/>
        <v>#N/A</v>
      </c>
      <c r="DA147" s="27" t="str">
        <f t="shared" si="178"/>
        <v>#N/A</v>
      </c>
      <c r="DB147" s="27" t="str">
        <f t="shared" si="178"/>
        <v>#N/A</v>
      </c>
      <c r="DC147" s="27" t="str">
        <f t="shared" si="178"/>
        <v>#N/A</v>
      </c>
      <c r="DD147" s="27" t="str">
        <f t="shared" si="178"/>
        <v>#N/A</v>
      </c>
      <c r="DE147" s="27" t="str">
        <f t="shared" si="178"/>
        <v>#N/A</v>
      </c>
      <c r="DF147" s="27" t="str">
        <f t="shared" si="178"/>
        <v>#N/A</v>
      </c>
      <c r="DG147" s="27" t="str">
        <f t="shared" si="178"/>
        <v>#N/A</v>
      </c>
      <c r="DH147" s="27" t="str">
        <f t="shared" si="178"/>
        <v>#N/A</v>
      </c>
      <c r="DI147" s="27" t="str">
        <f t="shared" si="178"/>
        <v>#N/A</v>
      </c>
      <c r="DJ147" s="27" t="str">
        <f t="shared" si="178"/>
        <v>#N/A</v>
      </c>
      <c r="DK147" s="27" t="str">
        <f t="shared" si="178"/>
        <v>#N/A</v>
      </c>
      <c r="DL147" s="27" t="str">
        <f t="shared" si="178"/>
        <v>#N/A</v>
      </c>
      <c r="DM147" s="27" t="str">
        <f t="shared" si="178"/>
        <v>#N/A</v>
      </c>
      <c r="DN147" s="27" t="str">
        <f t="shared" si="178"/>
        <v>#N/A</v>
      </c>
      <c r="DO147" s="27" t="str">
        <f t="shared" si="178"/>
        <v>#N/A</v>
      </c>
      <c r="DP147" s="27" t="str">
        <f t="shared" si="178"/>
        <v>#N/A</v>
      </c>
      <c r="DQ147" s="27" t="str">
        <f t="shared" si="178"/>
        <v>#N/A</v>
      </c>
      <c r="DR147" s="27" t="str">
        <f t="shared" si="178"/>
        <v>#N/A</v>
      </c>
      <c r="DS147" s="27" t="str">
        <f t="shared" si="178"/>
        <v>#N/A</v>
      </c>
      <c r="DT147" s="27" t="str">
        <f t="shared" si="178"/>
        <v>#N/A</v>
      </c>
      <c r="DU147" s="27" t="str">
        <f t="shared" si="178"/>
        <v>#N/A</v>
      </c>
      <c r="DV147" s="27" t="str">
        <f t="shared" si="178"/>
        <v>#N/A</v>
      </c>
      <c r="DW147" s="27" t="str">
        <f t="shared" si="178"/>
        <v>#N/A</v>
      </c>
      <c r="DX147" s="27" t="str">
        <f t="shared" si="178"/>
        <v>#N/A</v>
      </c>
      <c r="DY147" s="27" t="str">
        <f t="shared" si="178"/>
        <v>#N/A</v>
      </c>
      <c r="DZ147" s="27" t="str">
        <f t="shared" si="178"/>
        <v>#N/A</v>
      </c>
      <c r="EA147" s="27" t="str">
        <f t="shared" si="178"/>
        <v>#N/A</v>
      </c>
      <c r="EB147" s="27" t="str">
        <f t="shared" si="178"/>
        <v>#N/A</v>
      </c>
      <c r="EC147" s="27" t="str">
        <f t="shared" si="178"/>
        <v>#N/A</v>
      </c>
      <c r="ED147" s="27" t="str">
        <f t="shared" si="178"/>
        <v>#N/A</v>
      </c>
      <c r="EE147" s="28">
        <f t="shared" si="2"/>
        <v>1663.135472</v>
      </c>
    </row>
    <row r="148">
      <c r="A148" s="1"/>
      <c r="B148" s="42"/>
      <c r="C148" s="43"/>
      <c r="D148" s="43"/>
      <c r="E148" s="43"/>
      <c r="F148" s="44"/>
      <c r="G148" s="32"/>
      <c r="H148" s="32" t="b">
        <f t="shared" si="3"/>
        <v>0</v>
      </c>
      <c r="I148" s="32" t="b">
        <f>if(iferror(match(B148,'Osallistujat ja seuranta'!C:C,0),0)&gt;0,TRUE,FALSE)</f>
        <v>0</v>
      </c>
      <c r="J148" s="32" t="b">
        <f>if(iferror(match(C148,'Osallistujat ja seuranta'!C:C,0),0)&gt;0,TRUE,FALSE)</f>
        <v>0</v>
      </c>
      <c r="K148" s="32" t="b">
        <f t="shared" si="4"/>
        <v>0</v>
      </c>
      <c r="L148" s="32" t="b">
        <f t="shared" si="5"/>
        <v>1</v>
      </c>
      <c r="M148" s="32" t="b">
        <f t="shared" si="6"/>
        <v>0</v>
      </c>
      <c r="N148" s="33" t="str">
        <f t="shared" si="7"/>
        <v/>
      </c>
      <c r="O148" s="34" t="str">
        <f t="shared" si="8"/>
        <v/>
      </c>
      <c r="P148" s="34" t="str">
        <f t="shared" si="9"/>
        <v/>
      </c>
      <c r="Q148" s="35" t="str">
        <f t="shared" si="10"/>
        <v/>
      </c>
      <c r="R148" s="33" t="str">
        <f t="shared" si="11"/>
        <v/>
      </c>
      <c r="S148" s="33">
        <f t="shared" si="12"/>
        <v>1</v>
      </c>
      <c r="T148" s="33">
        <f t="shared" si="13"/>
        <v>-56.71174423</v>
      </c>
      <c r="U148" s="33">
        <f t="shared" si="14"/>
        <v>-56.71174423</v>
      </c>
      <c r="V148" s="36" t="str">
        <f t="shared" si="15"/>
        <v/>
      </c>
      <c r="W148" s="37">
        <f t="shared" si="16"/>
        <v>88.71035368</v>
      </c>
      <c r="X148" s="37">
        <f t="shared" si="17"/>
        <v>5.75</v>
      </c>
      <c r="Y148" s="37" t="str">
        <f>if(N148=1,(W148*(S148-V148))*'Säännöt ja ohjeet'!$B$54+X148,"")</f>
        <v/>
      </c>
      <c r="Z148" s="37">
        <f t="shared" si="18"/>
        <v>0</v>
      </c>
      <c r="AA148" s="37">
        <f t="shared" si="19"/>
        <v>1</v>
      </c>
      <c r="AB148" s="37">
        <f t="shared" si="20"/>
        <v>88.71035368</v>
      </c>
      <c r="AC148" s="37">
        <f t="shared" si="21"/>
        <v>5.75</v>
      </c>
      <c r="AD148" s="37" t="str">
        <f>if(N148=1,(AB148*(Z148-AA148))*'Säännöt ja ohjeet'!$B$54+AC148,"")</f>
        <v/>
      </c>
      <c r="AE148" s="38">
        <f t="shared" si="22"/>
        <v>11</v>
      </c>
      <c r="AF148" s="38">
        <f t="shared" si="23"/>
        <v>11</v>
      </c>
      <c r="AG148" s="1"/>
      <c r="AH148" s="10"/>
      <c r="AI148" s="27">
        <f t="shared" ref="AI148:ED148" si="179">if($B148=AI$3,AI147+$Y148,if($C148=AI$3,AI147+$AD148,AI147))</f>
        <v>2004.732079</v>
      </c>
      <c r="AJ148" s="27">
        <f t="shared" si="179"/>
        <v>1845.73035</v>
      </c>
      <c r="AK148" s="27">
        <f t="shared" si="179"/>
        <v>2427.22019</v>
      </c>
      <c r="AL148" s="27">
        <f t="shared" si="179"/>
        <v>1676.303128</v>
      </c>
      <c r="AM148" s="27">
        <f t="shared" si="179"/>
        <v>1775.926432</v>
      </c>
      <c r="AN148" s="27">
        <f t="shared" si="179"/>
        <v>2303.106744</v>
      </c>
      <c r="AO148" s="27">
        <f t="shared" si="179"/>
        <v>2279.021637</v>
      </c>
      <c r="AP148" s="27">
        <f t="shared" si="179"/>
        <v>1721.536599</v>
      </c>
      <c r="AQ148" s="27">
        <f t="shared" si="179"/>
        <v>880.3044819</v>
      </c>
      <c r="AR148" s="27">
        <f t="shared" si="179"/>
        <v>818.204268</v>
      </c>
      <c r="AS148" s="27">
        <f t="shared" si="179"/>
        <v>2178.77133</v>
      </c>
      <c r="AT148" s="27">
        <f t="shared" si="179"/>
        <v>811.649061</v>
      </c>
      <c r="AU148" s="27">
        <f t="shared" si="179"/>
        <v>1243.17385</v>
      </c>
      <c r="AV148" s="27">
        <f t="shared" si="179"/>
        <v>1314.655233</v>
      </c>
      <c r="AW148" s="27">
        <f t="shared" si="179"/>
        <v>1186.880996</v>
      </c>
      <c r="AX148" s="27">
        <f t="shared" si="179"/>
        <v>1130.419935</v>
      </c>
      <c r="AY148" s="27">
        <f t="shared" si="179"/>
        <v>1367.704948</v>
      </c>
      <c r="AZ148" s="27">
        <f t="shared" si="179"/>
        <v>1757.561406</v>
      </c>
      <c r="BA148" s="27">
        <f t="shared" si="179"/>
        <v>1843.969933</v>
      </c>
      <c r="BB148" s="27">
        <f t="shared" si="179"/>
        <v>2151.976698</v>
      </c>
      <c r="BC148" s="27">
        <f t="shared" si="179"/>
        <v>2206.995622</v>
      </c>
      <c r="BD148" s="27" t="str">
        <f t="shared" si="179"/>
        <v>#N/A</v>
      </c>
      <c r="BE148" s="27" t="str">
        <f t="shared" si="179"/>
        <v>#N/A</v>
      </c>
      <c r="BF148" s="27" t="str">
        <f t="shared" si="179"/>
        <v>#N/A</v>
      </c>
      <c r="BG148" s="27" t="str">
        <f t="shared" si="179"/>
        <v>#N/A</v>
      </c>
      <c r="BH148" s="27" t="str">
        <f t="shared" si="179"/>
        <v>#N/A</v>
      </c>
      <c r="BI148" s="27" t="str">
        <f t="shared" si="179"/>
        <v>#N/A</v>
      </c>
      <c r="BJ148" s="27" t="str">
        <f t="shared" si="179"/>
        <v>#N/A</v>
      </c>
      <c r="BK148" s="27" t="str">
        <f t="shared" si="179"/>
        <v>#N/A</v>
      </c>
      <c r="BL148" s="27" t="str">
        <f t="shared" si="179"/>
        <v>#N/A</v>
      </c>
      <c r="BM148" s="27" t="str">
        <f t="shared" si="179"/>
        <v>#N/A</v>
      </c>
      <c r="BN148" s="27" t="str">
        <f t="shared" si="179"/>
        <v>#N/A</v>
      </c>
      <c r="BO148" s="27" t="str">
        <f t="shared" si="179"/>
        <v>#N/A</v>
      </c>
      <c r="BP148" s="27" t="str">
        <f t="shared" si="179"/>
        <v>#N/A</v>
      </c>
      <c r="BQ148" s="27" t="str">
        <f t="shared" si="179"/>
        <v>#N/A</v>
      </c>
      <c r="BR148" s="27" t="str">
        <f t="shared" si="179"/>
        <v>#N/A</v>
      </c>
      <c r="BS148" s="27" t="str">
        <f t="shared" si="179"/>
        <v>#N/A</v>
      </c>
      <c r="BT148" s="27" t="str">
        <f t="shared" si="179"/>
        <v>#N/A</v>
      </c>
      <c r="BU148" s="27" t="str">
        <f t="shared" si="179"/>
        <v>#N/A</v>
      </c>
      <c r="BV148" s="27" t="str">
        <f t="shared" si="179"/>
        <v>#N/A</v>
      </c>
      <c r="BW148" s="27" t="str">
        <f t="shared" si="179"/>
        <v>#N/A</v>
      </c>
      <c r="BX148" s="27" t="str">
        <f t="shared" si="179"/>
        <v>#N/A</v>
      </c>
      <c r="BY148" s="27" t="str">
        <f t="shared" si="179"/>
        <v>#N/A</v>
      </c>
      <c r="BZ148" s="27" t="str">
        <f t="shared" si="179"/>
        <v>#N/A</v>
      </c>
      <c r="CA148" s="27" t="str">
        <f t="shared" si="179"/>
        <v>#N/A</v>
      </c>
      <c r="CB148" s="27" t="str">
        <f t="shared" si="179"/>
        <v>#N/A</v>
      </c>
      <c r="CC148" s="27" t="str">
        <f t="shared" si="179"/>
        <v>#N/A</v>
      </c>
      <c r="CD148" s="27" t="str">
        <f t="shared" si="179"/>
        <v>#N/A</v>
      </c>
      <c r="CE148" s="27" t="str">
        <f t="shared" si="179"/>
        <v>#N/A</v>
      </c>
      <c r="CF148" s="27" t="str">
        <f t="shared" si="179"/>
        <v>#N/A</v>
      </c>
      <c r="CG148" s="27" t="str">
        <f t="shared" si="179"/>
        <v>#N/A</v>
      </c>
      <c r="CH148" s="27" t="str">
        <f t="shared" si="179"/>
        <v>#N/A</v>
      </c>
      <c r="CI148" s="27" t="str">
        <f t="shared" si="179"/>
        <v>#N/A</v>
      </c>
      <c r="CJ148" s="27" t="str">
        <f t="shared" si="179"/>
        <v>#N/A</v>
      </c>
      <c r="CK148" s="27" t="str">
        <f t="shared" si="179"/>
        <v>#N/A</v>
      </c>
      <c r="CL148" s="27" t="str">
        <f t="shared" si="179"/>
        <v>#N/A</v>
      </c>
      <c r="CM148" s="27" t="str">
        <f t="shared" si="179"/>
        <v>#N/A</v>
      </c>
      <c r="CN148" s="27" t="str">
        <f t="shared" si="179"/>
        <v>#N/A</v>
      </c>
      <c r="CO148" s="27" t="str">
        <f t="shared" si="179"/>
        <v>#N/A</v>
      </c>
      <c r="CP148" s="27" t="str">
        <f t="shared" si="179"/>
        <v>#N/A</v>
      </c>
      <c r="CQ148" s="27" t="str">
        <f t="shared" si="179"/>
        <v>#N/A</v>
      </c>
      <c r="CR148" s="27" t="str">
        <f t="shared" si="179"/>
        <v>#N/A</v>
      </c>
      <c r="CS148" s="27" t="str">
        <f t="shared" si="179"/>
        <v>#N/A</v>
      </c>
      <c r="CT148" s="27" t="str">
        <f t="shared" si="179"/>
        <v>#N/A</v>
      </c>
      <c r="CU148" s="27" t="str">
        <f t="shared" si="179"/>
        <v>#N/A</v>
      </c>
      <c r="CV148" s="27" t="str">
        <f t="shared" si="179"/>
        <v>#N/A</v>
      </c>
      <c r="CW148" s="27" t="str">
        <f t="shared" si="179"/>
        <v>#N/A</v>
      </c>
      <c r="CX148" s="27" t="str">
        <f t="shared" si="179"/>
        <v>#N/A</v>
      </c>
      <c r="CY148" s="27" t="str">
        <f t="shared" si="179"/>
        <v>#N/A</v>
      </c>
      <c r="CZ148" s="27" t="str">
        <f t="shared" si="179"/>
        <v>#N/A</v>
      </c>
      <c r="DA148" s="27" t="str">
        <f t="shared" si="179"/>
        <v>#N/A</v>
      </c>
      <c r="DB148" s="27" t="str">
        <f t="shared" si="179"/>
        <v>#N/A</v>
      </c>
      <c r="DC148" s="27" t="str">
        <f t="shared" si="179"/>
        <v>#N/A</v>
      </c>
      <c r="DD148" s="27" t="str">
        <f t="shared" si="179"/>
        <v>#N/A</v>
      </c>
      <c r="DE148" s="27" t="str">
        <f t="shared" si="179"/>
        <v>#N/A</v>
      </c>
      <c r="DF148" s="27" t="str">
        <f t="shared" si="179"/>
        <v>#N/A</v>
      </c>
      <c r="DG148" s="27" t="str">
        <f t="shared" si="179"/>
        <v>#N/A</v>
      </c>
      <c r="DH148" s="27" t="str">
        <f t="shared" si="179"/>
        <v>#N/A</v>
      </c>
      <c r="DI148" s="27" t="str">
        <f t="shared" si="179"/>
        <v>#N/A</v>
      </c>
      <c r="DJ148" s="27" t="str">
        <f t="shared" si="179"/>
        <v>#N/A</v>
      </c>
      <c r="DK148" s="27" t="str">
        <f t="shared" si="179"/>
        <v>#N/A</v>
      </c>
      <c r="DL148" s="27" t="str">
        <f t="shared" si="179"/>
        <v>#N/A</v>
      </c>
      <c r="DM148" s="27" t="str">
        <f t="shared" si="179"/>
        <v>#N/A</v>
      </c>
      <c r="DN148" s="27" t="str">
        <f t="shared" si="179"/>
        <v>#N/A</v>
      </c>
      <c r="DO148" s="27" t="str">
        <f t="shared" si="179"/>
        <v>#N/A</v>
      </c>
      <c r="DP148" s="27" t="str">
        <f t="shared" si="179"/>
        <v>#N/A</v>
      </c>
      <c r="DQ148" s="27" t="str">
        <f t="shared" si="179"/>
        <v>#N/A</v>
      </c>
      <c r="DR148" s="27" t="str">
        <f t="shared" si="179"/>
        <v>#N/A</v>
      </c>
      <c r="DS148" s="27" t="str">
        <f t="shared" si="179"/>
        <v>#N/A</v>
      </c>
      <c r="DT148" s="27" t="str">
        <f t="shared" si="179"/>
        <v>#N/A</v>
      </c>
      <c r="DU148" s="27" t="str">
        <f t="shared" si="179"/>
        <v>#N/A</v>
      </c>
      <c r="DV148" s="27" t="str">
        <f t="shared" si="179"/>
        <v>#N/A</v>
      </c>
      <c r="DW148" s="27" t="str">
        <f t="shared" si="179"/>
        <v>#N/A</v>
      </c>
      <c r="DX148" s="27" t="str">
        <f t="shared" si="179"/>
        <v>#N/A</v>
      </c>
      <c r="DY148" s="27" t="str">
        <f t="shared" si="179"/>
        <v>#N/A</v>
      </c>
      <c r="DZ148" s="27" t="str">
        <f t="shared" si="179"/>
        <v>#N/A</v>
      </c>
      <c r="EA148" s="27" t="str">
        <f t="shared" si="179"/>
        <v>#N/A</v>
      </c>
      <c r="EB148" s="27" t="str">
        <f t="shared" si="179"/>
        <v>#N/A</v>
      </c>
      <c r="EC148" s="27" t="str">
        <f t="shared" si="179"/>
        <v>#N/A</v>
      </c>
      <c r="ED148" s="27" t="str">
        <f t="shared" si="179"/>
        <v>#N/A</v>
      </c>
      <c r="EE148" s="28">
        <f t="shared" si="2"/>
        <v>1663.135472</v>
      </c>
    </row>
    <row r="149">
      <c r="A149" s="1"/>
      <c r="B149" s="42"/>
      <c r="C149" s="43"/>
      <c r="D149" s="43"/>
      <c r="E149" s="43"/>
      <c r="F149" s="44"/>
      <c r="G149" s="32"/>
      <c r="H149" s="32" t="b">
        <f t="shared" si="3"/>
        <v>0</v>
      </c>
      <c r="I149" s="32" t="b">
        <f>if(iferror(match(B149,'Osallistujat ja seuranta'!C:C,0),0)&gt;0,TRUE,FALSE)</f>
        <v>0</v>
      </c>
      <c r="J149" s="32" t="b">
        <f>if(iferror(match(C149,'Osallistujat ja seuranta'!C:C,0),0)&gt;0,TRUE,FALSE)</f>
        <v>0</v>
      </c>
      <c r="K149" s="32" t="b">
        <f t="shared" si="4"/>
        <v>0</v>
      </c>
      <c r="L149" s="32" t="b">
        <f t="shared" si="5"/>
        <v>1</v>
      </c>
      <c r="M149" s="32" t="b">
        <f t="shared" si="6"/>
        <v>0</v>
      </c>
      <c r="N149" s="33" t="str">
        <f t="shared" si="7"/>
        <v/>
      </c>
      <c r="O149" s="34" t="str">
        <f t="shared" si="8"/>
        <v/>
      </c>
      <c r="P149" s="34" t="str">
        <f t="shared" si="9"/>
        <v/>
      </c>
      <c r="Q149" s="35" t="str">
        <f t="shared" si="10"/>
        <v/>
      </c>
      <c r="R149" s="33" t="str">
        <f t="shared" si="11"/>
        <v/>
      </c>
      <c r="S149" s="33">
        <f t="shared" si="12"/>
        <v>1</v>
      </c>
      <c r="T149" s="33">
        <f t="shared" si="13"/>
        <v>-56.71174423</v>
      </c>
      <c r="U149" s="33">
        <f t="shared" si="14"/>
        <v>-56.71174423</v>
      </c>
      <c r="V149" s="36" t="str">
        <f t="shared" si="15"/>
        <v/>
      </c>
      <c r="W149" s="37">
        <f t="shared" si="16"/>
        <v>88.71035368</v>
      </c>
      <c r="X149" s="37">
        <f t="shared" si="17"/>
        <v>5.75</v>
      </c>
      <c r="Y149" s="37" t="str">
        <f>if(N149=1,(W149*(S149-V149))*'Säännöt ja ohjeet'!$B$54+X149,"")</f>
        <v/>
      </c>
      <c r="Z149" s="37">
        <f t="shared" si="18"/>
        <v>0</v>
      </c>
      <c r="AA149" s="37">
        <f t="shared" si="19"/>
        <v>1</v>
      </c>
      <c r="AB149" s="37">
        <f t="shared" si="20"/>
        <v>88.71035368</v>
      </c>
      <c r="AC149" s="37">
        <f t="shared" si="21"/>
        <v>5.75</v>
      </c>
      <c r="AD149" s="37" t="str">
        <f>if(N149=1,(AB149*(Z149-AA149))*'Säännöt ja ohjeet'!$B$54+AC149,"")</f>
        <v/>
      </c>
      <c r="AE149" s="38">
        <f t="shared" si="22"/>
        <v>11</v>
      </c>
      <c r="AF149" s="38">
        <f t="shared" si="23"/>
        <v>11</v>
      </c>
      <c r="AG149" s="1"/>
      <c r="AH149" s="10"/>
      <c r="AI149" s="27">
        <f t="shared" ref="AI149:ED149" si="180">if($B149=AI$3,AI148+$Y149,if($C149=AI$3,AI148+$AD149,AI148))</f>
        <v>2004.732079</v>
      </c>
      <c r="AJ149" s="27">
        <f t="shared" si="180"/>
        <v>1845.73035</v>
      </c>
      <c r="AK149" s="27">
        <f t="shared" si="180"/>
        <v>2427.22019</v>
      </c>
      <c r="AL149" s="27">
        <f t="shared" si="180"/>
        <v>1676.303128</v>
      </c>
      <c r="AM149" s="27">
        <f t="shared" si="180"/>
        <v>1775.926432</v>
      </c>
      <c r="AN149" s="27">
        <f t="shared" si="180"/>
        <v>2303.106744</v>
      </c>
      <c r="AO149" s="27">
        <f t="shared" si="180"/>
        <v>2279.021637</v>
      </c>
      <c r="AP149" s="27">
        <f t="shared" si="180"/>
        <v>1721.536599</v>
      </c>
      <c r="AQ149" s="27">
        <f t="shared" si="180"/>
        <v>880.3044819</v>
      </c>
      <c r="AR149" s="27">
        <f t="shared" si="180"/>
        <v>818.204268</v>
      </c>
      <c r="AS149" s="27">
        <f t="shared" si="180"/>
        <v>2178.77133</v>
      </c>
      <c r="AT149" s="27">
        <f t="shared" si="180"/>
        <v>811.649061</v>
      </c>
      <c r="AU149" s="27">
        <f t="shared" si="180"/>
        <v>1243.17385</v>
      </c>
      <c r="AV149" s="27">
        <f t="shared" si="180"/>
        <v>1314.655233</v>
      </c>
      <c r="AW149" s="27">
        <f t="shared" si="180"/>
        <v>1186.880996</v>
      </c>
      <c r="AX149" s="27">
        <f t="shared" si="180"/>
        <v>1130.419935</v>
      </c>
      <c r="AY149" s="27">
        <f t="shared" si="180"/>
        <v>1367.704948</v>
      </c>
      <c r="AZ149" s="27">
        <f t="shared" si="180"/>
        <v>1757.561406</v>
      </c>
      <c r="BA149" s="27">
        <f t="shared" si="180"/>
        <v>1843.969933</v>
      </c>
      <c r="BB149" s="27">
        <f t="shared" si="180"/>
        <v>2151.976698</v>
      </c>
      <c r="BC149" s="27">
        <f t="shared" si="180"/>
        <v>2206.995622</v>
      </c>
      <c r="BD149" s="27" t="str">
        <f t="shared" si="180"/>
        <v>#N/A</v>
      </c>
      <c r="BE149" s="27" t="str">
        <f t="shared" si="180"/>
        <v>#N/A</v>
      </c>
      <c r="BF149" s="27" t="str">
        <f t="shared" si="180"/>
        <v>#N/A</v>
      </c>
      <c r="BG149" s="27" t="str">
        <f t="shared" si="180"/>
        <v>#N/A</v>
      </c>
      <c r="BH149" s="27" t="str">
        <f t="shared" si="180"/>
        <v>#N/A</v>
      </c>
      <c r="BI149" s="27" t="str">
        <f t="shared" si="180"/>
        <v>#N/A</v>
      </c>
      <c r="BJ149" s="27" t="str">
        <f t="shared" si="180"/>
        <v>#N/A</v>
      </c>
      <c r="BK149" s="27" t="str">
        <f t="shared" si="180"/>
        <v>#N/A</v>
      </c>
      <c r="BL149" s="27" t="str">
        <f t="shared" si="180"/>
        <v>#N/A</v>
      </c>
      <c r="BM149" s="27" t="str">
        <f t="shared" si="180"/>
        <v>#N/A</v>
      </c>
      <c r="BN149" s="27" t="str">
        <f t="shared" si="180"/>
        <v>#N/A</v>
      </c>
      <c r="BO149" s="27" t="str">
        <f t="shared" si="180"/>
        <v>#N/A</v>
      </c>
      <c r="BP149" s="27" t="str">
        <f t="shared" si="180"/>
        <v>#N/A</v>
      </c>
      <c r="BQ149" s="27" t="str">
        <f t="shared" si="180"/>
        <v>#N/A</v>
      </c>
      <c r="BR149" s="27" t="str">
        <f t="shared" si="180"/>
        <v>#N/A</v>
      </c>
      <c r="BS149" s="27" t="str">
        <f t="shared" si="180"/>
        <v>#N/A</v>
      </c>
      <c r="BT149" s="27" t="str">
        <f t="shared" si="180"/>
        <v>#N/A</v>
      </c>
      <c r="BU149" s="27" t="str">
        <f t="shared" si="180"/>
        <v>#N/A</v>
      </c>
      <c r="BV149" s="27" t="str">
        <f t="shared" si="180"/>
        <v>#N/A</v>
      </c>
      <c r="BW149" s="27" t="str">
        <f t="shared" si="180"/>
        <v>#N/A</v>
      </c>
      <c r="BX149" s="27" t="str">
        <f t="shared" si="180"/>
        <v>#N/A</v>
      </c>
      <c r="BY149" s="27" t="str">
        <f t="shared" si="180"/>
        <v>#N/A</v>
      </c>
      <c r="BZ149" s="27" t="str">
        <f t="shared" si="180"/>
        <v>#N/A</v>
      </c>
      <c r="CA149" s="27" t="str">
        <f t="shared" si="180"/>
        <v>#N/A</v>
      </c>
      <c r="CB149" s="27" t="str">
        <f t="shared" si="180"/>
        <v>#N/A</v>
      </c>
      <c r="CC149" s="27" t="str">
        <f t="shared" si="180"/>
        <v>#N/A</v>
      </c>
      <c r="CD149" s="27" t="str">
        <f t="shared" si="180"/>
        <v>#N/A</v>
      </c>
      <c r="CE149" s="27" t="str">
        <f t="shared" si="180"/>
        <v>#N/A</v>
      </c>
      <c r="CF149" s="27" t="str">
        <f t="shared" si="180"/>
        <v>#N/A</v>
      </c>
      <c r="CG149" s="27" t="str">
        <f t="shared" si="180"/>
        <v>#N/A</v>
      </c>
      <c r="CH149" s="27" t="str">
        <f t="shared" si="180"/>
        <v>#N/A</v>
      </c>
      <c r="CI149" s="27" t="str">
        <f t="shared" si="180"/>
        <v>#N/A</v>
      </c>
      <c r="CJ149" s="27" t="str">
        <f t="shared" si="180"/>
        <v>#N/A</v>
      </c>
      <c r="CK149" s="27" t="str">
        <f t="shared" si="180"/>
        <v>#N/A</v>
      </c>
      <c r="CL149" s="27" t="str">
        <f t="shared" si="180"/>
        <v>#N/A</v>
      </c>
      <c r="CM149" s="27" t="str">
        <f t="shared" si="180"/>
        <v>#N/A</v>
      </c>
      <c r="CN149" s="27" t="str">
        <f t="shared" si="180"/>
        <v>#N/A</v>
      </c>
      <c r="CO149" s="27" t="str">
        <f t="shared" si="180"/>
        <v>#N/A</v>
      </c>
      <c r="CP149" s="27" t="str">
        <f t="shared" si="180"/>
        <v>#N/A</v>
      </c>
      <c r="CQ149" s="27" t="str">
        <f t="shared" si="180"/>
        <v>#N/A</v>
      </c>
      <c r="CR149" s="27" t="str">
        <f t="shared" si="180"/>
        <v>#N/A</v>
      </c>
      <c r="CS149" s="27" t="str">
        <f t="shared" si="180"/>
        <v>#N/A</v>
      </c>
      <c r="CT149" s="27" t="str">
        <f t="shared" si="180"/>
        <v>#N/A</v>
      </c>
      <c r="CU149" s="27" t="str">
        <f t="shared" si="180"/>
        <v>#N/A</v>
      </c>
      <c r="CV149" s="27" t="str">
        <f t="shared" si="180"/>
        <v>#N/A</v>
      </c>
      <c r="CW149" s="27" t="str">
        <f t="shared" si="180"/>
        <v>#N/A</v>
      </c>
      <c r="CX149" s="27" t="str">
        <f t="shared" si="180"/>
        <v>#N/A</v>
      </c>
      <c r="CY149" s="27" t="str">
        <f t="shared" si="180"/>
        <v>#N/A</v>
      </c>
      <c r="CZ149" s="27" t="str">
        <f t="shared" si="180"/>
        <v>#N/A</v>
      </c>
      <c r="DA149" s="27" t="str">
        <f t="shared" si="180"/>
        <v>#N/A</v>
      </c>
      <c r="DB149" s="27" t="str">
        <f t="shared" si="180"/>
        <v>#N/A</v>
      </c>
      <c r="DC149" s="27" t="str">
        <f t="shared" si="180"/>
        <v>#N/A</v>
      </c>
      <c r="DD149" s="27" t="str">
        <f t="shared" si="180"/>
        <v>#N/A</v>
      </c>
      <c r="DE149" s="27" t="str">
        <f t="shared" si="180"/>
        <v>#N/A</v>
      </c>
      <c r="DF149" s="27" t="str">
        <f t="shared" si="180"/>
        <v>#N/A</v>
      </c>
      <c r="DG149" s="27" t="str">
        <f t="shared" si="180"/>
        <v>#N/A</v>
      </c>
      <c r="DH149" s="27" t="str">
        <f t="shared" si="180"/>
        <v>#N/A</v>
      </c>
      <c r="DI149" s="27" t="str">
        <f t="shared" si="180"/>
        <v>#N/A</v>
      </c>
      <c r="DJ149" s="27" t="str">
        <f t="shared" si="180"/>
        <v>#N/A</v>
      </c>
      <c r="DK149" s="27" t="str">
        <f t="shared" si="180"/>
        <v>#N/A</v>
      </c>
      <c r="DL149" s="27" t="str">
        <f t="shared" si="180"/>
        <v>#N/A</v>
      </c>
      <c r="DM149" s="27" t="str">
        <f t="shared" si="180"/>
        <v>#N/A</v>
      </c>
      <c r="DN149" s="27" t="str">
        <f t="shared" si="180"/>
        <v>#N/A</v>
      </c>
      <c r="DO149" s="27" t="str">
        <f t="shared" si="180"/>
        <v>#N/A</v>
      </c>
      <c r="DP149" s="27" t="str">
        <f t="shared" si="180"/>
        <v>#N/A</v>
      </c>
      <c r="DQ149" s="27" t="str">
        <f t="shared" si="180"/>
        <v>#N/A</v>
      </c>
      <c r="DR149" s="27" t="str">
        <f t="shared" si="180"/>
        <v>#N/A</v>
      </c>
      <c r="DS149" s="27" t="str">
        <f t="shared" si="180"/>
        <v>#N/A</v>
      </c>
      <c r="DT149" s="27" t="str">
        <f t="shared" si="180"/>
        <v>#N/A</v>
      </c>
      <c r="DU149" s="27" t="str">
        <f t="shared" si="180"/>
        <v>#N/A</v>
      </c>
      <c r="DV149" s="27" t="str">
        <f t="shared" si="180"/>
        <v>#N/A</v>
      </c>
      <c r="DW149" s="27" t="str">
        <f t="shared" si="180"/>
        <v>#N/A</v>
      </c>
      <c r="DX149" s="27" t="str">
        <f t="shared" si="180"/>
        <v>#N/A</v>
      </c>
      <c r="DY149" s="27" t="str">
        <f t="shared" si="180"/>
        <v>#N/A</v>
      </c>
      <c r="DZ149" s="27" t="str">
        <f t="shared" si="180"/>
        <v>#N/A</v>
      </c>
      <c r="EA149" s="27" t="str">
        <f t="shared" si="180"/>
        <v>#N/A</v>
      </c>
      <c r="EB149" s="27" t="str">
        <f t="shared" si="180"/>
        <v>#N/A</v>
      </c>
      <c r="EC149" s="27" t="str">
        <f t="shared" si="180"/>
        <v>#N/A</v>
      </c>
      <c r="ED149" s="27" t="str">
        <f t="shared" si="180"/>
        <v>#N/A</v>
      </c>
      <c r="EE149" s="28">
        <f t="shared" si="2"/>
        <v>1663.135472</v>
      </c>
    </row>
    <row r="150">
      <c r="A150" s="1"/>
      <c r="B150" s="42"/>
      <c r="C150" s="43"/>
      <c r="D150" s="43"/>
      <c r="E150" s="43"/>
      <c r="F150" s="44"/>
      <c r="G150" s="32"/>
      <c r="H150" s="32" t="b">
        <f t="shared" si="3"/>
        <v>0</v>
      </c>
      <c r="I150" s="32" t="b">
        <f>if(iferror(match(B150,'Osallistujat ja seuranta'!C:C,0),0)&gt;0,TRUE,FALSE)</f>
        <v>0</v>
      </c>
      <c r="J150" s="32" t="b">
        <f>if(iferror(match(C150,'Osallistujat ja seuranta'!C:C,0),0)&gt;0,TRUE,FALSE)</f>
        <v>0</v>
      </c>
      <c r="K150" s="32" t="b">
        <f t="shared" si="4"/>
        <v>0</v>
      </c>
      <c r="L150" s="32" t="b">
        <f t="shared" si="5"/>
        <v>1</v>
      </c>
      <c r="M150" s="32" t="b">
        <f t="shared" si="6"/>
        <v>0</v>
      </c>
      <c r="N150" s="33" t="str">
        <f t="shared" si="7"/>
        <v/>
      </c>
      <c r="O150" s="34" t="str">
        <f t="shared" si="8"/>
        <v/>
      </c>
      <c r="P150" s="34" t="str">
        <f t="shared" si="9"/>
        <v/>
      </c>
      <c r="Q150" s="35" t="str">
        <f t="shared" si="10"/>
        <v/>
      </c>
      <c r="R150" s="33" t="str">
        <f t="shared" si="11"/>
        <v/>
      </c>
      <c r="S150" s="33">
        <f t="shared" si="12"/>
        <v>1</v>
      </c>
      <c r="T150" s="33">
        <f t="shared" si="13"/>
        <v>-56.71174423</v>
      </c>
      <c r="U150" s="33">
        <f t="shared" si="14"/>
        <v>-56.71174423</v>
      </c>
      <c r="V150" s="36" t="str">
        <f t="shared" si="15"/>
        <v/>
      </c>
      <c r="W150" s="37">
        <f t="shared" si="16"/>
        <v>88.71035368</v>
      </c>
      <c r="X150" s="37">
        <f t="shared" si="17"/>
        <v>5.75</v>
      </c>
      <c r="Y150" s="37" t="str">
        <f>if(N150=1,(W150*(S150-V150))*'Säännöt ja ohjeet'!$B$54+X150,"")</f>
        <v/>
      </c>
      <c r="Z150" s="37">
        <f t="shared" si="18"/>
        <v>0</v>
      </c>
      <c r="AA150" s="37">
        <f t="shared" si="19"/>
        <v>1</v>
      </c>
      <c r="AB150" s="37">
        <f t="shared" si="20"/>
        <v>88.71035368</v>
      </c>
      <c r="AC150" s="37">
        <f t="shared" si="21"/>
        <v>5.75</v>
      </c>
      <c r="AD150" s="37" t="str">
        <f>if(N150=1,(AB150*(Z150-AA150))*'Säännöt ja ohjeet'!$B$54+AC150,"")</f>
        <v/>
      </c>
      <c r="AE150" s="38">
        <f t="shared" si="22"/>
        <v>11</v>
      </c>
      <c r="AF150" s="38">
        <f t="shared" si="23"/>
        <v>11</v>
      </c>
      <c r="AG150" s="1"/>
      <c r="AH150" s="10"/>
      <c r="AI150" s="27">
        <f t="shared" ref="AI150:ED150" si="181">if($B150=AI$3,AI149+$Y150,if($C150=AI$3,AI149+$AD150,AI149))</f>
        <v>2004.732079</v>
      </c>
      <c r="AJ150" s="27">
        <f t="shared" si="181"/>
        <v>1845.73035</v>
      </c>
      <c r="AK150" s="27">
        <f t="shared" si="181"/>
        <v>2427.22019</v>
      </c>
      <c r="AL150" s="27">
        <f t="shared" si="181"/>
        <v>1676.303128</v>
      </c>
      <c r="AM150" s="27">
        <f t="shared" si="181"/>
        <v>1775.926432</v>
      </c>
      <c r="AN150" s="27">
        <f t="shared" si="181"/>
        <v>2303.106744</v>
      </c>
      <c r="AO150" s="27">
        <f t="shared" si="181"/>
        <v>2279.021637</v>
      </c>
      <c r="AP150" s="27">
        <f t="shared" si="181"/>
        <v>1721.536599</v>
      </c>
      <c r="AQ150" s="27">
        <f t="shared" si="181"/>
        <v>880.3044819</v>
      </c>
      <c r="AR150" s="27">
        <f t="shared" si="181"/>
        <v>818.204268</v>
      </c>
      <c r="AS150" s="27">
        <f t="shared" si="181"/>
        <v>2178.77133</v>
      </c>
      <c r="AT150" s="27">
        <f t="shared" si="181"/>
        <v>811.649061</v>
      </c>
      <c r="AU150" s="27">
        <f t="shared" si="181"/>
        <v>1243.17385</v>
      </c>
      <c r="AV150" s="27">
        <f t="shared" si="181"/>
        <v>1314.655233</v>
      </c>
      <c r="AW150" s="27">
        <f t="shared" si="181"/>
        <v>1186.880996</v>
      </c>
      <c r="AX150" s="27">
        <f t="shared" si="181"/>
        <v>1130.419935</v>
      </c>
      <c r="AY150" s="27">
        <f t="shared" si="181"/>
        <v>1367.704948</v>
      </c>
      <c r="AZ150" s="27">
        <f t="shared" si="181"/>
        <v>1757.561406</v>
      </c>
      <c r="BA150" s="27">
        <f t="shared" si="181"/>
        <v>1843.969933</v>
      </c>
      <c r="BB150" s="27">
        <f t="shared" si="181"/>
        <v>2151.976698</v>
      </c>
      <c r="BC150" s="27">
        <f t="shared" si="181"/>
        <v>2206.995622</v>
      </c>
      <c r="BD150" s="27" t="str">
        <f t="shared" si="181"/>
        <v>#N/A</v>
      </c>
      <c r="BE150" s="27" t="str">
        <f t="shared" si="181"/>
        <v>#N/A</v>
      </c>
      <c r="BF150" s="27" t="str">
        <f t="shared" si="181"/>
        <v>#N/A</v>
      </c>
      <c r="BG150" s="27" t="str">
        <f t="shared" si="181"/>
        <v>#N/A</v>
      </c>
      <c r="BH150" s="27" t="str">
        <f t="shared" si="181"/>
        <v>#N/A</v>
      </c>
      <c r="BI150" s="27" t="str">
        <f t="shared" si="181"/>
        <v>#N/A</v>
      </c>
      <c r="BJ150" s="27" t="str">
        <f t="shared" si="181"/>
        <v>#N/A</v>
      </c>
      <c r="BK150" s="27" t="str">
        <f t="shared" si="181"/>
        <v>#N/A</v>
      </c>
      <c r="BL150" s="27" t="str">
        <f t="shared" si="181"/>
        <v>#N/A</v>
      </c>
      <c r="BM150" s="27" t="str">
        <f t="shared" si="181"/>
        <v>#N/A</v>
      </c>
      <c r="BN150" s="27" t="str">
        <f t="shared" si="181"/>
        <v>#N/A</v>
      </c>
      <c r="BO150" s="27" t="str">
        <f t="shared" si="181"/>
        <v>#N/A</v>
      </c>
      <c r="BP150" s="27" t="str">
        <f t="shared" si="181"/>
        <v>#N/A</v>
      </c>
      <c r="BQ150" s="27" t="str">
        <f t="shared" si="181"/>
        <v>#N/A</v>
      </c>
      <c r="BR150" s="27" t="str">
        <f t="shared" si="181"/>
        <v>#N/A</v>
      </c>
      <c r="BS150" s="27" t="str">
        <f t="shared" si="181"/>
        <v>#N/A</v>
      </c>
      <c r="BT150" s="27" t="str">
        <f t="shared" si="181"/>
        <v>#N/A</v>
      </c>
      <c r="BU150" s="27" t="str">
        <f t="shared" si="181"/>
        <v>#N/A</v>
      </c>
      <c r="BV150" s="27" t="str">
        <f t="shared" si="181"/>
        <v>#N/A</v>
      </c>
      <c r="BW150" s="27" t="str">
        <f t="shared" si="181"/>
        <v>#N/A</v>
      </c>
      <c r="BX150" s="27" t="str">
        <f t="shared" si="181"/>
        <v>#N/A</v>
      </c>
      <c r="BY150" s="27" t="str">
        <f t="shared" si="181"/>
        <v>#N/A</v>
      </c>
      <c r="BZ150" s="27" t="str">
        <f t="shared" si="181"/>
        <v>#N/A</v>
      </c>
      <c r="CA150" s="27" t="str">
        <f t="shared" si="181"/>
        <v>#N/A</v>
      </c>
      <c r="CB150" s="27" t="str">
        <f t="shared" si="181"/>
        <v>#N/A</v>
      </c>
      <c r="CC150" s="27" t="str">
        <f t="shared" si="181"/>
        <v>#N/A</v>
      </c>
      <c r="CD150" s="27" t="str">
        <f t="shared" si="181"/>
        <v>#N/A</v>
      </c>
      <c r="CE150" s="27" t="str">
        <f t="shared" si="181"/>
        <v>#N/A</v>
      </c>
      <c r="CF150" s="27" t="str">
        <f t="shared" si="181"/>
        <v>#N/A</v>
      </c>
      <c r="CG150" s="27" t="str">
        <f t="shared" si="181"/>
        <v>#N/A</v>
      </c>
      <c r="CH150" s="27" t="str">
        <f t="shared" si="181"/>
        <v>#N/A</v>
      </c>
      <c r="CI150" s="27" t="str">
        <f t="shared" si="181"/>
        <v>#N/A</v>
      </c>
      <c r="CJ150" s="27" t="str">
        <f t="shared" si="181"/>
        <v>#N/A</v>
      </c>
      <c r="CK150" s="27" t="str">
        <f t="shared" si="181"/>
        <v>#N/A</v>
      </c>
      <c r="CL150" s="27" t="str">
        <f t="shared" si="181"/>
        <v>#N/A</v>
      </c>
      <c r="CM150" s="27" t="str">
        <f t="shared" si="181"/>
        <v>#N/A</v>
      </c>
      <c r="CN150" s="27" t="str">
        <f t="shared" si="181"/>
        <v>#N/A</v>
      </c>
      <c r="CO150" s="27" t="str">
        <f t="shared" si="181"/>
        <v>#N/A</v>
      </c>
      <c r="CP150" s="27" t="str">
        <f t="shared" si="181"/>
        <v>#N/A</v>
      </c>
      <c r="CQ150" s="27" t="str">
        <f t="shared" si="181"/>
        <v>#N/A</v>
      </c>
      <c r="CR150" s="27" t="str">
        <f t="shared" si="181"/>
        <v>#N/A</v>
      </c>
      <c r="CS150" s="27" t="str">
        <f t="shared" si="181"/>
        <v>#N/A</v>
      </c>
      <c r="CT150" s="27" t="str">
        <f t="shared" si="181"/>
        <v>#N/A</v>
      </c>
      <c r="CU150" s="27" t="str">
        <f t="shared" si="181"/>
        <v>#N/A</v>
      </c>
      <c r="CV150" s="27" t="str">
        <f t="shared" si="181"/>
        <v>#N/A</v>
      </c>
      <c r="CW150" s="27" t="str">
        <f t="shared" si="181"/>
        <v>#N/A</v>
      </c>
      <c r="CX150" s="27" t="str">
        <f t="shared" si="181"/>
        <v>#N/A</v>
      </c>
      <c r="CY150" s="27" t="str">
        <f t="shared" si="181"/>
        <v>#N/A</v>
      </c>
      <c r="CZ150" s="27" t="str">
        <f t="shared" si="181"/>
        <v>#N/A</v>
      </c>
      <c r="DA150" s="27" t="str">
        <f t="shared" si="181"/>
        <v>#N/A</v>
      </c>
      <c r="DB150" s="27" t="str">
        <f t="shared" si="181"/>
        <v>#N/A</v>
      </c>
      <c r="DC150" s="27" t="str">
        <f t="shared" si="181"/>
        <v>#N/A</v>
      </c>
      <c r="DD150" s="27" t="str">
        <f t="shared" si="181"/>
        <v>#N/A</v>
      </c>
      <c r="DE150" s="27" t="str">
        <f t="shared" si="181"/>
        <v>#N/A</v>
      </c>
      <c r="DF150" s="27" t="str">
        <f t="shared" si="181"/>
        <v>#N/A</v>
      </c>
      <c r="DG150" s="27" t="str">
        <f t="shared" si="181"/>
        <v>#N/A</v>
      </c>
      <c r="DH150" s="27" t="str">
        <f t="shared" si="181"/>
        <v>#N/A</v>
      </c>
      <c r="DI150" s="27" t="str">
        <f t="shared" si="181"/>
        <v>#N/A</v>
      </c>
      <c r="DJ150" s="27" t="str">
        <f t="shared" si="181"/>
        <v>#N/A</v>
      </c>
      <c r="DK150" s="27" t="str">
        <f t="shared" si="181"/>
        <v>#N/A</v>
      </c>
      <c r="DL150" s="27" t="str">
        <f t="shared" si="181"/>
        <v>#N/A</v>
      </c>
      <c r="DM150" s="27" t="str">
        <f t="shared" si="181"/>
        <v>#N/A</v>
      </c>
      <c r="DN150" s="27" t="str">
        <f t="shared" si="181"/>
        <v>#N/A</v>
      </c>
      <c r="DO150" s="27" t="str">
        <f t="shared" si="181"/>
        <v>#N/A</v>
      </c>
      <c r="DP150" s="27" t="str">
        <f t="shared" si="181"/>
        <v>#N/A</v>
      </c>
      <c r="DQ150" s="27" t="str">
        <f t="shared" si="181"/>
        <v>#N/A</v>
      </c>
      <c r="DR150" s="27" t="str">
        <f t="shared" si="181"/>
        <v>#N/A</v>
      </c>
      <c r="DS150" s="27" t="str">
        <f t="shared" si="181"/>
        <v>#N/A</v>
      </c>
      <c r="DT150" s="27" t="str">
        <f t="shared" si="181"/>
        <v>#N/A</v>
      </c>
      <c r="DU150" s="27" t="str">
        <f t="shared" si="181"/>
        <v>#N/A</v>
      </c>
      <c r="DV150" s="27" t="str">
        <f t="shared" si="181"/>
        <v>#N/A</v>
      </c>
      <c r="DW150" s="27" t="str">
        <f t="shared" si="181"/>
        <v>#N/A</v>
      </c>
      <c r="DX150" s="27" t="str">
        <f t="shared" si="181"/>
        <v>#N/A</v>
      </c>
      <c r="DY150" s="27" t="str">
        <f t="shared" si="181"/>
        <v>#N/A</v>
      </c>
      <c r="DZ150" s="27" t="str">
        <f t="shared" si="181"/>
        <v>#N/A</v>
      </c>
      <c r="EA150" s="27" t="str">
        <f t="shared" si="181"/>
        <v>#N/A</v>
      </c>
      <c r="EB150" s="27" t="str">
        <f t="shared" si="181"/>
        <v>#N/A</v>
      </c>
      <c r="EC150" s="27" t="str">
        <f t="shared" si="181"/>
        <v>#N/A</v>
      </c>
      <c r="ED150" s="27" t="str">
        <f t="shared" si="181"/>
        <v>#N/A</v>
      </c>
      <c r="EE150" s="28">
        <f t="shared" si="2"/>
        <v>1663.135472</v>
      </c>
    </row>
    <row r="151">
      <c r="A151" s="1"/>
      <c r="B151" s="42"/>
      <c r="C151" s="43"/>
      <c r="D151" s="43"/>
      <c r="E151" s="43"/>
      <c r="F151" s="44"/>
      <c r="G151" s="32"/>
      <c r="H151" s="32" t="b">
        <f t="shared" si="3"/>
        <v>0</v>
      </c>
      <c r="I151" s="32" t="b">
        <f>if(iferror(match(B151,'Osallistujat ja seuranta'!C:C,0),0)&gt;0,TRUE,FALSE)</f>
        <v>0</v>
      </c>
      <c r="J151" s="32" t="b">
        <f>if(iferror(match(C151,'Osallistujat ja seuranta'!C:C,0),0)&gt;0,TRUE,FALSE)</f>
        <v>0</v>
      </c>
      <c r="K151" s="32" t="b">
        <f t="shared" si="4"/>
        <v>0</v>
      </c>
      <c r="L151" s="32" t="b">
        <f t="shared" si="5"/>
        <v>1</v>
      </c>
      <c r="M151" s="32" t="b">
        <f t="shared" si="6"/>
        <v>0</v>
      </c>
      <c r="N151" s="33" t="str">
        <f t="shared" si="7"/>
        <v/>
      </c>
      <c r="O151" s="34" t="str">
        <f t="shared" si="8"/>
        <v/>
      </c>
      <c r="P151" s="34" t="str">
        <f t="shared" si="9"/>
        <v/>
      </c>
      <c r="Q151" s="35" t="str">
        <f t="shared" si="10"/>
        <v/>
      </c>
      <c r="R151" s="33" t="str">
        <f t="shared" si="11"/>
        <v/>
      </c>
      <c r="S151" s="33">
        <f t="shared" si="12"/>
        <v>1</v>
      </c>
      <c r="T151" s="33">
        <f t="shared" si="13"/>
        <v>-56.71174423</v>
      </c>
      <c r="U151" s="33">
        <f t="shared" si="14"/>
        <v>-56.71174423</v>
      </c>
      <c r="V151" s="36" t="str">
        <f t="shared" si="15"/>
        <v/>
      </c>
      <c r="W151" s="37">
        <f t="shared" si="16"/>
        <v>88.71035368</v>
      </c>
      <c r="X151" s="37">
        <f t="shared" si="17"/>
        <v>5.75</v>
      </c>
      <c r="Y151" s="37" t="str">
        <f>if(N151=1,(W151*(S151-V151))*'Säännöt ja ohjeet'!$B$54+X151,"")</f>
        <v/>
      </c>
      <c r="Z151" s="37">
        <f t="shared" si="18"/>
        <v>0</v>
      </c>
      <c r="AA151" s="37">
        <f t="shared" si="19"/>
        <v>1</v>
      </c>
      <c r="AB151" s="37">
        <f t="shared" si="20"/>
        <v>88.71035368</v>
      </c>
      <c r="AC151" s="37">
        <f t="shared" si="21"/>
        <v>5.75</v>
      </c>
      <c r="AD151" s="37" t="str">
        <f>if(N151=1,(AB151*(Z151-AA151))*'Säännöt ja ohjeet'!$B$54+AC151,"")</f>
        <v/>
      </c>
      <c r="AE151" s="38">
        <f t="shared" si="22"/>
        <v>11</v>
      </c>
      <c r="AF151" s="38">
        <f t="shared" si="23"/>
        <v>11</v>
      </c>
      <c r="AG151" s="1"/>
      <c r="AH151" s="10"/>
      <c r="AI151" s="27">
        <f t="shared" ref="AI151:ED151" si="182">if($B151=AI$3,AI150+$Y151,if($C151=AI$3,AI150+$AD151,AI150))</f>
        <v>2004.732079</v>
      </c>
      <c r="AJ151" s="27">
        <f t="shared" si="182"/>
        <v>1845.73035</v>
      </c>
      <c r="AK151" s="27">
        <f t="shared" si="182"/>
        <v>2427.22019</v>
      </c>
      <c r="AL151" s="27">
        <f t="shared" si="182"/>
        <v>1676.303128</v>
      </c>
      <c r="AM151" s="27">
        <f t="shared" si="182"/>
        <v>1775.926432</v>
      </c>
      <c r="AN151" s="27">
        <f t="shared" si="182"/>
        <v>2303.106744</v>
      </c>
      <c r="AO151" s="27">
        <f t="shared" si="182"/>
        <v>2279.021637</v>
      </c>
      <c r="AP151" s="27">
        <f t="shared" si="182"/>
        <v>1721.536599</v>
      </c>
      <c r="AQ151" s="27">
        <f t="shared" si="182"/>
        <v>880.3044819</v>
      </c>
      <c r="AR151" s="27">
        <f t="shared" si="182"/>
        <v>818.204268</v>
      </c>
      <c r="AS151" s="27">
        <f t="shared" si="182"/>
        <v>2178.77133</v>
      </c>
      <c r="AT151" s="27">
        <f t="shared" si="182"/>
        <v>811.649061</v>
      </c>
      <c r="AU151" s="27">
        <f t="shared" si="182"/>
        <v>1243.17385</v>
      </c>
      <c r="AV151" s="27">
        <f t="shared" si="182"/>
        <v>1314.655233</v>
      </c>
      <c r="AW151" s="27">
        <f t="shared" si="182"/>
        <v>1186.880996</v>
      </c>
      <c r="AX151" s="27">
        <f t="shared" si="182"/>
        <v>1130.419935</v>
      </c>
      <c r="AY151" s="27">
        <f t="shared" si="182"/>
        <v>1367.704948</v>
      </c>
      <c r="AZ151" s="27">
        <f t="shared" si="182"/>
        <v>1757.561406</v>
      </c>
      <c r="BA151" s="27">
        <f t="shared" si="182"/>
        <v>1843.969933</v>
      </c>
      <c r="BB151" s="27">
        <f t="shared" si="182"/>
        <v>2151.976698</v>
      </c>
      <c r="BC151" s="27">
        <f t="shared" si="182"/>
        <v>2206.995622</v>
      </c>
      <c r="BD151" s="27" t="str">
        <f t="shared" si="182"/>
        <v>#N/A</v>
      </c>
      <c r="BE151" s="27" t="str">
        <f t="shared" si="182"/>
        <v>#N/A</v>
      </c>
      <c r="BF151" s="27" t="str">
        <f t="shared" si="182"/>
        <v>#N/A</v>
      </c>
      <c r="BG151" s="27" t="str">
        <f t="shared" si="182"/>
        <v>#N/A</v>
      </c>
      <c r="BH151" s="27" t="str">
        <f t="shared" si="182"/>
        <v>#N/A</v>
      </c>
      <c r="BI151" s="27" t="str">
        <f t="shared" si="182"/>
        <v>#N/A</v>
      </c>
      <c r="BJ151" s="27" t="str">
        <f t="shared" si="182"/>
        <v>#N/A</v>
      </c>
      <c r="BK151" s="27" t="str">
        <f t="shared" si="182"/>
        <v>#N/A</v>
      </c>
      <c r="BL151" s="27" t="str">
        <f t="shared" si="182"/>
        <v>#N/A</v>
      </c>
      <c r="BM151" s="27" t="str">
        <f t="shared" si="182"/>
        <v>#N/A</v>
      </c>
      <c r="BN151" s="27" t="str">
        <f t="shared" si="182"/>
        <v>#N/A</v>
      </c>
      <c r="BO151" s="27" t="str">
        <f t="shared" si="182"/>
        <v>#N/A</v>
      </c>
      <c r="BP151" s="27" t="str">
        <f t="shared" si="182"/>
        <v>#N/A</v>
      </c>
      <c r="BQ151" s="27" t="str">
        <f t="shared" si="182"/>
        <v>#N/A</v>
      </c>
      <c r="BR151" s="27" t="str">
        <f t="shared" si="182"/>
        <v>#N/A</v>
      </c>
      <c r="BS151" s="27" t="str">
        <f t="shared" si="182"/>
        <v>#N/A</v>
      </c>
      <c r="BT151" s="27" t="str">
        <f t="shared" si="182"/>
        <v>#N/A</v>
      </c>
      <c r="BU151" s="27" t="str">
        <f t="shared" si="182"/>
        <v>#N/A</v>
      </c>
      <c r="BV151" s="27" t="str">
        <f t="shared" si="182"/>
        <v>#N/A</v>
      </c>
      <c r="BW151" s="27" t="str">
        <f t="shared" si="182"/>
        <v>#N/A</v>
      </c>
      <c r="BX151" s="27" t="str">
        <f t="shared" si="182"/>
        <v>#N/A</v>
      </c>
      <c r="BY151" s="27" t="str">
        <f t="shared" si="182"/>
        <v>#N/A</v>
      </c>
      <c r="BZ151" s="27" t="str">
        <f t="shared" si="182"/>
        <v>#N/A</v>
      </c>
      <c r="CA151" s="27" t="str">
        <f t="shared" si="182"/>
        <v>#N/A</v>
      </c>
      <c r="CB151" s="27" t="str">
        <f t="shared" si="182"/>
        <v>#N/A</v>
      </c>
      <c r="CC151" s="27" t="str">
        <f t="shared" si="182"/>
        <v>#N/A</v>
      </c>
      <c r="CD151" s="27" t="str">
        <f t="shared" si="182"/>
        <v>#N/A</v>
      </c>
      <c r="CE151" s="27" t="str">
        <f t="shared" si="182"/>
        <v>#N/A</v>
      </c>
      <c r="CF151" s="27" t="str">
        <f t="shared" si="182"/>
        <v>#N/A</v>
      </c>
      <c r="CG151" s="27" t="str">
        <f t="shared" si="182"/>
        <v>#N/A</v>
      </c>
      <c r="CH151" s="27" t="str">
        <f t="shared" si="182"/>
        <v>#N/A</v>
      </c>
      <c r="CI151" s="27" t="str">
        <f t="shared" si="182"/>
        <v>#N/A</v>
      </c>
      <c r="CJ151" s="27" t="str">
        <f t="shared" si="182"/>
        <v>#N/A</v>
      </c>
      <c r="CK151" s="27" t="str">
        <f t="shared" si="182"/>
        <v>#N/A</v>
      </c>
      <c r="CL151" s="27" t="str">
        <f t="shared" si="182"/>
        <v>#N/A</v>
      </c>
      <c r="CM151" s="27" t="str">
        <f t="shared" si="182"/>
        <v>#N/A</v>
      </c>
      <c r="CN151" s="27" t="str">
        <f t="shared" si="182"/>
        <v>#N/A</v>
      </c>
      <c r="CO151" s="27" t="str">
        <f t="shared" si="182"/>
        <v>#N/A</v>
      </c>
      <c r="CP151" s="27" t="str">
        <f t="shared" si="182"/>
        <v>#N/A</v>
      </c>
      <c r="CQ151" s="27" t="str">
        <f t="shared" si="182"/>
        <v>#N/A</v>
      </c>
      <c r="CR151" s="27" t="str">
        <f t="shared" si="182"/>
        <v>#N/A</v>
      </c>
      <c r="CS151" s="27" t="str">
        <f t="shared" si="182"/>
        <v>#N/A</v>
      </c>
      <c r="CT151" s="27" t="str">
        <f t="shared" si="182"/>
        <v>#N/A</v>
      </c>
      <c r="CU151" s="27" t="str">
        <f t="shared" si="182"/>
        <v>#N/A</v>
      </c>
      <c r="CV151" s="27" t="str">
        <f t="shared" si="182"/>
        <v>#N/A</v>
      </c>
      <c r="CW151" s="27" t="str">
        <f t="shared" si="182"/>
        <v>#N/A</v>
      </c>
      <c r="CX151" s="27" t="str">
        <f t="shared" si="182"/>
        <v>#N/A</v>
      </c>
      <c r="CY151" s="27" t="str">
        <f t="shared" si="182"/>
        <v>#N/A</v>
      </c>
      <c r="CZ151" s="27" t="str">
        <f t="shared" si="182"/>
        <v>#N/A</v>
      </c>
      <c r="DA151" s="27" t="str">
        <f t="shared" si="182"/>
        <v>#N/A</v>
      </c>
      <c r="DB151" s="27" t="str">
        <f t="shared" si="182"/>
        <v>#N/A</v>
      </c>
      <c r="DC151" s="27" t="str">
        <f t="shared" si="182"/>
        <v>#N/A</v>
      </c>
      <c r="DD151" s="27" t="str">
        <f t="shared" si="182"/>
        <v>#N/A</v>
      </c>
      <c r="DE151" s="27" t="str">
        <f t="shared" si="182"/>
        <v>#N/A</v>
      </c>
      <c r="DF151" s="27" t="str">
        <f t="shared" si="182"/>
        <v>#N/A</v>
      </c>
      <c r="DG151" s="27" t="str">
        <f t="shared" si="182"/>
        <v>#N/A</v>
      </c>
      <c r="DH151" s="27" t="str">
        <f t="shared" si="182"/>
        <v>#N/A</v>
      </c>
      <c r="DI151" s="27" t="str">
        <f t="shared" si="182"/>
        <v>#N/A</v>
      </c>
      <c r="DJ151" s="27" t="str">
        <f t="shared" si="182"/>
        <v>#N/A</v>
      </c>
      <c r="DK151" s="27" t="str">
        <f t="shared" si="182"/>
        <v>#N/A</v>
      </c>
      <c r="DL151" s="27" t="str">
        <f t="shared" si="182"/>
        <v>#N/A</v>
      </c>
      <c r="DM151" s="27" t="str">
        <f t="shared" si="182"/>
        <v>#N/A</v>
      </c>
      <c r="DN151" s="27" t="str">
        <f t="shared" si="182"/>
        <v>#N/A</v>
      </c>
      <c r="DO151" s="27" t="str">
        <f t="shared" si="182"/>
        <v>#N/A</v>
      </c>
      <c r="DP151" s="27" t="str">
        <f t="shared" si="182"/>
        <v>#N/A</v>
      </c>
      <c r="DQ151" s="27" t="str">
        <f t="shared" si="182"/>
        <v>#N/A</v>
      </c>
      <c r="DR151" s="27" t="str">
        <f t="shared" si="182"/>
        <v>#N/A</v>
      </c>
      <c r="DS151" s="27" t="str">
        <f t="shared" si="182"/>
        <v>#N/A</v>
      </c>
      <c r="DT151" s="27" t="str">
        <f t="shared" si="182"/>
        <v>#N/A</v>
      </c>
      <c r="DU151" s="27" t="str">
        <f t="shared" si="182"/>
        <v>#N/A</v>
      </c>
      <c r="DV151" s="27" t="str">
        <f t="shared" si="182"/>
        <v>#N/A</v>
      </c>
      <c r="DW151" s="27" t="str">
        <f t="shared" si="182"/>
        <v>#N/A</v>
      </c>
      <c r="DX151" s="27" t="str">
        <f t="shared" si="182"/>
        <v>#N/A</v>
      </c>
      <c r="DY151" s="27" t="str">
        <f t="shared" si="182"/>
        <v>#N/A</v>
      </c>
      <c r="DZ151" s="27" t="str">
        <f t="shared" si="182"/>
        <v>#N/A</v>
      </c>
      <c r="EA151" s="27" t="str">
        <f t="shared" si="182"/>
        <v>#N/A</v>
      </c>
      <c r="EB151" s="27" t="str">
        <f t="shared" si="182"/>
        <v>#N/A</v>
      </c>
      <c r="EC151" s="27" t="str">
        <f t="shared" si="182"/>
        <v>#N/A</v>
      </c>
      <c r="ED151" s="27" t="str">
        <f t="shared" si="182"/>
        <v>#N/A</v>
      </c>
      <c r="EE151" s="28">
        <f t="shared" si="2"/>
        <v>1663.135472</v>
      </c>
    </row>
    <row r="152">
      <c r="A152" s="1"/>
      <c r="B152" s="42"/>
      <c r="C152" s="43"/>
      <c r="D152" s="43"/>
      <c r="E152" s="43"/>
      <c r="F152" s="44"/>
      <c r="G152" s="32"/>
      <c r="H152" s="32" t="b">
        <f t="shared" si="3"/>
        <v>0</v>
      </c>
      <c r="I152" s="32" t="b">
        <f>if(iferror(match(B152,'Osallistujat ja seuranta'!C:C,0),0)&gt;0,TRUE,FALSE)</f>
        <v>0</v>
      </c>
      <c r="J152" s="32" t="b">
        <f>if(iferror(match(C152,'Osallistujat ja seuranta'!C:C,0),0)&gt;0,TRUE,FALSE)</f>
        <v>0</v>
      </c>
      <c r="K152" s="32" t="b">
        <f t="shared" si="4"/>
        <v>0</v>
      </c>
      <c r="L152" s="32" t="b">
        <f t="shared" si="5"/>
        <v>1</v>
      </c>
      <c r="M152" s="32" t="b">
        <f t="shared" si="6"/>
        <v>0</v>
      </c>
      <c r="N152" s="33" t="str">
        <f t="shared" si="7"/>
        <v/>
      </c>
      <c r="O152" s="34" t="str">
        <f t="shared" si="8"/>
        <v/>
      </c>
      <c r="P152" s="34" t="str">
        <f t="shared" si="9"/>
        <v/>
      </c>
      <c r="Q152" s="35" t="str">
        <f t="shared" si="10"/>
        <v/>
      </c>
      <c r="R152" s="33" t="str">
        <f t="shared" si="11"/>
        <v/>
      </c>
      <c r="S152" s="33">
        <f t="shared" si="12"/>
        <v>1</v>
      </c>
      <c r="T152" s="33">
        <f t="shared" si="13"/>
        <v>-56.71174423</v>
      </c>
      <c r="U152" s="33">
        <f t="shared" si="14"/>
        <v>-56.71174423</v>
      </c>
      <c r="V152" s="36" t="str">
        <f t="shared" si="15"/>
        <v/>
      </c>
      <c r="W152" s="37">
        <f t="shared" si="16"/>
        <v>88.71035368</v>
      </c>
      <c r="X152" s="37">
        <f t="shared" si="17"/>
        <v>5.75</v>
      </c>
      <c r="Y152" s="37" t="str">
        <f>if(N152=1,(W152*(S152-V152))*'Säännöt ja ohjeet'!$B$54+X152,"")</f>
        <v/>
      </c>
      <c r="Z152" s="37">
        <f t="shared" si="18"/>
        <v>0</v>
      </c>
      <c r="AA152" s="37">
        <f t="shared" si="19"/>
        <v>1</v>
      </c>
      <c r="AB152" s="37">
        <f t="shared" si="20"/>
        <v>88.71035368</v>
      </c>
      <c r="AC152" s="37">
        <f t="shared" si="21"/>
        <v>5.75</v>
      </c>
      <c r="AD152" s="37" t="str">
        <f>if(N152=1,(AB152*(Z152-AA152))*'Säännöt ja ohjeet'!$B$54+AC152,"")</f>
        <v/>
      </c>
      <c r="AE152" s="38">
        <f t="shared" si="22"/>
        <v>11</v>
      </c>
      <c r="AF152" s="38">
        <f t="shared" si="23"/>
        <v>11</v>
      </c>
      <c r="AG152" s="1"/>
      <c r="AH152" s="10"/>
      <c r="AI152" s="27">
        <f t="shared" ref="AI152:ED152" si="183">if($B152=AI$3,AI151+$Y152,if($C152=AI$3,AI151+$AD152,AI151))</f>
        <v>2004.732079</v>
      </c>
      <c r="AJ152" s="27">
        <f t="shared" si="183"/>
        <v>1845.73035</v>
      </c>
      <c r="AK152" s="27">
        <f t="shared" si="183"/>
        <v>2427.22019</v>
      </c>
      <c r="AL152" s="27">
        <f t="shared" si="183"/>
        <v>1676.303128</v>
      </c>
      <c r="AM152" s="27">
        <f t="shared" si="183"/>
        <v>1775.926432</v>
      </c>
      <c r="AN152" s="27">
        <f t="shared" si="183"/>
        <v>2303.106744</v>
      </c>
      <c r="AO152" s="27">
        <f t="shared" si="183"/>
        <v>2279.021637</v>
      </c>
      <c r="AP152" s="27">
        <f t="shared" si="183"/>
        <v>1721.536599</v>
      </c>
      <c r="AQ152" s="27">
        <f t="shared" si="183"/>
        <v>880.3044819</v>
      </c>
      <c r="AR152" s="27">
        <f t="shared" si="183"/>
        <v>818.204268</v>
      </c>
      <c r="AS152" s="27">
        <f t="shared" si="183"/>
        <v>2178.77133</v>
      </c>
      <c r="AT152" s="27">
        <f t="shared" si="183"/>
        <v>811.649061</v>
      </c>
      <c r="AU152" s="27">
        <f t="shared" si="183"/>
        <v>1243.17385</v>
      </c>
      <c r="AV152" s="27">
        <f t="shared" si="183"/>
        <v>1314.655233</v>
      </c>
      <c r="AW152" s="27">
        <f t="shared" si="183"/>
        <v>1186.880996</v>
      </c>
      <c r="AX152" s="27">
        <f t="shared" si="183"/>
        <v>1130.419935</v>
      </c>
      <c r="AY152" s="27">
        <f t="shared" si="183"/>
        <v>1367.704948</v>
      </c>
      <c r="AZ152" s="27">
        <f t="shared" si="183"/>
        <v>1757.561406</v>
      </c>
      <c r="BA152" s="27">
        <f t="shared" si="183"/>
        <v>1843.969933</v>
      </c>
      <c r="BB152" s="27">
        <f t="shared" si="183"/>
        <v>2151.976698</v>
      </c>
      <c r="BC152" s="27">
        <f t="shared" si="183"/>
        <v>2206.995622</v>
      </c>
      <c r="BD152" s="27" t="str">
        <f t="shared" si="183"/>
        <v>#N/A</v>
      </c>
      <c r="BE152" s="27" t="str">
        <f t="shared" si="183"/>
        <v>#N/A</v>
      </c>
      <c r="BF152" s="27" t="str">
        <f t="shared" si="183"/>
        <v>#N/A</v>
      </c>
      <c r="BG152" s="27" t="str">
        <f t="shared" si="183"/>
        <v>#N/A</v>
      </c>
      <c r="BH152" s="27" t="str">
        <f t="shared" si="183"/>
        <v>#N/A</v>
      </c>
      <c r="BI152" s="27" t="str">
        <f t="shared" si="183"/>
        <v>#N/A</v>
      </c>
      <c r="BJ152" s="27" t="str">
        <f t="shared" si="183"/>
        <v>#N/A</v>
      </c>
      <c r="BK152" s="27" t="str">
        <f t="shared" si="183"/>
        <v>#N/A</v>
      </c>
      <c r="BL152" s="27" t="str">
        <f t="shared" si="183"/>
        <v>#N/A</v>
      </c>
      <c r="BM152" s="27" t="str">
        <f t="shared" si="183"/>
        <v>#N/A</v>
      </c>
      <c r="BN152" s="27" t="str">
        <f t="shared" si="183"/>
        <v>#N/A</v>
      </c>
      <c r="BO152" s="27" t="str">
        <f t="shared" si="183"/>
        <v>#N/A</v>
      </c>
      <c r="BP152" s="27" t="str">
        <f t="shared" si="183"/>
        <v>#N/A</v>
      </c>
      <c r="BQ152" s="27" t="str">
        <f t="shared" si="183"/>
        <v>#N/A</v>
      </c>
      <c r="BR152" s="27" t="str">
        <f t="shared" si="183"/>
        <v>#N/A</v>
      </c>
      <c r="BS152" s="27" t="str">
        <f t="shared" si="183"/>
        <v>#N/A</v>
      </c>
      <c r="BT152" s="27" t="str">
        <f t="shared" si="183"/>
        <v>#N/A</v>
      </c>
      <c r="BU152" s="27" t="str">
        <f t="shared" si="183"/>
        <v>#N/A</v>
      </c>
      <c r="BV152" s="27" t="str">
        <f t="shared" si="183"/>
        <v>#N/A</v>
      </c>
      <c r="BW152" s="27" t="str">
        <f t="shared" si="183"/>
        <v>#N/A</v>
      </c>
      <c r="BX152" s="27" t="str">
        <f t="shared" si="183"/>
        <v>#N/A</v>
      </c>
      <c r="BY152" s="27" t="str">
        <f t="shared" si="183"/>
        <v>#N/A</v>
      </c>
      <c r="BZ152" s="27" t="str">
        <f t="shared" si="183"/>
        <v>#N/A</v>
      </c>
      <c r="CA152" s="27" t="str">
        <f t="shared" si="183"/>
        <v>#N/A</v>
      </c>
      <c r="CB152" s="27" t="str">
        <f t="shared" si="183"/>
        <v>#N/A</v>
      </c>
      <c r="CC152" s="27" t="str">
        <f t="shared" si="183"/>
        <v>#N/A</v>
      </c>
      <c r="CD152" s="27" t="str">
        <f t="shared" si="183"/>
        <v>#N/A</v>
      </c>
      <c r="CE152" s="27" t="str">
        <f t="shared" si="183"/>
        <v>#N/A</v>
      </c>
      <c r="CF152" s="27" t="str">
        <f t="shared" si="183"/>
        <v>#N/A</v>
      </c>
      <c r="CG152" s="27" t="str">
        <f t="shared" si="183"/>
        <v>#N/A</v>
      </c>
      <c r="CH152" s="27" t="str">
        <f t="shared" si="183"/>
        <v>#N/A</v>
      </c>
      <c r="CI152" s="27" t="str">
        <f t="shared" si="183"/>
        <v>#N/A</v>
      </c>
      <c r="CJ152" s="27" t="str">
        <f t="shared" si="183"/>
        <v>#N/A</v>
      </c>
      <c r="CK152" s="27" t="str">
        <f t="shared" si="183"/>
        <v>#N/A</v>
      </c>
      <c r="CL152" s="27" t="str">
        <f t="shared" si="183"/>
        <v>#N/A</v>
      </c>
      <c r="CM152" s="27" t="str">
        <f t="shared" si="183"/>
        <v>#N/A</v>
      </c>
      <c r="CN152" s="27" t="str">
        <f t="shared" si="183"/>
        <v>#N/A</v>
      </c>
      <c r="CO152" s="27" t="str">
        <f t="shared" si="183"/>
        <v>#N/A</v>
      </c>
      <c r="CP152" s="27" t="str">
        <f t="shared" si="183"/>
        <v>#N/A</v>
      </c>
      <c r="CQ152" s="27" t="str">
        <f t="shared" si="183"/>
        <v>#N/A</v>
      </c>
      <c r="CR152" s="27" t="str">
        <f t="shared" si="183"/>
        <v>#N/A</v>
      </c>
      <c r="CS152" s="27" t="str">
        <f t="shared" si="183"/>
        <v>#N/A</v>
      </c>
      <c r="CT152" s="27" t="str">
        <f t="shared" si="183"/>
        <v>#N/A</v>
      </c>
      <c r="CU152" s="27" t="str">
        <f t="shared" si="183"/>
        <v>#N/A</v>
      </c>
      <c r="CV152" s="27" t="str">
        <f t="shared" si="183"/>
        <v>#N/A</v>
      </c>
      <c r="CW152" s="27" t="str">
        <f t="shared" si="183"/>
        <v>#N/A</v>
      </c>
      <c r="CX152" s="27" t="str">
        <f t="shared" si="183"/>
        <v>#N/A</v>
      </c>
      <c r="CY152" s="27" t="str">
        <f t="shared" si="183"/>
        <v>#N/A</v>
      </c>
      <c r="CZ152" s="27" t="str">
        <f t="shared" si="183"/>
        <v>#N/A</v>
      </c>
      <c r="DA152" s="27" t="str">
        <f t="shared" si="183"/>
        <v>#N/A</v>
      </c>
      <c r="DB152" s="27" t="str">
        <f t="shared" si="183"/>
        <v>#N/A</v>
      </c>
      <c r="DC152" s="27" t="str">
        <f t="shared" si="183"/>
        <v>#N/A</v>
      </c>
      <c r="DD152" s="27" t="str">
        <f t="shared" si="183"/>
        <v>#N/A</v>
      </c>
      <c r="DE152" s="27" t="str">
        <f t="shared" si="183"/>
        <v>#N/A</v>
      </c>
      <c r="DF152" s="27" t="str">
        <f t="shared" si="183"/>
        <v>#N/A</v>
      </c>
      <c r="DG152" s="27" t="str">
        <f t="shared" si="183"/>
        <v>#N/A</v>
      </c>
      <c r="DH152" s="27" t="str">
        <f t="shared" si="183"/>
        <v>#N/A</v>
      </c>
      <c r="DI152" s="27" t="str">
        <f t="shared" si="183"/>
        <v>#N/A</v>
      </c>
      <c r="DJ152" s="27" t="str">
        <f t="shared" si="183"/>
        <v>#N/A</v>
      </c>
      <c r="DK152" s="27" t="str">
        <f t="shared" si="183"/>
        <v>#N/A</v>
      </c>
      <c r="DL152" s="27" t="str">
        <f t="shared" si="183"/>
        <v>#N/A</v>
      </c>
      <c r="DM152" s="27" t="str">
        <f t="shared" si="183"/>
        <v>#N/A</v>
      </c>
      <c r="DN152" s="27" t="str">
        <f t="shared" si="183"/>
        <v>#N/A</v>
      </c>
      <c r="DO152" s="27" t="str">
        <f t="shared" si="183"/>
        <v>#N/A</v>
      </c>
      <c r="DP152" s="27" t="str">
        <f t="shared" si="183"/>
        <v>#N/A</v>
      </c>
      <c r="DQ152" s="27" t="str">
        <f t="shared" si="183"/>
        <v>#N/A</v>
      </c>
      <c r="DR152" s="27" t="str">
        <f t="shared" si="183"/>
        <v>#N/A</v>
      </c>
      <c r="DS152" s="27" t="str">
        <f t="shared" si="183"/>
        <v>#N/A</v>
      </c>
      <c r="DT152" s="27" t="str">
        <f t="shared" si="183"/>
        <v>#N/A</v>
      </c>
      <c r="DU152" s="27" t="str">
        <f t="shared" si="183"/>
        <v>#N/A</v>
      </c>
      <c r="DV152" s="27" t="str">
        <f t="shared" si="183"/>
        <v>#N/A</v>
      </c>
      <c r="DW152" s="27" t="str">
        <f t="shared" si="183"/>
        <v>#N/A</v>
      </c>
      <c r="DX152" s="27" t="str">
        <f t="shared" si="183"/>
        <v>#N/A</v>
      </c>
      <c r="DY152" s="27" t="str">
        <f t="shared" si="183"/>
        <v>#N/A</v>
      </c>
      <c r="DZ152" s="27" t="str">
        <f t="shared" si="183"/>
        <v>#N/A</v>
      </c>
      <c r="EA152" s="27" t="str">
        <f t="shared" si="183"/>
        <v>#N/A</v>
      </c>
      <c r="EB152" s="27" t="str">
        <f t="shared" si="183"/>
        <v>#N/A</v>
      </c>
      <c r="EC152" s="27" t="str">
        <f t="shared" si="183"/>
        <v>#N/A</v>
      </c>
      <c r="ED152" s="27" t="str">
        <f t="shared" si="183"/>
        <v>#N/A</v>
      </c>
      <c r="EE152" s="28">
        <f t="shared" si="2"/>
        <v>1663.135472</v>
      </c>
    </row>
    <row r="153">
      <c r="A153" s="1"/>
      <c r="B153" s="42"/>
      <c r="C153" s="43"/>
      <c r="D153" s="43"/>
      <c r="E153" s="43"/>
      <c r="F153" s="44"/>
      <c r="G153" s="32"/>
      <c r="H153" s="32" t="b">
        <f t="shared" si="3"/>
        <v>0</v>
      </c>
      <c r="I153" s="32" t="b">
        <f>if(iferror(match(B153,'Osallistujat ja seuranta'!C:C,0),0)&gt;0,TRUE,FALSE)</f>
        <v>0</v>
      </c>
      <c r="J153" s="32" t="b">
        <f>if(iferror(match(C153,'Osallistujat ja seuranta'!C:C,0),0)&gt;0,TRUE,FALSE)</f>
        <v>0</v>
      </c>
      <c r="K153" s="32" t="b">
        <f t="shared" si="4"/>
        <v>0</v>
      </c>
      <c r="L153" s="32" t="b">
        <f t="shared" si="5"/>
        <v>1</v>
      </c>
      <c r="M153" s="32" t="b">
        <f t="shared" si="6"/>
        <v>0</v>
      </c>
      <c r="N153" s="33" t="str">
        <f t="shared" si="7"/>
        <v/>
      </c>
      <c r="O153" s="34" t="str">
        <f t="shared" si="8"/>
        <v/>
      </c>
      <c r="P153" s="34" t="str">
        <f t="shared" si="9"/>
        <v/>
      </c>
      <c r="Q153" s="35" t="str">
        <f t="shared" si="10"/>
        <v/>
      </c>
      <c r="R153" s="33" t="str">
        <f t="shared" si="11"/>
        <v/>
      </c>
      <c r="S153" s="33">
        <f t="shared" si="12"/>
        <v>1</v>
      </c>
      <c r="T153" s="33">
        <f t="shared" si="13"/>
        <v>-56.71174423</v>
      </c>
      <c r="U153" s="33">
        <f t="shared" si="14"/>
        <v>-56.71174423</v>
      </c>
      <c r="V153" s="36" t="str">
        <f t="shared" si="15"/>
        <v/>
      </c>
      <c r="W153" s="37">
        <f t="shared" si="16"/>
        <v>88.71035368</v>
      </c>
      <c r="X153" s="37">
        <f t="shared" si="17"/>
        <v>5.75</v>
      </c>
      <c r="Y153" s="37" t="str">
        <f>if(N153=1,(W153*(S153-V153))*'Säännöt ja ohjeet'!$B$54+X153,"")</f>
        <v/>
      </c>
      <c r="Z153" s="37">
        <f t="shared" si="18"/>
        <v>0</v>
      </c>
      <c r="AA153" s="37">
        <f t="shared" si="19"/>
        <v>1</v>
      </c>
      <c r="AB153" s="37">
        <f t="shared" si="20"/>
        <v>88.71035368</v>
      </c>
      <c r="AC153" s="37">
        <f t="shared" si="21"/>
        <v>5.75</v>
      </c>
      <c r="AD153" s="37" t="str">
        <f>if(N153=1,(AB153*(Z153-AA153))*'Säännöt ja ohjeet'!$B$54+AC153,"")</f>
        <v/>
      </c>
      <c r="AE153" s="38">
        <f t="shared" si="22"/>
        <v>11</v>
      </c>
      <c r="AF153" s="38">
        <f t="shared" si="23"/>
        <v>11</v>
      </c>
      <c r="AG153" s="1"/>
      <c r="AH153" s="10"/>
      <c r="AI153" s="27">
        <f t="shared" ref="AI153:ED153" si="184">if($B153=AI$3,AI152+$Y153,if($C153=AI$3,AI152+$AD153,AI152))</f>
        <v>2004.732079</v>
      </c>
      <c r="AJ153" s="27">
        <f t="shared" si="184"/>
        <v>1845.73035</v>
      </c>
      <c r="AK153" s="27">
        <f t="shared" si="184"/>
        <v>2427.22019</v>
      </c>
      <c r="AL153" s="27">
        <f t="shared" si="184"/>
        <v>1676.303128</v>
      </c>
      <c r="AM153" s="27">
        <f t="shared" si="184"/>
        <v>1775.926432</v>
      </c>
      <c r="AN153" s="27">
        <f t="shared" si="184"/>
        <v>2303.106744</v>
      </c>
      <c r="AO153" s="27">
        <f t="shared" si="184"/>
        <v>2279.021637</v>
      </c>
      <c r="AP153" s="27">
        <f t="shared" si="184"/>
        <v>1721.536599</v>
      </c>
      <c r="AQ153" s="27">
        <f t="shared" si="184"/>
        <v>880.3044819</v>
      </c>
      <c r="AR153" s="27">
        <f t="shared" si="184"/>
        <v>818.204268</v>
      </c>
      <c r="AS153" s="27">
        <f t="shared" si="184"/>
        <v>2178.77133</v>
      </c>
      <c r="AT153" s="27">
        <f t="shared" si="184"/>
        <v>811.649061</v>
      </c>
      <c r="AU153" s="27">
        <f t="shared" si="184"/>
        <v>1243.17385</v>
      </c>
      <c r="AV153" s="27">
        <f t="shared" si="184"/>
        <v>1314.655233</v>
      </c>
      <c r="AW153" s="27">
        <f t="shared" si="184"/>
        <v>1186.880996</v>
      </c>
      <c r="AX153" s="27">
        <f t="shared" si="184"/>
        <v>1130.419935</v>
      </c>
      <c r="AY153" s="27">
        <f t="shared" si="184"/>
        <v>1367.704948</v>
      </c>
      <c r="AZ153" s="27">
        <f t="shared" si="184"/>
        <v>1757.561406</v>
      </c>
      <c r="BA153" s="27">
        <f t="shared" si="184"/>
        <v>1843.969933</v>
      </c>
      <c r="BB153" s="27">
        <f t="shared" si="184"/>
        <v>2151.976698</v>
      </c>
      <c r="BC153" s="27">
        <f t="shared" si="184"/>
        <v>2206.995622</v>
      </c>
      <c r="BD153" s="27" t="str">
        <f t="shared" si="184"/>
        <v>#N/A</v>
      </c>
      <c r="BE153" s="27" t="str">
        <f t="shared" si="184"/>
        <v>#N/A</v>
      </c>
      <c r="BF153" s="27" t="str">
        <f t="shared" si="184"/>
        <v>#N/A</v>
      </c>
      <c r="BG153" s="27" t="str">
        <f t="shared" si="184"/>
        <v>#N/A</v>
      </c>
      <c r="BH153" s="27" t="str">
        <f t="shared" si="184"/>
        <v>#N/A</v>
      </c>
      <c r="BI153" s="27" t="str">
        <f t="shared" si="184"/>
        <v>#N/A</v>
      </c>
      <c r="BJ153" s="27" t="str">
        <f t="shared" si="184"/>
        <v>#N/A</v>
      </c>
      <c r="BK153" s="27" t="str">
        <f t="shared" si="184"/>
        <v>#N/A</v>
      </c>
      <c r="BL153" s="27" t="str">
        <f t="shared" si="184"/>
        <v>#N/A</v>
      </c>
      <c r="BM153" s="27" t="str">
        <f t="shared" si="184"/>
        <v>#N/A</v>
      </c>
      <c r="BN153" s="27" t="str">
        <f t="shared" si="184"/>
        <v>#N/A</v>
      </c>
      <c r="BO153" s="27" t="str">
        <f t="shared" si="184"/>
        <v>#N/A</v>
      </c>
      <c r="BP153" s="27" t="str">
        <f t="shared" si="184"/>
        <v>#N/A</v>
      </c>
      <c r="BQ153" s="27" t="str">
        <f t="shared" si="184"/>
        <v>#N/A</v>
      </c>
      <c r="BR153" s="27" t="str">
        <f t="shared" si="184"/>
        <v>#N/A</v>
      </c>
      <c r="BS153" s="27" t="str">
        <f t="shared" si="184"/>
        <v>#N/A</v>
      </c>
      <c r="BT153" s="27" t="str">
        <f t="shared" si="184"/>
        <v>#N/A</v>
      </c>
      <c r="BU153" s="27" t="str">
        <f t="shared" si="184"/>
        <v>#N/A</v>
      </c>
      <c r="BV153" s="27" t="str">
        <f t="shared" si="184"/>
        <v>#N/A</v>
      </c>
      <c r="BW153" s="27" t="str">
        <f t="shared" si="184"/>
        <v>#N/A</v>
      </c>
      <c r="BX153" s="27" t="str">
        <f t="shared" si="184"/>
        <v>#N/A</v>
      </c>
      <c r="BY153" s="27" t="str">
        <f t="shared" si="184"/>
        <v>#N/A</v>
      </c>
      <c r="BZ153" s="27" t="str">
        <f t="shared" si="184"/>
        <v>#N/A</v>
      </c>
      <c r="CA153" s="27" t="str">
        <f t="shared" si="184"/>
        <v>#N/A</v>
      </c>
      <c r="CB153" s="27" t="str">
        <f t="shared" si="184"/>
        <v>#N/A</v>
      </c>
      <c r="CC153" s="27" t="str">
        <f t="shared" si="184"/>
        <v>#N/A</v>
      </c>
      <c r="CD153" s="27" t="str">
        <f t="shared" si="184"/>
        <v>#N/A</v>
      </c>
      <c r="CE153" s="27" t="str">
        <f t="shared" si="184"/>
        <v>#N/A</v>
      </c>
      <c r="CF153" s="27" t="str">
        <f t="shared" si="184"/>
        <v>#N/A</v>
      </c>
      <c r="CG153" s="27" t="str">
        <f t="shared" si="184"/>
        <v>#N/A</v>
      </c>
      <c r="CH153" s="27" t="str">
        <f t="shared" si="184"/>
        <v>#N/A</v>
      </c>
      <c r="CI153" s="27" t="str">
        <f t="shared" si="184"/>
        <v>#N/A</v>
      </c>
      <c r="CJ153" s="27" t="str">
        <f t="shared" si="184"/>
        <v>#N/A</v>
      </c>
      <c r="CK153" s="27" t="str">
        <f t="shared" si="184"/>
        <v>#N/A</v>
      </c>
      <c r="CL153" s="27" t="str">
        <f t="shared" si="184"/>
        <v>#N/A</v>
      </c>
      <c r="CM153" s="27" t="str">
        <f t="shared" si="184"/>
        <v>#N/A</v>
      </c>
      <c r="CN153" s="27" t="str">
        <f t="shared" si="184"/>
        <v>#N/A</v>
      </c>
      <c r="CO153" s="27" t="str">
        <f t="shared" si="184"/>
        <v>#N/A</v>
      </c>
      <c r="CP153" s="27" t="str">
        <f t="shared" si="184"/>
        <v>#N/A</v>
      </c>
      <c r="CQ153" s="27" t="str">
        <f t="shared" si="184"/>
        <v>#N/A</v>
      </c>
      <c r="CR153" s="27" t="str">
        <f t="shared" si="184"/>
        <v>#N/A</v>
      </c>
      <c r="CS153" s="27" t="str">
        <f t="shared" si="184"/>
        <v>#N/A</v>
      </c>
      <c r="CT153" s="27" t="str">
        <f t="shared" si="184"/>
        <v>#N/A</v>
      </c>
      <c r="CU153" s="27" t="str">
        <f t="shared" si="184"/>
        <v>#N/A</v>
      </c>
      <c r="CV153" s="27" t="str">
        <f t="shared" si="184"/>
        <v>#N/A</v>
      </c>
      <c r="CW153" s="27" t="str">
        <f t="shared" si="184"/>
        <v>#N/A</v>
      </c>
      <c r="CX153" s="27" t="str">
        <f t="shared" si="184"/>
        <v>#N/A</v>
      </c>
      <c r="CY153" s="27" t="str">
        <f t="shared" si="184"/>
        <v>#N/A</v>
      </c>
      <c r="CZ153" s="27" t="str">
        <f t="shared" si="184"/>
        <v>#N/A</v>
      </c>
      <c r="DA153" s="27" t="str">
        <f t="shared" si="184"/>
        <v>#N/A</v>
      </c>
      <c r="DB153" s="27" t="str">
        <f t="shared" si="184"/>
        <v>#N/A</v>
      </c>
      <c r="DC153" s="27" t="str">
        <f t="shared" si="184"/>
        <v>#N/A</v>
      </c>
      <c r="DD153" s="27" t="str">
        <f t="shared" si="184"/>
        <v>#N/A</v>
      </c>
      <c r="DE153" s="27" t="str">
        <f t="shared" si="184"/>
        <v>#N/A</v>
      </c>
      <c r="DF153" s="27" t="str">
        <f t="shared" si="184"/>
        <v>#N/A</v>
      </c>
      <c r="DG153" s="27" t="str">
        <f t="shared" si="184"/>
        <v>#N/A</v>
      </c>
      <c r="DH153" s="27" t="str">
        <f t="shared" si="184"/>
        <v>#N/A</v>
      </c>
      <c r="DI153" s="27" t="str">
        <f t="shared" si="184"/>
        <v>#N/A</v>
      </c>
      <c r="DJ153" s="27" t="str">
        <f t="shared" si="184"/>
        <v>#N/A</v>
      </c>
      <c r="DK153" s="27" t="str">
        <f t="shared" si="184"/>
        <v>#N/A</v>
      </c>
      <c r="DL153" s="27" t="str">
        <f t="shared" si="184"/>
        <v>#N/A</v>
      </c>
      <c r="DM153" s="27" t="str">
        <f t="shared" si="184"/>
        <v>#N/A</v>
      </c>
      <c r="DN153" s="27" t="str">
        <f t="shared" si="184"/>
        <v>#N/A</v>
      </c>
      <c r="DO153" s="27" t="str">
        <f t="shared" si="184"/>
        <v>#N/A</v>
      </c>
      <c r="DP153" s="27" t="str">
        <f t="shared" si="184"/>
        <v>#N/A</v>
      </c>
      <c r="DQ153" s="27" t="str">
        <f t="shared" si="184"/>
        <v>#N/A</v>
      </c>
      <c r="DR153" s="27" t="str">
        <f t="shared" si="184"/>
        <v>#N/A</v>
      </c>
      <c r="DS153" s="27" t="str">
        <f t="shared" si="184"/>
        <v>#N/A</v>
      </c>
      <c r="DT153" s="27" t="str">
        <f t="shared" si="184"/>
        <v>#N/A</v>
      </c>
      <c r="DU153" s="27" t="str">
        <f t="shared" si="184"/>
        <v>#N/A</v>
      </c>
      <c r="DV153" s="27" t="str">
        <f t="shared" si="184"/>
        <v>#N/A</v>
      </c>
      <c r="DW153" s="27" t="str">
        <f t="shared" si="184"/>
        <v>#N/A</v>
      </c>
      <c r="DX153" s="27" t="str">
        <f t="shared" si="184"/>
        <v>#N/A</v>
      </c>
      <c r="DY153" s="27" t="str">
        <f t="shared" si="184"/>
        <v>#N/A</v>
      </c>
      <c r="DZ153" s="27" t="str">
        <f t="shared" si="184"/>
        <v>#N/A</v>
      </c>
      <c r="EA153" s="27" t="str">
        <f t="shared" si="184"/>
        <v>#N/A</v>
      </c>
      <c r="EB153" s="27" t="str">
        <f t="shared" si="184"/>
        <v>#N/A</v>
      </c>
      <c r="EC153" s="27" t="str">
        <f t="shared" si="184"/>
        <v>#N/A</v>
      </c>
      <c r="ED153" s="27" t="str">
        <f t="shared" si="184"/>
        <v>#N/A</v>
      </c>
      <c r="EE153" s="28">
        <f t="shared" si="2"/>
        <v>1663.135472</v>
      </c>
    </row>
    <row r="154">
      <c r="A154" s="1"/>
      <c r="B154" s="42"/>
      <c r="C154" s="43"/>
      <c r="D154" s="43"/>
      <c r="E154" s="43"/>
      <c r="F154" s="44"/>
      <c r="G154" s="32"/>
      <c r="H154" s="32" t="b">
        <f t="shared" si="3"/>
        <v>0</v>
      </c>
      <c r="I154" s="32" t="b">
        <f>if(iferror(match(B154,'Osallistujat ja seuranta'!C:C,0),0)&gt;0,TRUE,FALSE)</f>
        <v>0</v>
      </c>
      <c r="J154" s="32" t="b">
        <f>if(iferror(match(C154,'Osallistujat ja seuranta'!C:C,0),0)&gt;0,TRUE,FALSE)</f>
        <v>0</v>
      </c>
      <c r="K154" s="32" t="b">
        <f t="shared" si="4"/>
        <v>0</v>
      </c>
      <c r="L154" s="32" t="b">
        <f t="shared" si="5"/>
        <v>1</v>
      </c>
      <c r="M154" s="32" t="b">
        <f t="shared" si="6"/>
        <v>0</v>
      </c>
      <c r="N154" s="33" t="str">
        <f t="shared" si="7"/>
        <v/>
      </c>
      <c r="O154" s="34" t="str">
        <f t="shared" si="8"/>
        <v/>
      </c>
      <c r="P154" s="34" t="str">
        <f t="shared" si="9"/>
        <v/>
      </c>
      <c r="Q154" s="35" t="str">
        <f t="shared" si="10"/>
        <v/>
      </c>
      <c r="R154" s="33" t="str">
        <f t="shared" si="11"/>
        <v/>
      </c>
      <c r="S154" s="33">
        <f t="shared" si="12"/>
        <v>1</v>
      </c>
      <c r="T154" s="33">
        <f t="shared" si="13"/>
        <v>-56.71174423</v>
      </c>
      <c r="U154" s="33">
        <f t="shared" si="14"/>
        <v>-56.71174423</v>
      </c>
      <c r="V154" s="36" t="str">
        <f t="shared" si="15"/>
        <v/>
      </c>
      <c r="W154" s="37">
        <f t="shared" si="16"/>
        <v>88.71035368</v>
      </c>
      <c r="X154" s="37">
        <f t="shared" si="17"/>
        <v>5.75</v>
      </c>
      <c r="Y154" s="37" t="str">
        <f>if(N154=1,(W154*(S154-V154))*'Säännöt ja ohjeet'!$B$54+X154,"")</f>
        <v/>
      </c>
      <c r="Z154" s="37">
        <f t="shared" si="18"/>
        <v>0</v>
      </c>
      <c r="AA154" s="37">
        <f t="shared" si="19"/>
        <v>1</v>
      </c>
      <c r="AB154" s="37">
        <f t="shared" si="20"/>
        <v>88.71035368</v>
      </c>
      <c r="AC154" s="37">
        <f t="shared" si="21"/>
        <v>5.75</v>
      </c>
      <c r="AD154" s="37" t="str">
        <f>if(N154=1,(AB154*(Z154-AA154))*'Säännöt ja ohjeet'!$B$54+AC154,"")</f>
        <v/>
      </c>
      <c r="AE154" s="38">
        <f t="shared" si="22"/>
        <v>11</v>
      </c>
      <c r="AF154" s="38">
        <f t="shared" si="23"/>
        <v>11</v>
      </c>
      <c r="AG154" s="1"/>
      <c r="AH154" s="10"/>
      <c r="AI154" s="27">
        <f t="shared" ref="AI154:ED154" si="185">if($B154=AI$3,AI153+$Y154,if($C154=AI$3,AI153+$AD154,AI153))</f>
        <v>2004.732079</v>
      </c>
      <c r="AJ154" s="27">
        <f t="shared" si="185"/>
        <v>1845.73035</v>
      </c>
      <c r="AK154" s="27">
        <f t="shared" si="185"/>
        <v>2427.22019</v>
      </c>
      <c r="AL154" s="27">
        <f t="shared" si="185"/>
        <v>1676.303128</v>
      </c>
      <c r="AM154" s="27">
        <f t="shared" si="185"/>
        <v>1775.926432</v>
      </c>
      <c r="AN154" s="27">
        <f t="shared" si="185"/>
        <v>2303.106744</v>
      </c>
      <c r="AO154" s="27">
        <f t="shared" si="185"/>
        <v>2279.021637</v>
      </c>
      <c r="AP154" s="27">
        <f t="shared" si="185"/>
        <v>1721.536599</v>
      </c>
      <c r="AQ154" s="27">
        <f t="shared" si="185"/>
        <v>880.3044819</v>
      </c>
      <c r="AR154" s="27">
        <f t="shared" si="185"/>
        <v>818.204268</v>
      </c>
      <c r="AS154" s="27">
        <f t="shared" si="185"/>
        <v>2178.77133</v>
      </c>
      <c r="AT154" s="27">
        <f t="shared" si="185"/>
        <v>811.649061</v>
      </c>
      <c r="AU154" s="27">
        <f t="shared" si="185"/>
        <v>1243.17385</v>
      </c>
      <c r="AV154" s="27">
        <f t="shared" si="185"/>
        <v>1314.655233</v>
      </c>
      <c r="AW154" s="27">
        <f t="shared" si="185"/>
        <v>1186.880996</v>
      </c>
      <c r="AX154" s="27">
        <f t="shared" si="185"/>
        <v>1130.419935</v>
      </c>
      <c r="AY154" s="27">
        <f t="shared" si="185"/>
        <v>1367.704948</v>
      </c>
      <c r="AZ154" s="27">
        <f t="shared" si="185"/>
        <v>1757.561406</v>
      </c>
      <c r="BA154" s="27">
        <f t="shared" si="185"/>
        <v>1843.969933</v>
      </c>
      <c r="BB154" s="27">
        <f t="shared" si="185"/>
        <v>2151.976698</v>
      </c>
      <c r="BC154" s="27">
        <f t="shared" si="185"/>
        <v>2206.995622</v>
      </c>
      <c r="BD154" s="27" t="str">
        <f t="shared" si="185"/>
        <v>#N/A</v>
      </c>
      <c r="BE154" s="27" t="str">
        <f t="shared" si="185"/>
        <v>#N/A</v>
      </c>
      <c r="BF154" s="27" t="str">
        <f t="shared" si="185"/>
        <v>#N/A</v>
      </c>
      <c r="BG154" s="27" t="str">
        <f t="shared" si="185"/>
        <v>#N/A</v>
      </c>
      <c r="BH154" s="27" t="str">
        <f t="shared" si="185"/>
        <v>#N/A</v>
      </c>
      <c r="BI154" s="27" t="str">
        <f t="shared" si="185"/>
        <v>#N/A</v>
      </c>
      <c r="BJ154" s="27" t="str">
        <f t="shared" si="185"/>
        <v>#N/A</v>
      </c>
      <c r="BK154" s="27" t="str">
        <f t="shared" si="185"/>
        <v>#N/A</v>
      </c>
      <c r="BL154" s="27" t="str">
        <f t="shared" si="185"/>
        <v>#N/A</v>
      </c>
      <c r="BM154" s="27" t="str">
        <f t="shared" si="185"/>
        <v>#N/A</v>
      </c>
      <c r="BN154" s="27" t="str">
        <f t="shared" si="185"/>
        <v>#N/A</v>
      </c>
      <c r="BO154" s="27" t="str">
        <f t="shared" si="185"/>
        <v>#N/A</v>
      </c>
      <c r="BP154" s="27" t="str">
        <f t="shared" si="185"/>
        <v>#N/A</v>
      </c>
      <c r="BQ154" s="27" t="str">
        <f t="shared" si="185"/>
        <v>#N/A</v>
      </c>
      <c r="BR154" s="27" t="str">
        <f t="shared" si="185"/>
        <v>#N/A</v>
      </c>
      <c r="BS154" s="27" t="str">
        <f t="shared" si="185"/>
        <v>#N/A</v>
      </c>
      <c r="BT154" s="27" t="str">
        <f t="shared" si="185"/>
        <v>#N/A</v>
      </c>
      <c r="BU154" s="27" t="str">
        <f t="shared" si="185"/>
        <v>#N/A</v>
      </c>
      <c r="BV154" s="27" t="str">
        <f t="shared" si="185"/>
        <v>#N/A</v>
      </c>
      <c r="BW154" s="27" t="str">
        <f t="shared" si="185"/>
        <v>#N/A</v>
      </c>
      <c r="BX154" s="27" t="str">
        <f t="shared" si="185"/>
        <v>#N/A</v>
      </c>
      <c r="BY154" s="27" t="str">
        <f t="shared" si="185"/>
        <v>#N/A</v>
      </c>
      <c r="BZ154" s="27" t="str">
        <f t="shared" si="185"/>
        <v>#N/A</v>
      </c>
      <c r="CA154" s="27" t="str">
        <f t="shared" si="185"/>
        <v>#N/A</v>
      </c>
      <c r="CB154" s="27" t="str">
        <f t="shared" si="185"/>
        <v>#N/A</v>
      </c>
      <c r="CC154" s="27" t="str">
        <f t="shared" si="185"/>
        <v>#N/A</v>
      </c>
      <c r="CD154" s="27" t="str">
        <f t="shared" si="185"/>
        <v>#N/A</v>
      </c>
      <c r="CE154" s="27" t="str">
        <f t="shared" si="185"/>
        <v>#N/A</v>
      </c>
      <c r="CF154" s="27" t="str">
        <f t="shared" si="185"/>
        <v>#N/A</v>
      </c>
      <c r="CG154" s="27" t="str">
        <f t="shared" si="185"/>
        <v>#N/A</v>
      </c>
      <c r="CH154" s="27" t="str">
        <f t="shared" si="185"/>
        <v>#N/A</v>
      </c>
      <c r="CI154" s="27" t="str">
        <f t="shared" si="185"/>
        <v>#N/A</v>
      </c>
      <c r="CJ154" s="27" t="str">
        <f t="shared" si="185"/>
        <v>#N/A</v>
      </c>
      <c r="CK154" s="27" t="str">
        <f t="shared" si="185"/>
        <v>#N/A</v>
      </c>
      <c r="CL154" s="27" t="str">
        <f t="shared" si="185"/>
        <v>#N/A</v>
      </c>
      <c r="CM154" s="27" t="str">
        <f t="shared" si="185"/>
        <v>#N/A</v>
      </c>
      <c r="CN154" s="27" t="str">
        <f t="shared" si="185"/>
        <v>#N/A</v>
      </c>
      <c r="CO154" s="27" t="str">
        <f t="shared" si="185"/>
        <v>#N/A</v>
      </c>
      <c r="CP154" s="27" t="str">
        <f t="shared" si="185"/>
        <v>#N/A</v>
      </c>
      <c r="CQ154" s="27" t="str">
        <f t="shared" si="185"/>
        <v>#N/A</v>
      </c>
      <c r="CR154" s="27" t="str">
        <f t="shared" si="185"/>
        <v>#N/A</v>
      </c>
      <c r="CS154" s="27" t="str">
        <f t="shared" si="185"/>
        <v>#N/A</v>
      </c>
      <c r="CT154" s="27" t="str">
        <f t="shared" si="185"/>
        <v>#N/A</v>
      </c>
      <c r="CU154" s="27" t="str">
        <f t="shared" si="185"/>
        <v>#N/A</v>
      </c>
      <c r="CV154" s="27" t="str">
        <f t="shared" si="185"/>
        <v>#N/A</v>
      </c>
      <c r="CW154" s="27" t="str">
        <f t="shared" si="185"/>
        <v>#N/A</v>
      </c>
      <c r="CX154" s="27" t="str">
        <f t="shared" si="185"/>
        <v>#N/A</v>
      </c>
      <c r="CY154" s="27" t="str">
        <f t="shared" si="185"/>
        <v>#N/A</v>
      </c>
      <c r="CZ154" s="27" t="str">
        <f t="shared" si="185"/>
        <v>#N/A</v>
      </c>
      <c r="DA154" s="27" t="str">
        <f t="shared" si="185"/>
        <v>#N/A</v>
      </c>
      <c r="DB154" s="27" t="str">
        <f t="shared" si="185"/>
        <v>#N/A</v>
      </c>
      <c r="DC154" s="27" t="str">
        <f t="shared" si="185"/>
        <v>#N/A</v>
      </c>
      <c r="DD154" s="27" t="str">
        <f t="shared" si="185"/>
        <v>#N/A</v>
      </c>
      <c r="DE154" s="27" t="str">
        <f t="shared" si="185"/>
        <v>#N/A</v>
      </c>
      <c r="DF154" s="27" t="str">
        <f t="shared" si="185"/>
        <v>#N/A</v>
      </c>
      <c r="DG154" s="27" t="str">
        <f t="shared" si="185"/>
        <v>#N/A</v>
      </c>
      <c r="DH154" s="27" t="str">
        <f t="shared" si="185"/>
        <v>#N/A</v>
      </c>
      <c r="DI154" s="27" t="str">
        <f t="shared" si="185"/>
        <v>#N/A</v>
      </c>
      <c r="DJ154" s="27" t="str">
        <f t="shared" si="185"/>
        <v>#N/A</v>
      </c>
      <c r="DK154" s="27" t="str">
        <f t="shared" si="185"/>
        <v>#N/A</v>
      </c>
      <c r="DL154" s="27" t="str">
        <f t="shared" si="185"/>
        <v>#N/A</v>
      </c>
      <c r="DM154" s="27" t="str">
        <f t="shared" si="185"/>
        <v>#N/A</v>
      </c>
      <c r="DN154" s="27" t="str">
        <f t="shared" si="185"/>
        <v>#N/A</v>
      </c>
      <c r="DO154" s="27" t="str">
        <f t="shared" si="185"/>
        <v>#N/A</v>
      </c>
      <c r="DP154" s="27" t="str">
        <f t="shared" si="185"/>
        <v>#N/A</v>
      </c>
      <c r="DQ154" s="27" t="str">
        <f t="shared" si="185"/>
        <v>#N/A</v>
      </c>
      <c r="DR154" s="27" t="str">
        <f t="shared" si="185"/>
        <v>#N/A</v>
      </c>
      <c r="DS154" s="27" t="str">
        <f t="shared" si="185"/>
        <v>#N/A</v>
      </c>
      <c r="DT154" s="27" t="str">
        <f t="shared" si="185"/>
        <v>#N/A</v>
      </c>
      <c r="DU154" s="27" t="str">
        <f t="shared" si="185"/>
        <v>#N/A</v>
      </c>
      <c r="DV154" s="27" t="str">
        <f t="shared" si="185"/>
        <v>#N/A</v>
      </c>
      <c r="DW154" s="27" t="str">
        <f t="shared" si="185"/>
        <v>#N/A</v>
      </c>
      <c r="DX154" s="27" t="str">
        <f t="shared" si="185"/>
        <v>#N/A</v>
      </c>
      <c r="DY154" s="27" t="str">
        <f t="shared" si="185"/>
        <v>#N/A</v>
      </c>
      <c r="DZ154" s="27" t="str">
        <f t="shared" si="185"/>
        <v>#N/A</v>
      </c>
      <c r="EA154" s="27" t="str">
        <f t="shared" si="185"/>
        <v>#N/A</v>
      </c>
      <c r="EB154" s="27" t="str">
        <f t="shared" si="185"/>
        <v>#N/A</v>
      </c>
      <c r="EC154" s="27" t="str">
        <f t="shared" si="185"/>
        <v>#N/A</v>
      </c>
      <c r="ED154" s="27" t="str">
        <f t="shared" si="185"/>
        <v>#N/A</v>
      </c>
      <c r="EE154" s="28">
        <f t="shared" si="2"/>
        <v>1663.135472</v>
      </c>
    </row>
    <row r="155">
      <c r="A155" s="1"/>
      <c r="B155" s="42"/>
      <c r="C155" s="43"/>
      <c r="D155" s="43"/>
      <c r="E155" s="43"/>
      <c r="F155" s="44"/>
      <c r="G155" s="32"/>
      <c r="H155" s="32" t="b">
        <f t="shared" si="3"/>
        <v>0</v>
      </c>
      <c r="I155" s="32" t="b">
        <f>if(iferror(match(B155,'Osallistujat ja seuranta'!C:C,0),0)&gt;0,TRUE,FALSE)</f>
        <v>0</v>
      </c>
      <c r="J155" s="32" t="b">
        <f>if(iferror(match(C155,'Osallistujat ja seuranta'!C:C,0),0)&gt;0,TRUE,FALSE)</f>
        <v>0</v>
      </c>
      <c r="K155" s="32" t="b">
        <f t="shared" si="4"/>
        <v>0</v>
      </c>
      <c r="L155" s="32" t="b">
        <f t="shared" si="5"/>
        <v>1</v>
      </c>
      <c r="M155" s="32" t="b">
        <f t="shared" si="6"/>
        <v>0</v>
      </c>
      <c r="N155" s="33" t="str">
        <f t="shared" si="7"/>
        <v/>
      </c>
      <c r="O155" s="34" t="str">
        <f t="shared" si="8"/>
        <v/>
      </c>
      <c r="P155" s="34" t="str">
        <f t="shared" si="9"/>
        <v/>
      </c>
      <c r="Q155" s="35" t="str">
        <f t="shared" si="10"/>
        <v/>
      </c>
      <c r="R155" s="33" t="str">
        <f t="shared" si="11"/>
        <v/>
      </c>
      <c r="S155" s="33">
        <f t="shared" si="12"/>
        <v>1</v>
      </c>
      <c r="T155" s="33">
        <f t="shared" si="13"/>
        <v>-56.71174423</v>
      </c>
      <c r="U155" s="33">
        <f t="shared" si="14"/>
        <v>-56.71174423</v>
      </c>
      <c r="V155" s="36" t="str">
        <f t="shared" si="15"/>
        <v/>
      </c>
      <c r="W155" s="37">
        <f t="shared" si="16"/>
        <v>88.71035368</v>
      </c>
      <c r="X155" s="37">
        <f t="shared" si="17"/>
        <v>5.75</v>
      </c>
      <c r="Y155" s="37" t="str">
        <f>if(N155=1,(W155*(S155-V155))*'Säännöt ja ohjeet'!$B$54+X155,"")</f>
        <v/>
      </c>
      <c r="Z155" s="37">
        <f t="shared" si="18"/>
        <v>0</v>
      </c>
      <c r="AA155" s="37">
        <f t="shared" si="19"/>
        <v>1</v>
      </c>
      <c r="AB155" s="37">
        <f t="shared" si="20"/>
        <v>88.71035368</v>
      </c>
      <c r="AC155" s="37">
        <f t="shared" si="21"/>
        <v>5.75</v>
      </c>
      <c r="AD155" s="37" t="str">
        <f>if(N155=1,(AB155*(Z155-AA155))*'Säännöt ja ohjeet'!$B$54+AC155,"")</f>
        <v/>
      </c>
      <c r="AE155" s="38">
        <f t="shared" si="22"/>
        <v>11</v>
      </c>
      <c r="AF155" s="38">
        <f t="shared" si="23"/>
        <v>11</v>
      </c>
      <c r="AG155" s="1"/>
      <c r="AH155" s="10"/>
      <c r="AI155" s="27">
        <f t="shared" ref="AI155:ED155" si="186">if($B155=AI$3,AI154+$Y155,if($C155=AI$3,AI154+$AD155,AI154))</f>
        <v>2004.732079</v>
      </c>
      <c r="AJ155" s="27">
        <f t="shared" si="186"/>
        <v>1845.73035</v>
      </c>
      <c r="AK155" s="27">
        <f t="shared" si="186"/>
        <v>2427.22019</v>
      </c>
      <c r="AL155" s="27">
        <f t="shared" si="186"/>
        <v>1676.303128</v>
      </c>
      <c r="AM155" s="27">
        <f t="shared" si="186"/>
        <v>1775.926432</v>
      </c>
      <c r="AN155" s="27">
        <f t="shared" si="186"/>
        <v>2303.106744</v>
      </c>
      <c r="AO155" s="27">
        <f t="shared" si="186"/>
        <v>2279.021637</v>
      </c>
      <c r="AP155" s="27">
        <f t="shared" si="186"/>
        <v>1721.536599</v>
      </c>
      <c r="AQ155" s="27">
        <f t="shared" si="186"/>
        <v>880.3044819</v>
      </c>
      <c r="AR155" s="27">
        <f t="shared" si="186"/>
        <v>818.204268</v>
      </c>
      <c r="AS155" s="27">
        <f t="shared" si="186"/>
        <v>2178.77133</v>
      </c>
      <c r="AT155" s="27">
        <f t="shared" si="186"/>
        <v>811.649061</v>
      </c>
      <c r="AU155" s="27">
        <f t="shared" si="186"/>
        <v>1243.17385</v>
      </c>
      <c r="AV155" s="27">
        <f t="shared" si="186"/>
        <v>1314.655233</v>
      </c>
      <c r="AW155" s="27">
        <f t="shared" si="186"/>
        <v>1186.880996</v>
      </c>
      <c r="AX155" s="27">
        <f t="shared" si="186"/>
        <v>1130.419935</v>
      </c>
      <c r="AY155" s="27">
        <f t="shared" si="186"/>
        <v>1367.704948</v>
      </c>
      <c r="AZ155" s="27">
        <f t="shared" si="186"/>
        <v>1757.561406</v>
      </c>
      <c r="BA155" s="27">
        <f t="shared" si="186"/>
        <v>1843.969933</v>
      </c>
      <c r="BB155" s="27">
        <f t="shared" si="186"/>
        <v>2151.976698</v>
      </c>
      <c r="BC155" s="27">
        <f t="shared" si="186"/>
        <v>2206.995622</v>
      </c>
      <c r="BD155" s="27" t="str">
        <f t="shared" si="186"/>
        <v>#N/A</v>
      </c>
      <c r="BE155" s="27" t="str">
        <f t="shared" si="186"/>
        <v>#N/A</v>
      </c>
      <c r="BF155" s="27" t="str">
        <f t="shared" si="186"/>
        <v>#N/A</v>
      </c>
      <c r="BG155" s="27" t="str">
        <f t="shared" si="186"/>
        <v>#N/A</v>
      </c>
      <c r="BH155" s="27" t="str">
        <f t="shared" si="186"/>
        <v>#N/A</v>
      </c>
      <c r="BI155" s="27" t="str">
        <f t="shared" si="186"/>
        <v>#N/A</v>
      </c>
      <c r="BJ155" s="27" t="str">
        <f t="shared" si="186"/>
        <v>#N/A</v>
      </c>
      <c r="BK155" s="27" t="str">
        <f t="shared" si="186"/>
        <v>#N/A</v>
      </c>
      <c r="BL155" s="27" t="str">
        <f t="shared" si="186"/>
        <v>#N/A</v>
      </c>
      <c r="BM155" s="27" t="str">
        <f t="shared" si="186"/>
        <v>#N/A</v>
      </c>
      <c r="BN155" s="27" t="str">
        <f t="shared" si="186"/>
        <v>#N/A</v>
      </c>
      <c r="BO155" s="27" t="str">
        <f t="shared" si="186"/>
        <v>#N/A</v>
      </c>
      <c r="BP155" s="27" t="str">
        <f t="shared" si="186"/>
        <v>#N/A</v>
      </c>
      <c r="BQ155" s="27" t="str">
        <f t="shared" si="186"/>
        <v>#N/A</v>
      </c>
      <c r="BR155" s="27" t="str">
        <f t="shared" si="186"/>
        <v>#N/A</v>
      </c>
      <c r="BS155" s="27" t="str">
        <f t="shared" si="186"/>
        <v>#N/A</v>
      </c>
      <c r="BT155" s="27" t="str">
        <f t="shared" si="186"/>
        <v>#N/A</v>
      </c>
      <c r="BU155" s="27" t="str">
        <f t="shared" si="186"/>
        <v>#N/A</v>
      </c>
      <c r="BV155" s="27" t="str">
        <f t="shared" si="186"/>
        <v>#N/A</v>
      </c>
      <c r="BW155" s="27" t="str">
        <f t="shared" si="186"/>
        <v>#N/A</v>
      </c>
      <c r="BX155" s="27" t="str">
        <f t="shared" si="186"/>
        <v>#N/A</v>
      </c>
      <c r="BY155" s="27" t="str">
        <f t="shared" si="186"/>
        <v>#N/A</v>
      </c>
      <c r="BZ155" s="27" t="str">
        <f t="shared" si="186"/>
        <v>#N/A</v>
      </c>
      <c r="CA155" s="27" t="str">
        <f t="shared" si="186"/>
        <v>#N/A</v>
      </c>
      <c r="CB155" s="27" t="str">
        <f t="shared" si="186"/>
        <v>#N/A</v>
      </c>
      <c r="CC155" s="27" t="str">
        <f t="shared" si="186"/>
        <v>#N/A</v>
      </c>
      <c r="CD155" s="27" t="str">
        <f t="shared" si="186"/>
        <v>#N/A</v>
      </c>
      <c r="CE155" s="27" t="str">
        <f t="shared" si="186"/>
        <v>#N/A</v>
      </c>
      <c r="CF155" s="27" t="str">
        <f t="shared" si="186"/>
        <v>#N/A</v>
      </c>
      <c r="CG155" s="27" t="str">
        <f t="shared" si="186"/>
        <v>#N/A</v>
      </c>
      <c r="CH155" s="27" t="str">
        <f t="shared" si="186"/>
        <v>#N/A</v>
      </c>
      <c r="CI155" s="27" t="str">
        <f t="shared" si="186"/>
        <v>#N/A</v>
      </c>
      <c r="CJ155" s="27" t="str">
        <f t="shared" si="186"/>
        <v>#N/A</v>
      </c>
      <c r="CK155" s="27" t="str">
        <f t="shared" si="186"/>
        <v>#N/A</v>
      </c>
      <c r="CL155" s="27" t="str">
        <f t="shared" si="186"/>
        <v>#N/A</v>
      </c>
      <c r="CM155" s="27" t="str">
        <f t="shared" si="186"/>
        <v>#N/A</v>
      </c>
      <c r="CN155" s="27" t="str">
        <f t="shared" si="186"/>
        <v>#N/A</v>
      </c>
      <c r="CO155" s="27" t="str">
        <f t="shared" si="186"/>
        <v>#N/A</v>
      </c>
      <c r="CP155" s="27" t="str">
        <f t="shared" si="186"/>
        <v>#N/A</v>
      </c>
      <c r="CQ155" s="27" t="str">
        <f t="shared" si="186"/>
        <v>#N/A</v>
      </c>
      <c r="CR155" s="27" t="str">
        <f t="shared" si="186"/>
        <v>#N/A</v>
      </c>
      <c r="CS155" s="27" t="str">
        <f t="shared" si="186"/>
        <v>#N/A</v>
      </c>
      <c r="CT155" s="27" t="str">
        <f t="shared" si="186"/>
        <v>#N/A</v>
      </c>
      <c r="CU155" s="27" t="str">
        <f t="shared" si="186"/>
        <v>#N/A</v>
      </c>
      <c r="CV155" s="27" t="str">
        <f t="shared" si="186"/>
        <v>#N/A</v>
      </c>
      <c r="CW155" s="27" t="str">
        <f t="shared" si="186"/>
        <v>#N/A</v>
      </c>
      <c r="CX155" s="27" t="str">
        <f t="shared" si="186"/>
        <v>#N/A</v>
      </c>
      <c r="CY155" s="27" t="str">
        <f t="shared" si="186"/>
        <v>#N/A</v>
      </c>
      <c r="CZ155" s="27" t="str">
        <f t="shared" si="186"/>
        <v>#N/A</v>
      </c>
      <c r="DA155" s="27" t="str">
        <f t="shared" si="186"/>
        <v>#N/A</v>
      </c>
      <c r="DB155" s="27" t="str">
        <f t="shared" si="186"/>
        <v>#N/A</v>
      </c>
      <c r="DC155" s="27" t="str">
        <f t="shared" si="186"/>
        <v>#N/A</v>
      </c>
      <c r="DD155" s="27" t="str">
        <f t="shared" si="186"/>
        <v>#N/A</v>
      </c>
      <c r="DE155" s="27" t="str">
        <f t="shared" si="186"/>
        <v>#N/A</v>
      </c>
      <c r="DF155" s="27" t="str">
        <f t="shared" si="186"/>
        <v>#N/A</v>
      </c>
      <c r="DG155" s="27" t="str">
        <f t="shared" si="186"/>
        <v>#N/A</v>
      </c>
      <c r="DH155" s="27" t="str">
        <f t="shared" si="186"/>
        <v>#N/A</v>
      </c>
      <c r="DI155" s="27" t="str">
        <f t="shared" si="186"/>
        <v>#N/A</v>
      </c>
      <c r="DJ155" s="27" t="str">
        <f t="shared" si="186"/>
        <v>#N/A</v>
      </c>
      <c r="DK155" s="27" t="str">
        <f t="shared" si="186"/>
        <v>#N/A</v>
      </c>
      <c r="DL155" s="27" t="str">
        <f t="shared" si="186"/>
        <v>#N/A</v>
      </c>
      <c r="DM155" s="27" t="str">
        <f t="shared" si="186"/>
        <v>#N/A</v>
      </c>
      <c r="DN155" s="27" t="str">
        <f t="shared" si="186"/>
        <v>#N/A</v>
      </c>
      <c r="DO155" s="27" t="str">
        <f t="shared" si="186"/>
        <v>#N/A</v>
      </c>
      <c r="DP155" s="27" t="str">
        <f t="shared" si="186"/>
        <v>#N/A</v>
      </c>
      <c r="DQ155" s="27" t="str">
        <f t="shared" si="186"/>
        <v>#N/A</v>
      </c>
      <c r="DR155" s="27" t="str">
        <f t="shared" si="186"/>
        <v>#N/A</v>
      </c>
      <c r="DS155" s="27" t="str">
        <f t="shared" si="186"/>
        <v>#N/A</v>
      </c>
      <c r="DT155" s="27" t="str">
        <f t="shared" si="186"/>
        <v>#N/A</v>
      </c>
      <c r="DU155" s="27" t="str">
        <f t="shared" si="186"/>
        <v>#N/A</v>
      </c>
      <c r="DV155" s="27" t="str">
        <f t="shared" si="186"/>
        <v>#N/A</v>
      </c>
      <c r="DW155" s="27" t="str">
        <f t="shared" si="186"/>
        <v>#N/A</v>
      </c>
      <c r="DX155" s="27" t="str">
        <f t="shared" si="186"/>
        <v>#N/A</v>
      </c>
      <c r="DY155" s="27" t="str">
        <f t="shared" si="186"/>
        <v>#N/A</v>
      </c>
      <c r="DZ155" s="27" t="str">
        <f t="shared" si="186"/>
        <v>#N/A</v>
      </c>
      <c r="EA155" s="27" t="str">
        <f t="shared" si="186"/>
        <v>#N/A</v>
      </c>
      <c r="EB155" s="27" t="str">
        <f t="shared" si="186"/>
        <v>#N/A</v>
      </c>
      <c r="EC155" s="27" t="str">
        <f t="shared" si="186"/>
        <v>#N/A</v>
      </c>
      <c r="ED155" s="27" t="str">
        <f t="shared" si="186"/>
        <v>#N/A</v>
      </c>
      <c r="EE155" s="28">
        <f t="shared" si="2"/>
        <v>1663.135472</v>
      </c>
    </row>
    <row r="156">
      <c r="A156" s="1"/>
      <c r="B156" s="42"/>
      <c r="C156" s="43"/>
      <c r="D156" s="43"/>
      <c r="E156" s="43"/>
      <c r="F156" s="44"/>
      <c r="G156" s="32"/>
      <c r="H156" s="32" t="b">
        <f t="shared" si="3"/>
        <v>0</v>
      </c>
      <c r="I156" s="32" t="b">
        <f>if(iferror(match(B156,'Osallistujat ja seuranta'!C:C,0),0)&gt;0,TRUE,FALSE)</f>
        <v>0</v>
      </c>
      <c r="J156" s="32" t="b">
        <f>if(iferror(match(C156,'Osallistujat ja seuranta'!C:C,0),0)&gt;0,TRUE,FALSE)</f>
        <v>0</v>
      </c>
      <c r="K156" s="32" t="b">
        <f t="shared" si="4"/>
        <v>0</v>
      </c>
      <c r="L156" s="32" t="b">
        <f t="shared" si="5"/>
        <v>1</v>
      </c>
      <c r="M156" s="32" t="b">
        <f t="shared" si="6"/>
        <v>0</v>
      </c>
      <c r="N156" s="33" t="str">
        <f t="shared" si="7"/>
        <v/>
      </c>
      <c r="O156" s="34" t="str">
        <f t="shared" si="8"/>
        <v/>
      </c>
      <c r="P156" s="34" t="str">
        <f t="shared" si="9"/>
        <v/>
      </c>
      <c r="Q156" s="35" t="str">
        <f t="shared" si="10"/>
        <v/>
      </c>
      <c r="R156" s="33" t="str">
        <f t="shared" si="11"/>
        <v/>
      </c>
      <c r="S156" s="33">
        <f t="shared" si="12"/>
        <v>1</v>
      </c>
      <c r="T156" s="33">
        <f t="shared" si="13"/>
        <v>-56.71174423</v>
      </c>
      <c r="U156" s="33">
        <f t="shared" si="14"/>
        <v>-56.71174423</v>
      </c>
      <c r="V156" s="36" t="str">
        <f t="shared" si="15"/>
        <v/>
      </c>
      <c r="W156" s="37">
        <f t="shared" si="16"/>
        <v>88.71035368</v>
      </c>
      <c r="X156" s="37">
        <f t="shared" si="17"/>
        <v>5.75</v>
      </c>
      <c r="Y156" s="37" t="str">
        <f>if(N156=1,(W156*(S156-V156))*'Säännöt ja ohjeet'!$B$54+X156,"")</f>
        <v/>
      </c>
      <c r="Z156" s="37">
        <f t="shared" si="18"/>
        <v>0</v>
      </c>
      <c r="AA156" s="37">
        <f t="shared" si="19"/>
        <v>1</v>
      </c>
      <c r="AB156" s="37">
        <f t="shared" si="20"/>
        <v>88.71035368</v>
      </c>
      <c r="AC156" s="37">
        <f t="shared" si="21"/>
        <v>5.75</v>
      </c>
      <c r="AD156" s="37" t="str">
        <f>if(N156=1,(AB156*(Z156-AA156))*'Säännöt ja ohjeet'!$B$54+AC156,"")</f>
        <v/>
      </c>
      <c r="AE156" s="38">
        <f t="shared" si="22"/>
        <v>11</v>
      </c>
      <c r="AF156" s="38">
        <f t="shared" si="23"/>
        <v>11</v>
      </c>
      <c r="AG156" s="1"/>
      <c r="AH156" s="10"/>
      <c r="AI156" s="27">
        <f t="shared" ref="AI156:ED156" si="187">if($B156=AI$3,AI155+$Y156,if($C156=AI$3,AI155+$AD156,AI155))</f>
        <v>2004.732079</v>
      </c>
      <c r="AJ156" s="27">
        <f t="shared" si="187"/>
        <v>1845.73035</v>
      </c>
      <c r="AK156" s="27">
        <f t="shared" si="187"/>
        <v>2427.22019</v>
      </c>
      <c r="AL156" s="27">
        <f t="shared" si="187"/>
        <v>1676.303128</v>
      </c>
      <c r="AM156" s="27">
        <f t="shared" si="187"/>
        <v>1775.926432</v>
      </c>
      <c r="AN156" s="27">
        <f t="shared" si="187"/>
        <v>2303.106744</v>
      </c>
      <c r="AO156" s="27">
        <f t="shared" si="187"/>
        <v>2279.021637</v>
      </c>
      <c r="AP156" s="27">
        <f t="shared" si="187"/>
        <v>1721.536599</v>
      </c>
      <c r="AQ156" s="27">
        <f t="shared" si="187"/>
        <v>880.3044819</v>
      </c>
      <c r="AR156" s="27">
        <f t="shared" si="187"/>
        <v>818.204268</v>
      </c>
      <c r="AS156" s="27">
        <f t="shared" si="187"/>
        <v>2178.77133</v>
      </c>
      <c r="AT156" s="27">
        <f t="shared" si="187"/>
        <v>811.649061</v>
      </c>
      <c r="AU156" s="27">
        <f t="shared" si="187"/>
        <v>1243.17385</v>
      </c>
      <c r="AV156" s="27">
        <f t="shared" si="187"/>
        <v>1314.655233</v>
      </c>
      <c r="AW156" s="27">
        <f t="shared" si="187"/>
        <v>1186.880996</v>
      </c>
      <c r="AX156" s="27">
        <f t="shared" si="187"/>
        <v>1130.419935</v>
      </c>
      <c r="AY156" s="27">
        <f t="shared" si="187"/>
        <v>1367.704948</v>
      </c>
      <c r="AZ156" s="27">
        <f t="shared" si="187"/>
        <v>1757.561406</v>
      </c>
      <c r="BA156" s="27">
        <f t="shared" si="187"/>
        <v>1843.969933</v>
      </c>
      <c r="BB156" s="27">
        <f t="shared" si="187"/>
        <v>2151.976698</v>
      </c>
      <c r="BC156" s="27">
        <f t="shared" si="187"/>
        <v>2206.995622</v>
      </c>
      <c r="BD156" s="27" t="str">
        <f t="shared" si="187"/>
        <v>#N/A</v>
      </c>
      <c r="BE156" s="27" t="str">
        <f t="shared" si="187"/>
        <v>#N/A</v>
      </c>
      <c r="BF156" s="27" t="str">
        <f t="shared" si="187"/>
        <v>#N/A</v>
      </c>
      <c r="BG156" s="27" t="str">
        <f t="shared" si="187"/>
        <v>#N/A</v>
      </c>
      <c r="BH156" s="27" t="str">
        <f t="shared" si="187"/>
        <v>#N/A</v>
      </c>
      <c r="BI156" s="27" t="str">
        <f t="shared" si="187"/>
        <v>#N/A</v>
      </c>
      <c r="BJ156" s="27" t="str">
        <f t="shared" si="187"/>
        <v>#N/A</v>
      </c>
      <c r="BK156" s="27" t="str">
        <f t="shared" si="187"/>
        <v>#N/A</v>
      </c>
      <c r="BL156" s="27" t="str">
        <f t="shared" si="187"/>
        <v>#N/A</v>
      </c>
      <c r="BM156" s="27" t="str">
        <f t="shared" si="187"/>
        <v>#N/A</v>
      </c>
      <c r="BN156" s="27" t="str">
        <f t="shared" si="187"/>
        <v>#N/A</v>
      </c>
      <c r="BO156" s="27" t="str">
        <f t="shared" si="187"/>
        <v>#N/A</v>
      </c>
      <c r="BP156" s="27" t="str">
        <f t="shared" si="187"/>
        <v>#N/A</v>
      </c>
      <c r="BQ156" s="27" t="str">
        <f t="shared" si="187"/>
        <v>#N/A</v>
      </c>
      <c r="BR156" s="27" t="str">
        <f t="shared" si="187"/>
        <v>#N/A</v>
      </c>
      <c r="BS156" s="27" t="str">
        <f t="shared" si="187"/>
        <v>#N/A</v>
      </c>
      <c r="BT156" s="27" t="str">
        <f t="shared" si="187"/>
        <v>#N/A</v>
      </c>
      <c r="BU156" s="27" t="str">
        <f t="shared" si="187"/>
        <v>#N/A</v>
      </c>
      <c r="BV156" s="27" t="str">
        <f t="shared" si="187"/>
        <v>#N/A</v>
      </c>
      <c r="BW156" s="27" t="str">
        <f t="shared" si="187"/>
        <v>#N/A</v>
      </c>
      <c r="BX156" s="27" t="str">
        <f t="shared" si="187"/>
        <v>#N/A</v>
      </c>
      <c r="BY156" s="27" t="str">
        <f t="shared" si="187"/>
        <v>#N/A</v>
      </c>
      <c r="BZ156" s="27" t="str">
        <f t="shared" si="187"/>
        <v>#N/A</v>
      </c>
      <c r="CA156" s="27" t="str">
        <f t="shared" si="187"/>
        <v>#N/A</v>
      </c>
      <c r="CB156" s="27" t="str">
        <f t="shared" si="187"/>
        <v>#N/A</v>
      </c>
      <c r="CC156" s="27" t="str">
        <f t="shared" si="187"/>
        <v>#N/A</v>
      </c>
      <c r="CD156" s="27" t="str">
        <f t="shared" si="187"/>
        <v>#N/A</v>
      </c>
      <c r="CE156" s="27" t="str">
        <f t="shared" si="187"/>
        <v>#N/A</v>
      </c>
      <c r="CF156" s="27" t="str">
        <f t="shared" si="187"/>
        <v>#N/A</v>
      </c>
      <c r="CG156" s="27" t="str">
        <f t="shared" si="187"/>
        <v>#N/A</v>
      </c>
      <c r="CH156" s="27" t="str">
        <f t="shared" si="187"/>
        <v>#N/A</v>
      </c>
      <c r="CI156" s="27" t="str">
        <f t="shared" si="187"/>
        <v>#N/A</v>
      </c>
      <c r="CJ156" s="27" t="str">
        <f t="shared" si="187"/>
        <v>#N/A</v>
      </c>
      <c r="CK156" s="27" t="str">
        <f t="shared" si="187"/>
        <v>#N/A</v>
      </c>
      <c r="CL156" s="27" t="str">
        <f t="shared" si="187"/>
        <v>#N/A</v>
      </c>
      <c r="CM156" s="27" t="str">
        <f t="shared" si="187"/>
        <v>#N/A</v>
      </c>
      <c r="CN156" s="27" t="str">
        <f t="shared" si="187"/>
        <v>#N/A</v>
      </c>
      <c r="CO156" s="27" t="str">
        <f t="shared" si="187"/>
        <v>#N/A</v>
      </c>
      <c r="CP156" s="27" t="str">
        <f t="shared" si="187"/>
        <v>#N/A</v>
      </c>
      <c r="CQ156" s="27" t="str">
        <f t="shared" si="187"/>
        <v>#N/A</v>
      </c>
      <c r="CR156" s="27" t="str">
        <f t="shared" si="187"/>
        <v>#N/A</v>
      </c>
      <c r="CS156" s="27" t="str">
        <f t="shared" si="187"/>
        <v>#N/A</v>
      </c>
      <c r="CT156" s="27" t="str">
        <f t="shared" si="187"/>
        <v>#N/A</v>
      </c>
      <c r="CU156" s="27" t="str">
        <f t="shared" si="187"/>
        <v>#N/A</v>
      </c>
      <c r="CV156" s="27" t="str">
        <f t="shared" si="187"/>
        <v>#N/A</v>
      </c>
      <c r="CW156" s="27" t="str">
        <f t="shared" si="187"/>
        <v>#N/A</v>
      </c>
      <c r="CX156" s="27" t="str">
        <f t="shared" si="187"/>
        <v>#N/A</v>
      </c>
      <c r="CY156" s="27" t="str">
        <f t="shared" si="187"/>
        <v>#N/A</v>
      </c>
      <c r="CZ156" s="27" t="str">
        <f t="shared" si="187"/>
        <v>#N/A</v>
      </c>
      <c r="DA156" s="27" t="str">
        <f t="shared" si="187"/>
        <v>#N/A</v>
      </c>
      <c r="DB156" s="27" t="str">
        <f t="shared" si="187"/>
        <v>#N/A</v>
      </c>
      <c r="DC156" s="27" t="str">
        <f t="shared" si="187"/>
        <v>#N/A</v>
      </c>
      <c r="DD156" s="27" t="str">
        <f t="shared" si="187"/>
        <v>#N/A</v>
      </c>
      <c r="DE156" s="27" t="str">
        <f t="shared" si="187"/>
        <v>#N/A</v>
      </c>
      <c r="DF156" s="27" t="str">
        <f t="shared" si="187"/>
        <v>#N/A</v>
      </c>
      <c r="DG156" s="27" t="str">
        <f t="shared" si="187"/>
        <v>#N/A</v>
      </c>
      <c r="DH156" s="27" t="str">
        <f t="shared" si="187"/>
        <v>#N/A</v>
      </c>
      <c r="DI156" s="27" t="str">
        <f t="shared" si="187"/>
        <v>#N/A</v>
      </c>
      <c r="DJ156" s="27" t="str">
        <f t="shared" si="187"/>
        <v>#N/A</v>
      </c>
      <c r="DK156" s="27" t="str">
        <f t="shared" si="187"/>
        <v>#N/A</v>
      </c>
      <c r="DL156" s="27" t="str">
        <f t="shared" si="187"/>
        <v>#N/A</v>
      </c>
      <c r="DM156" s="27" t="str">
        <f t="shared" si="187"/>
        <v>#N/A</v>
      </c>
      <c r="DN156" s="27" t="str">
        <f t="shared" si="187"/>
        <v>#N/A</v>
      </c>
      <c r="DO156" s="27" t="str">
        <f t="shared" si="187"/>
        <v>#N/A</v>
      </c>
      <c r="DP156" s="27" t="str">
        <f t="shared" si="187"/>
        <v>#N/A</v>
      </c>
      <c r="DQ156" s="27" t="str">
        <f t="shared" si="187"/>
        <v>#N/A</v>
      </c>
      <c r="DR156" s="27" t="str">
        <f t="shared" si="187"/>
        <v>#N/A</v>
      </c>
      <c r="DS156" s="27" t="str">
        <f t="shared" si="187"/>
        <v>#N/A</v>
      </c>
      <c r="DT156" s="27" t="str">
        <f t="shared" si="187"/>
        <v>#N/A</v>
      </c>
      <c r="DU156" s="27" t="str">
        <f t="shared" si="187"/>
        <v>#N/A</v>
      </c>
      <c r="DV156" s="27" t="str">
        <f t="shared" si="187"/>
        <v>#N/A</v>
      </c>
      <c r="DW156" s="27" t="str">
        <f t="shared" si="187"/>
        <v>#N/A</v>
      </c>
      <c r="DX156" s="27" t="str">
        <f t="shared" si="187"/>
        <v>#N/A</v>
      </c>
      <c r="DY156" s="27" t="str">
        <f t="shared" si="187"/>
        <v>#N/A</v>
      </c>
      <c r="DZ156" s="27" t="str">
        <f t="shared" si="187"/>
        <v>#N/A</v>
      </c>
      <c r="EA156" s="27" t="str">
        <f t="shared" si="187"/>
        <v>#N/A</v>
      </c>
      <c r="EB156" s="27" t="str">
        <f t="shared" si="187"/>
        <v>#N/A</v>
      </c>
      <c r="EC156" s="27" t="str">
        <f t="shared" si="187"/>
        <v>#N/A</v>
      </c>
      <c r="ED156" s="27" t="str">
        <f t="shared" si="187"/>
        <v>#N/A</v>
      </c>
      <c r="EE156" s="28">
        <f t="shared" si="2"/>
        <v>1663.135472</v>
      </c>
    </row>
    <row r="157">
      <c r="A157" s="1"/>
      <c r="B157" s="42"/>
      <c r="C157" s="43"/>
      <c r="D157" s="43"/>
      <c r="E157" s="43"/>
      <c r="F157" s="44"/>
      <c r="G157" s="32"/>
      <c r="H157" s="32" t="b">
        <f t="shared" si="3"/>
        <v>0</v>
      </c>
      <c r="I157" s="32" t="b">
        <f>if(iferror(match(B157,'Osallistujat ja seuranta'!C:C,0),0)&gt;0,TRUE,FALSE)</f>
        <v>0</v>
      </c>
      <c r="J157" s="32" t="b">
        <f>if(iferror(match(C157,'Osallistujat ja seuranta'!C:C,0),0)&gt;0,TRUE,FALSE)</f>
        <v>0</v>
      </c>
      <c r="K157" s="32" t="b">
        <f t="shared" si="4"/>
        <v>0</v>
      </c>
      <c r="L157" s="32" t="b">
        <f t="shared" si="5"/>
        <v>1</v>
      </c>
      <c r="M157" s="32" t="b">
        <f t="shared" si="6"/>
        <v>0</v>
      </c>
      <c r="N157" s="33" t="str">
        <f t="shared" si="7"/>
        <v/>
      </c>
      <c r="O157" s="34" t="str">
        <f t="shared" si="8"/>
        <v/>
      </c>
      <c r="P157" s="34" t="str">
        <f t="shared" si="9"/>
        <v/>
      </c>
      <c r="Q157" s="35" t="str">
        <f t="shared" si="10"/>
        <v/>
      </c>
      <c r="R157" s="33" t="str">
        <f t="shared" si="11"/>
        <v/>
      </c>
      <c r="S157" s="33">
        <f t="shared" si="12"/>
        <v>1</v>
      </c>
      <c r="T157" s="33">
        <f t="shared" si="13"/>
        <v>-56.71174423</v>
      </c>
      <c r="U157" s="33">
        <f t="shared" si="14"/>
        <v>-56.71174423</v>
      </c>
      <c r="V157" s="36" t="str">
        <f t="shared" si="15"/>
        <v/>
      </c>
      <c r="W157" s="37">
        <f t="shared" si="16"/>
        <v>88.71035368</v>
      </c>
      <c r="X157" s="37">
        <f t="shared" si="17"/>
        <v>5.75</v>
      </c>
      <c r="Y157" s="37" t="str">
        <f>if(N157=1,(W157*(S157-V157))*'Säännöt ja ohjeet'!$B$54+X157,"")</f>
        <v/>
      </c>
      <c r="Z157" s="37">
        <f t="shared" si="18"/>
        <v>0</v>
      </c>
      <c r="AA157" s="37">
        <f t="shared" si="19"/>
        <v>1</v>
      </c>
      <c r="AB157" s="37">
        <f t="shared" si="20"/>
        <v>88.71035368</v>
      </c>
      <c r="AC157" s="37">
        <f t="shared" si="21"/>
        <v>5.75</v>
      </c>
      <c r="AD157" s="37" t="str">
        <f>if(N157=1,(AB157*(Z157-AA157))*'Säännöt ja ohjeet'!$B$54+AC157,"")</f>
        <v/>
      </c>
      <c r="AE157" s="38">
        <f t="shared" si="22"/>
        <v>11</v>
      </c>
      <c r="AF157" s="38">
        <f t="shared" si="23"/>
        <v>11</v>
      </c>
      <c r="AG157" s="1"/>
      <c r="AH157" s="10"/>
      <c r="AI157" s="27">
        <f t="shared" ref="AI157:ED157" si="188">if($B157=AI$3,AI156+$Y157,if($C157=AI$3,AI156+$AD157,AI156))</f>
        <v>2004.732079</v>
      </c>
      <c r="AJ157" s="27">
        <f t="shared" si="188"/>
        <v>1845.73035</v>
      </c>
      <c r="AK157" s="27">
        <f t="shared" si="188"/>
        <v>2427.22019</v>
      </c>
      <c r="AL157" s="27">
        <f t="shared" si="188"/>
        <v>1676.303128</v>
      </c>
      <c r="AM157" s="27">
        <f t="shared" si="188"/>
        <v>1775.926432</v>
      </c>
      <c r="AN157" s="27">
        <f t="shared" si="188"/>
        <v>2303.106744</v>
      </c>
      <c r="AO157" s="27">
        <f t="shared" si="188"/>
        <v>2279.021637</v>
      </c>
      <c r="AP157" s="27">
        <f t="shared" si="188"/>
        <v>1721.536599</v>
      </c>
      <c r="AQ157" s="27">
        <f t="shared" si="188"/>
        <v>880.3044819</v>
      </c>
      <c r="AR157" s="27">
        <f t="shared" si="188"/>
        <v>818.204268</v>
      </c>
      <c r="AS157" s="27">
        <f t="shared" si="188"/>
        <v>2178.77133</v>
      </c>
      <c r="AT157" s="27">
        <f t="shared" si="188"/>
        <v>811.649061</v>
      </c>
      <c r="AU157" s="27">
        <f t="shared" si="188"/>
        <v>1243.17385</v>
      </c>
      <c r="AV157" s="27">
        <f t="shared" si="188"/>
        <v>1314.655233</v>
      </c>
      <c r="AW157" s="27">
        <f t="shared" si="188"/>
        <v>1186.880996</v>
      </c>
      <c r="AX157" s="27">
        <f t="shared" si="188"/>
        <v>1130.419935</v>
      </c>
      <c r="AY157" s="27">
        <f t="shared" si="188"/>
        <v>1367.704948</v>
      </c>
      <c r="AZ157" s="27">
        <f t="shared" si="188"/>
        <v>1757.561406</v>
      </c>
      <c r="BA157" s="27">
        <f t="shared" si="188"/>
        <v>1843.969933</v>
      </c>
      <c r="BB157" s="27">
        <f t="shared" si="188"/>
        <v>2151.976698</v>
      </c>
      <c r="BC157" s="27">
        <f t="shared" si="188"/>
        <v>2206.995622</v>
      </c>
      <c r="BD157" s="27" t="str">
        <f t="shared" si="188"/>
        <v>#N/A</v>
      </c>
      <c r="BE157" s="27" t="str">
        <f t="shared" si="188"/>
        <v>#N/A</v>
      </c>
      <c r="BF157" s="27" t="str">
        <f t="shared" si="188"/>
        <v>#N/A</v>
      </c>
      <c r="BG157" s="27" t="str">
        <f t="shared" si="188"/>
        <v>#N/A</v>
      </c>
      <c r="BH157" s="27" t="str">
        <f t="shared" si="188"/>
        <v>#N/A</v>
      </c>
      <c r="BI157" s="27" t="str">
        <f t="shared" si="188"/>
        <v>#N/A</v>
      </c>
      <c r="BJ157" s="27" t="str">
        <f t="shared" si="188"/>
        <v>#N/A</v>
      </c>
      <c r="BK157" s="27" t="str">
        <f t="shared" si="188"/>
        <v>#N/A</v>
      </c>
      <c r="BL157" s="27" t="str">
        <f t="shared" si="188"/>
        <v>#N/A</v>
      </c>
      <c r="BM157" s="27" t="str">
        <f t="shared" si="188"/>
        <v>#N/A</v>
      </c>
      <c r="BN157" s="27" t="str">
        <f t="shared" si="188"/>
        <v>#N/A</v>
      </c>
      <c r="BO157" s="27" t="str">
        <f t="shared" si="188"/>
        <v>#N/A</v>
      </c>
      <c r="BP157" s="27" t="str">
        <f t="shared" si="188"/>
        <v>#N/A</v>
      </c>
      <c r="BQ157" s="27" t="str">
        <f t="shared" si="188"/>
        <v>#N/A</v>
      </c>
      <c r="BR157" s="27" t="str">
        <f t="shared" si="188"/>
        <v>#N/A</v>
      </c>
      <c r="BS157" s="27" t="str">
        <f t="shared" si="188"/>
        <v>#N/A</v>
      </c>
      <c r="BT157" s="27" t="str">
        <f t="shared" si="188"/>
        <v>#N/A</v>
      </c>
      <c r="BU157" s="27" t="str">
        <f t="shared" si="188"/>
        <v>#N/A</v>
      </c>
      <c r="BV157" s="27" t="str">
        <f t="shared" si="188"/>
        <v>#N/A</v>
      </c>
      <c r="BW157" s="27" t="str">
        <f t="shared" si="188"/>
        <v>#N/A</v>
      </c>
      <c r="BX157" s="27" t="str">
        <f t="shared" si="188"/>
        <v>#N/A</v>
      </c>
      <c r="BY157" s="27" t="str">
        <f t="shared" si="188"/>
        <v>#N/A</v>
      </c>
      <c r="BZ157" s="27" t="str">
        <f t="shared" si="188"/>
        <v>#N/A</v>
      </c>
      <c r="CA157" s="27" t="str">
        <f t="shared" si="188"/>
        <v>#N/A</v>
      </c>
      <c r="CB157" s="27" t="str">
        <f t="shared" si="188"/>
        <v>#N/A</v>
      </c>
      <c r="CC157" s="27" t="str">
        <f t="shared" si="188"/>
        <v>#N/A</v>
      </c>
      <c r="CD157" s="27" t="str">
        <f t="shared" si="188"/>
        <v>#N/A</v>
      </c>
      <c r="CE157" s="27" t="str">
        <f t="shared" si="188"/>
        <v>#N/A</v>
      </c>
      <c r="CF157" s="27" t="str">
        <f t="shared" si="188"/>
        <v>#N/A</v>
      </c>
      <c r="CG157" s="27" t="str">
        <f t="shared" si="188"/>
        <v>#N/A</v>
      </c>
      <c r="CH157" s="27" t="str">
        <f t="shared" si="188"/>
        <v>#N/A</v>
      </c>
      <c r="CI157" s="27" t="str">
        <f t="shared" si="188"/>
        <v>#N/A</v>
      </c>
      <c r="CJ157" s="27" t="str">
        <f t="shared" si="188"/>
        <v>#N/A</v>
      </c>
      <c r="CK157" s="27" t="str">
        <f t="shared" si="188"/>
        <v>#N/A</v>
      </c>
      <c r="CL157" s="27" t="str">
        <f t="shared" si="188"/>
        <v>#N/A</v>
      </c>
      <c r="CM157" s="27" t="str">
        <f t="shared" si="188"/>
        <v>#N/A</v>
      </c>
      <c r="CN157" s="27" t="str">
        <f t="shared" si="188"/>
        <v>#N/A</v>
      </c>
      <c r="CO157" s="27" t="str">
        <f t="shared" si="188"/>
        <v>#N/A</v>
      </c>
      <c r="CP157" s="27" t="str">
        <f t="shared" si="188"/>
        <v>#N/A</v>
      </c>
      <c r="CQ157" s="27" t="str">
        <f t="shared" si="188"/>
        <v>#N/A</v>
      </c>
      <c r="CR157" s="27" t="str">
        <f t="shared" si="188"/>
        <v>#N/A</v>
      </c>
      <c r="CS157" s="27" t="str">
        <f t="shared" si="188"/>
        <v>#N/A</v>
      </c>
      <c r="CT157" s="27" t="str">
        <f t="shared" si="188"/>
        <v>#N/A</v>
      </c>
      <c r="CU157" s="27" t="str">
        <f t="shared" si="188"/>
        <v>#N/A</v>
      </c>
      <c r="CV157" s="27" t="str">
        <f t="shared" si="188"/>
        <v>#N/A</v>
      </c>
      <c r="CW157" s="27" t="str">
        <f t="shared" si="188"/>
        <v>#N/A</v>
      </c>
      <c r="CX157" s="27" t="str">
        <f t="shared" si="188"/>
        <v>#N/A</v>
      </c>
      <c r="CY157" s="27" t="str">
        <f t="shared" si="188"/>
        <v>#N/A</v>
      </c>
      <c r="CZ157" s="27" t="str">
        <f t="shared" si="188"/>
        <v>#N/A</v>
      </c>
      <c r="DA157" s="27" t="str">
        <f t="shared" si="188"/>
        <v>#N/A</v>
      </c>
      <c r="DB157" s="27" t="str">
        <f t="shared" si="188"/>
        <v>#N/A</v>
      </c>
      <c r="DC157" s="27" t="str">
        <f t="shared" si="188"/>
        <v>#N/A</v>
      </c>
      <c r="DD157" s="27" t="str">
        <f t="shared" si="188"/>
        <v>#N/A</v>
      </c>
      <c r="DE157" s="27" t="str">
        <f t="shared" si="188"/>
        <v>#N/A</v>
      </c>
      <c r="DF157" s="27" t="str">
        <f t="shared" si="188"/>
        <v>#N/A</v>
      </c>
      <c r="DG157" s="27" t="str">
        <f t="shared" si="188"/>
        <v>#N/A</v>
      </c>
      <c r="DH157" s="27" t="str">
        <f t="shared" si="188"/>
        <v>#N/A</v>
      </c>
      <c r="DI157" s="27" t="str">
        <f t="shared" si="188"/>
        <v>#N/A</v>
      </c>
      <c r="DJ157" s="27" t="str">
        <f t="shared" si="188"/>
        <v>#N/A</v>
      </c>
      <c r="DK157" s="27" t="str">
        <f t="shared" si="188"/>
        <v>#N/A</v>
      </c>
      <c r="DL157" s="27" t="str">
        <f t="shared" si="188"/>
        <v>#N/A</v>
      </c>
      <c r="DM157" s="27" t="str">
        <f t="shared" si="188"/>
        <v>#N/A</v>
      </c>
      <c r="DN157" s="27" t="str">
        <f t="shared" si="188"/>
        <v>#N/A</v>
      </c>
      <c r="DO157" s="27" t="str">
        <f t="shared" si="188"/>
        <v>#N/A</v>
      </c>
      <c r="DP157" s="27" t="str">
        <f t="shared" si="188"/>
        <v>#N/A</v>
      </c>
      <c r="DQ157" s="27" t="str">
        <f t="shared" si="188"/>
        <v>#N/A</v>
      </c>
      <c r="DR157" s="27" t="str">
        <f t="shared" si="188"/>
        <v>#N/A</v>
      </c>
      <c r="DS157" s="27" t="str">
        <f t="shared" si="188"/>
        <v>#N/A</v>
      </c>
      <c r="DT157" s="27" t="str">
        <f t="shared" si="188"/>
        <v>#N/A</v>
      </c>
      <c r="DU157" s="27" t="str">
        <f t="shared" si="188"/>
        <v>#N/A</v>
      </c>
      <c r="DV157" s="27" t="str">
        <f t="shared" si="188"/>
        <v>#N/A</v>
      </c>
      <c r="DW157" s="27" t="str">
        <f t="shared" si="188"/>
        <v>#N/A</v>
      </c>
      <c r="DX157" s="27" t="str">
        <f t="shared" si="188"/>
        <v>#N/A</v>
      </c>
      <c r="DY157" s="27" t="str">
        <f t="shared" si="188"/>
        <v>#N/A</v>
      </c>
      <c r="DZ157" s="27" t="str">
        <f t="shared" si="188"/>
        <v>#N/A</v>
      </c>
      <c r="EA157" s="27" t="str">
        <f t="shared" si="188"/>
        <v>#N/A</v>
      </c>
      <c r="EB157" s="27" t="str">
        <f t="shared" si="188"/>
        <v>#N/A</v>
      </c>
      <c r="EC157" s="27" t="str">
        <f t="shared" si="188"/>
        <v>#N/A</v>
      </c>
      <c r="ED157" s="27" t="str">
        <f t="shared" si="188"/>
        <v>#N/A</v>
      </c>
      <c r="EE157" s="28">
        <f t="shared" si="2"/>
        <v>1663.135472</v>
      </c>
    </row>
    <row r="158">
      <c r="A158" s="1"/>
      <c r="B158" s="42"/>
      <c r="C158" s="43"/>
      <c r="D158" s="43"/>
      <c r="E158" s="43"/>
      <c r="F158" s="44"/>
      <c r="G158" s="32"/>
      <c r="H158" s="32" t="b">
        <f t="shared" si="3"/>
        <v>0</v>
      </c>
      <c r="I158" s="32" t="b">
        <f>if(iferror(match(B158,'Osallistujat ja seuranta'!C:C,0),0)&gt;0,TRUE,FALSE)</f>
        <v>0</v>
      </c>
      <c r="J158" s="32" t="b">
        <f>if(iferror(match(C158,'Osallistujat ja seuranta'!C:C,0),0)&gt;0,TRUE,FALSE)</f>
        <v>0</v>
      </c>
      <c r="K158" s="32" t="b">
        <f t="shared" si="4"/>
        <v>0</v>
      </c>
      <c r="L158" s="32" t="b">
        <f t="shared" si="5"/>
        <v>1</v>
      </c>
      <c r="M158" s="32" t="b">
        <f t="shared" si="6"/>
        <v>0</v>
      </c>
      <c r="N158" s="33" t="str">
        <f t="shared" si="7"/>
        <v/>
      </c>
      <c r="O158" s="34" t="str">
        <f t="shared" si="8"/>
        <v/>
      </c>
      <c r="P158" s="34" t="str">
        <f t="shared" si="9"/>
        <v/>
      </c>
      <c r="Q158" s="35" t="str">
        <f t="shared" si="10"/>
        <v/>
      </c>
      <c r="R158" s="33" t="str">
        <f t="shared" si="11"/>
        <v/>
      </c>
      <c r="S158" s="33">
        <f t="shared" si="12"/>
        <v>1</v>
      </c>
      <c r="T158" s="33">
        <f t="shared" si="13"/>
        <v>-56.71174423</v>
      </c>
      <c r="U158" s="33">
        <f t="shared" si="14"/>
        <v>-56.71174423</v>
      </c>
      <c r="V158" s="36" t="str">
        <f t="shared" si="15"/>
        <v/>
      </c>
      <c r="W158" s="37">
        <f t="shared" si="16"/>
        <v>88.71035368</v>
      </c>
      <c r="X158" s="37">
        <f t="shared" si="17"/>
        <v>5.75</v>
      </c>
      <c r="Y158" s="37" t="str">
        <f>if(N158=1,(W158*(S158-V158))*'Säännöt ja ohjeet'!$B$54+X158,"")</f>
        <v/>
      </c>
      <c r="Z158" s="37">
        <f t="shared" si="18"/>
        <v>0</v>
      </c>
      <c r="AA158" s="37">
        <f t="shared" si="19"/>
        <v>1</v>
      </c>
      <c r="AB158" s="37">
        <f t="shared" si="20"/>
        <v>88.71035368</v>
      </c>
      <c r="AC158" s="37">
        <f t="shared" si="21"/>
        <v>5.75</v>
      </c>
      <c r="AD158" s="37" t="str">
        <f>if(N158=1,(AB158*(Z158-AA158))*'Säännöt ja ohjeet'!$B$54+AC158,"")</f>
        <v/>
      </c>
      <c r="AE158" s="38">
        <f t="shared" si="22"/>
        <v>11</v>
      </c>
      <c r="AF158" s="38">
        <f t="shared" si="23"/>
        <v>11</v>
      </c>
      <c r="AG158" s="1"/>
      <c r="AH158" s="10"/>
      <c r="AI158" s="27">
        <f t="shared" ref="AI158:ED158" si="189">if($B158=AI$3,AI157+$Y158,if($C158=AI$3,AI157+$AD158,AI157))</f>
        <v>2004.732079</v>
      </c>
      <c r="AJ158" s="27">
        <f t="shared" si="189"/>
        <v>1845.73035</v>
      </c>
      <c r="AK158" s="27">
        <f t="shared" si="189"/>
        <v>2427.22019</v>
      </c>
      <c r="AL158" s="27">
        <f t="shared" si="189"/>
        <v>1676.303128</v>
      </c>
      <c r="AM158" s="27">
        <f t="shared" si="189"/>
        <v>1775.926432</v>
      </c>
      <c r="AN158" s="27">
        <f t="shared" si="189"/>
        <v>2303.106744</v>
      </c>
      <c r="AO158" s="27">
        <f t="shared" si="189"/>
        <v>2279.021637</v>
      </c>
      <c r="AP158" s="27">
        <f t="shared" si="189"/>
        <v>1721.536599</v>
      </c>
      <c r="AQ158" s="27">
        <f t="shared" si="189"/>
        <v>880.3044819</v>
      </c>
      <c r="AR158" s="27">
        <f t="shared" si="189"/>
        <v>818.204268</v>
      </c>
      <c r="AS158" s="27">
        <f t="shared" si="189"/>
        <v>2178.77133</v>
      </c>
      <c r="AT158" s="27">
        <f t="shared" si="189"/>
        <v>811.649061</v>
      </c>
      <c r="AU158" s="27">
        <f t="shared" si="189"/>
        <v>1243.17385</v>
      </c>
      <c r="AV158" s="27">
        <f t="shared" si="189"/>
        <v>1314.655233</v>
      </c>
      <c r="AW158" s="27">
        <f t="shared" si="189"/>
        <v>1186.880996</v>
      </c>
      <c r="AX158" s="27">
        <f t="shared" si="189"/>
        <v>1130.419935</v>
      </c>
      <c r="AY158" s="27">
        <f t="shared" si="189"/>
        <v>1367.704948</v>
      </c>
      <c r="AZ158" s="27">
        <f t="shared" si="189"/>
        <v>1757.561406</v>
      </c>
      <c r="BA158" s="27">
        <f t="shared" si="189"/>
        <v>1843.969933</v>
      </c>
      <c r="BB158" s="27">
        <f t="shared" si="189"/>
        <v>2151.976698</v>
      </c>
      <c r="BC158" s="27">
        <f t="shared" si="189"/>
        <v>2206.995622</v>
      </c>
      <c r="BD158" s="27" t="str">
        <f t="shared" si="189"/>
        <v>#N/A</v>
      </c>
      <c r="BE158" s="27" t="str">
        <f t="shared" si="189"/>
        <v>#N/A</v>
      </c>
      <c r="BF158" s="27" t="str">
        <f t="shared" si="189"/>
        <v>#N/A</v>
      </c>
      <c r="BG158" s="27" t="str">
        <f t="shared" si="189"/>
        <v>#N/A</v>
      </c>
      <c r="BH158" s="27" t="str">
        <f t="shared" si="189"/>
        <v>#N/A</v>
      </c>
      <c r="BI158" s="27" t="str">
        <f t="shared" si="189"/>
        <v>#N/A</v>
      </c>
      <c r="BJ158" s="27" t="str">
        <f t="shared" si="189"/>
        <v>#N/A</v>
      </c>
      <c r="BK158" s="27" t="str">
        <f t="shared" si="189"/>
        <v>#N/A</v>
      </c>
      <c r="BL158" s="27" t="str">
        <f t="shared" si="189"/>
        <v>#N/A</v>
      </c>
      <c r="BM158" s="27" t="str">
        <f t="shared" si="189"/>
        <v>#N/A</v>
      </c>
      <c r="BN158" s="27" t="str">
        <f t="shared" si="189"/>
        <v>#N/A</v>
      </c>
      <c r="BO158" s="27" t="str">
        <f t="shared" si="189"/>
        <v>#N/A</v>
      </c>
      <c r="BP158" s="27" t="str">
        <f t="shared" si="189"/>
        <v>#N/A</v>
      </c>
      <c r="BQ158" s="27" t="str">
        <f t="shared" si="189"/>
        <v>#N/A</v>
      </c>
      <c r="BR158" s="27" t="str">
        <f t="shared" si="189"/>
        <v>#N/A</v>
      </c>
      <c r="BS158" s="27" t="str">
        <f t="shared" si="189"/>
        <v>#N/A</v>
      </c>
      <c r="BT158" s="27" t="str">
        <f t="shared" si="189"/>
        <v>#N/A</v>
      </c>
      <c r="BU158" s="27" t="str">
        <f t="shared" si="189"/>
        <v>#N/A</v>
      </c>
      <c r="BV158" s="27" t="str">
        <f t="shared" si="189"/>
        <v>#N/A</v>
      </c>
      <c r="BW158" s="27" t="str">
        <f t="shared" si="189"/>
        <v>#N/A</v>
      </c>
      <c r="BX158" s="27" t="str">
        <f t="shared" si="189"/>
        <v>#N/A</v>
      </c>
      <c r="BY158" s="27" t="str">
        <f t="shared" si="189"/>
        <v>#N/A</v>
      </c>
      <c r="BZ158" s="27" t="str">
        <f t="shared" si="189"/>
        <v>#N/A</v>
      </c>
      <c r="CA158" s="27" t="str">
        <f t="shared" si="189"/>
        <v>#N/A</v>
      </c>
      <c r="CB158" s="27" t="str">
        <f t="shared" si="189"/>
        <v>#N/A</v>
      </c>
      <c r="CC158" s="27" t="str">
        <f t="shared" si="189"/>
        <v>#N/A</v>
      </c>
      <c r="CD158" s="27" t="str">
        <f t="shared" si="189"/>
        <v>#N/A</v>
      </c>
      <c r="CE158" s="27" t="str">
        <f t="shared" si="189"/>
        <v>#N/A</v>
      </c>
      <c r="CF158" s="27" t="str">
        <f t="shared" si="189"/>
        <v>#N/A</v>
      </c>
      <c r="CG158" s="27" t="str">
        <f t="shared" si="189"/>
        <v>#N/A</v>
      </c>
      <c r="CH158" s="27" t="str">
        <f t="shared" si="189"/>
        <v>#N/A</v>
      </c>
      <c r="CI158" s="27" t="str">
        <f t="shared" si="189"/>
        <v>#N/A</v>
      </c>
      <c r="CJ158" s="27" t="str">
        <f t="shared" si="189"/>
        <v>#N/A</v>
      </c>
      <c r="CK158" s="27" t="str">
        <f t="shared" si="189"/>
        <v>#N/A</v>
      </c>
      <c r="CL158" s="27" t="str">
        <f t="shared" si="189"/>
        <v>#N/A</v>
      </c>
      <c r="CM158" s="27" t="str">
        <f t="shared" si="189"/>
        <v>#N/A</v>
      </c>
      <c r="CN158" s="27" t="str">
        <f t="shared" si="189"/>
        <v>#N/A</v>
      </c>
      <c r="CO158" s="27" t="str">
        <f t="shared" si="189"/>
        <v>#N/A</v>
      </c>
      <c r="CP158" s="27" t="str">
        <f t="shared" si="189"/>
        <v>#N/A</v>
      </c>
      <c r="CQ158" s="27" t="str">
        <f t="shared" si="189"/>
        <v>#N/A</v>
      </c>
      <c r="CR158" s="27" t="str">
        <f t="shared" si="189"/>
        <v>#N/A</v>
      </c>
      <c r="CS158" s="27" t="str">
        <f t="shared" si="189"/>
        <v>#N/A</v>
      </c>
      <c r="CT158" s="27" t="str">
        <f t="shared" si="189"/>
        <v>#N/A</v>
      </c>
      <c r="CU158" s="27" t="str">
        <f t="shared" si="189"/>
        <v>#N/A</v>
      </c>
      <c r="CV158" s="27" t="str">
        <f t="shared" si="189"/>
        <v>#N/A</v>
      </c>
      <c r="CW158" s="27" t="str">
        <f t="shared" si="189"/>
        <v>#N/A</v>
      </c>
      <c r="CX158" s="27" t="str">
        <f t="shared" si="189"/>
        <v>#N/A</v>
      </c>
      <c r="CY158" s="27" t="str">
        <f t="shared" si="189"/>
        <v>#N/A</v>
      </c>
      <c r="CZ158" s="27" t="str">
        <f t="shared" si="189"/>
        <v>#N/A</v>
      </c>
      <c r="DA158" s="27" t="str">
        <f t="shared" si="189"/>
        <v>#N/A</v>
      </c>
      <c r="DB158" s="27" t="str">
        <f t="shared" si="189"/>
        <v>#N/A</v>
      </c>
      <c r="DC158" s="27" t="str">
        <f t="shared" si="189"/>
        <v>#N/A</v>
      </c>
      <c r="DD158" s="27" t="str">
        <f t="shared" si="189"/>
        <v>#N/A</v>
      </c>
      <c r="DE158" s="27" t="str">
        <f t="shared" si="189"/>
        <v>#N/A</v>
      </c>
      <c r="DF158" s="27" t="str">
        <f t="shared" si="189"/>
        <v>#N/A</v>
      </c>
      <c r="DG158" s="27" t="str">
        <f t="shared" si="189"/>
        <v>#N/A</v>
      </c>
      <c r="DH158" s="27" t="str">
        <f t="shared" si="189"/>
        <v>#N/A</v>
      </c>
      <c r="DI158" s="27" t="str">
        <f t="shared" si="189"/>
        <v>#N/A</v>
      </c>
      <c r="DJ158" s="27" t="str">
        <f t="shared" si="189"/>
        <v>#N/A</v>
      </c>
      <c r="DK158" s="27" t="str">
        <f t="shared" si="189"/>
        <v>#N/A</v>
      </c>
      <c r="DL158" s="27" t="str">
        <f t="shared" si="189"/>
        <v>#N/A</v>
      </c>
      <c r="DM158" s="27" t="str">
        <f t="shared" si="189"/>
        <v>#N/A</v>
      </c>
      <c r="DN158" s="27" t="str">
        <f t="shared" si="189"/>
        <v>#N/A</v>
      </c>
      <c r="DO158" s="27" t="str">
        <f t="shared" si="189"/>
        <v>#N/A</v>
      </c>
      <c r="DP158" s="27" t="str">
        <f t="shared" si="189"/>
        <v>#N/A</v>
      </c>
      <c r="DQ158" s="27" t="str">
        <f t="shared" si="189"/>
        <v>#N/A</v>
      </c>
      <c r="DR158" s="27" t="str">
        <f t="shared" si="189"/>
        <v>#N/A</v>
      </c>
      <c r="DS158" s="27" t="str">
        <f t="shared" si="189"/>
        <v>#N/A</v>
      </c>
      <c r="DT158" s="27" t="str">
        <f t="shared" si="189"/>
        <v>#N/A</v>
      </c>
      <c r="DU158" s="27" t="str">
        <f t="shared" si="189"/>
        <v>#N/A</v>
      </c>
      <c r="DV158" s="27" t="str">
        <f t="shared" si="189"/>
        <v>#N/A</v>
      </c>
      <c r="DW158" s="27" t="str">
        <f t="shared" si="189"/>
        <v>#N/A</v>
      </c>
      <c r="DX158" s="27" t="str">
        <f t="shared" si="189"/>
        <v>#N/A</v>
      </c>
      <c r="DY158" s="27" t="str">
        <f t="shared" si="189"/>
        <v>#N/A</v>
      </c>
      <c r="DZ158" s="27" t="str">
        <f t="shared" si="189"/>
        <v>#N/A</v>
      </c>
      <c r="EA158" s="27" t="str">
        <f t="shared" si="189"/>
        <v>#N/A</v>
      </c>
      <c r="EB158" s="27" t="str">
        <f t="shared" si="189"/>
        <v>#N/A</v>
      </c>
      <c r="EC158" s="27" t="str">
        <f t="shared" si="189"/>
        <v>#N/A</v>
      </c>
      <c r="ED158" s="27" t="str">
        <f t="shared" si="189"/>
        <v>#N/A</v>
      </c>
      <c r="EE158" s="28">
        <f t="shared" si="2"/>
        <v>1663.135472</v>
      </c>
    </row>
    <row r="159">
      <c r="A159" s="1"/>
      <c r="B159" s="42"/>
      <c r="C159" s="43"/>
      <c r="D159" s="43"/>
      <c r="E159" s="43"/>
      <c r="F159" s="44"/>
      <c r="G159" s="32"/>
      <c r="H159" s="32" t="b">
        <f t="shared" si="3"/>
        <v>0</v>
      </c>
      <c r="I159" s="32" t="b">
        <f>if(iferror(match(B159,'Osallistujat ja seuranta'!C:C,0),0)&gt;0,TRUE,FALSE)</f>
        <v>0</v>
      </c>
      <c r="J159" s="32" t="b">
        <f>if(iferror(match(C159,'Osallistujat ja seuranta'!C:C,0),0)&gt;0,TRUE,FALSE)</f>
        <v>0</v>
      </c>
      <c r="K159" s="32" t="b">
        <f t="shared" si="4"/>
        <v>0</v>
      </c>
      <c r="L159" s="32" t="b">
        <f t="shared" si="5"/>
        <v>1</v>
      </c>
      <c r="M159" s="32" t="b">
        <f t="shared" si="6"/>
        <v>0</v>
      </c>
      <c r="N159" s="33" t="str">
        <f t="shared" si="7"/>
        <v/>
      </c>
      <c r="O159" s="34" t="str">
        <f t="shared" si="8"/>
        <v/>
      </c>
      <c r="P159" s="34" t="str">
        <f t="shared" si="9"/>
        <v/>
      </c>
      <c r="Q159" s="35" t="str">
        <f t="shared" si="10"/>
        <v/>
      </c>
      <c r="R159" s="33" t="str">
        <f t="shared" si="11"/>
        <v/>
      </c>
      <c r="S159" s="33">
        <f t="shared" si="12"/>
        <v>1</v>
      </c>
      <c r="T159" s="33">
        <f t="shared" si="13"/>
        <v>-56.71174423</v>
      </c>
      <c r="U159" s="33">
        <f t="shared" si="14"/>
        <v>-56.71174423</v>
      </c>
      <c r="V159" s="36" t="str">
        <f t="shared" si="15"/>
        <v/>
      </c>
      <c r="W159" s="37">
        <f t="shared" si="16"/>
        <v>88.71035368</v>
      </c>
      <c r="X159" s="37">
        <f t="shared" si="17"/>
        <v>5.75</v>
      </c>
      <c r="Y159" s="37" t="str">
        <f>if(N159=1,(W159*(S159-V159))*'Säännöt ja ohjeet'!$B$54+X159,"")</f>
        <v/>
      </c>
      <c r="Z159" s="37">
        <f t="shared" si="18"/>
        <v>0</v>
      </c>
      <c r="AA159" s="37">
        <f t="shared" si="19"/>
        <v>1</v>
      </c>
      <c r="AB159" s="37">
        <f t="shared" si="20"/>
        <v>88.71035368</v>
      </c>
      <c r="AC159" s="37">
        <f t="shared" si="21"/>
        <v>5.75</v>
      </c>
      <c r="AD159" s="37" t="str">
        <f>if(N159=1,(AB159*(Z159-AA159))*'Säännöt ja ohjeet'!$B$54+AC159,"")</f>
        <v/>
      </c>
      <c r="AE159" s="38">
        <f t="shared" si="22"/>
        <v>11</v>
      </c>
      <c r="AF159" s="38">
        <f t="shared" si="23"/>
        <v>11</v>
      </c>
      <c r="AG159" s="1"/>
      <c r="AH159" s="10"/>
      <c r="AI159" s="27">
        <f t="shared" ref="AI159:ED159" si="190">if($B159=AI$3,AI158+$Y159,if($C159=AI$3,AI158+$AD159,AI158))</f>
        <v>2004.732079</v>
      </c>
      <c r="AJ159" s="27">
        <f t="shared" si="190"/>
        <v>1845.73035</v>
      </c>
      <c r="AK159" s="27">
        <f t="shared" si="190"/>
        <v>2427.22019</v>
      </c>
      <c r="AL159" s="27">
        <f t="shared" si="190"/>
        <v>1676.303128</v>
      </c>
      <c r="AM159" s="27">
        <f t="shared" si="190"/>
        <v>1775.926432</v>
      </c>
      <c r="AN159" s="27">
        <f t="shared" si="190"/>
        <v>2303.106744</v>
      </c>
      <c r="AO159" s="27">
        <f t="shared" si="190"/>
        <v>2279.021637</v>
      </c>
      <c r="AP159" s="27">
        <f t="shared" si="190"/>
        <v>1721.536599</v>
      </c>
      <c r="AQ159" s="27">
        <f t="shared" si="190"/>
        <v>880.3044819</v>
      </c>
      <c r="AR159" s="27">
        <f t="shared" si="190"/>
        <v>818.204268</v>
      </c>
      <c r="AS159" s="27">
        <f t="shared" si="190"/>
        <v>2178.77133</v>
      </c>
      <c r="AT159" s="27">
        <f t="shared" si="190"/>
        <v>811.649061</v>
      </c>
      <c r="AU159" s="27">
        <f t="shared" si="190"/>
        <v>1243.17385</v>
      </c>
      <c r="AV159" s="27">
        <f t="shared" si="190"/>
        <v>1314.655233</v>
      </c>
      <c r="AW159" s="27">
        <f t="shared" si="190"/>
        <v>1186.880996</v>
      </c>
      <c r="AX159" s="27">
        <f t="shared" si="190"/>
        <v>1130.419935</v>
      </c>
      <c r="AY159" s="27">
        <f t="shared" si="190"/>
        <v>1367.704948</v>
      </c>
      <c r="AZ159" s="27">
        <f t="shared" si="190"/>
        <v>1757.561406</v>
      </c>
      <c r="BA159" s="27">
        <f t="shared" si="190"/>
        <v>1843.969933</v>
      </c>
      <c r="BB159" s="27">
        <f t="shared" si="190"/>
        <v>2151.976698</v>
      </c>
      <c r="BC159" s="27">
        <f t="shared" si="190"/>
        <v>2206.995622</v>
      </c>
      <c r="BD159" s="27" t="str">
        <f t="shared" si="190"/>
        <v>#N/A</v>
      </c>
      <c r="BE159" s="27" t="str">
        <f t="shared" si="190"/>
        <v>#N/A</v>
      </c>
      <c r="BF159" s="27" t="str">
        <f t="shared" si="190"/>
        <v>#N/A</v>
      </c>
      <c r="BG159" s="27" t="str">
        <f t="shared" si="190"/>
        <v>#N/A</v>
      </c>
      <c r="BH159" s="27" t="str">
        <f t="shared" si="190"/>
        <v>#N/A</v>
      </c>
      <c r="BI159" s="27" t="str">
        <f t="shared" si="190"/>
        <v>#N/A</v>
      </c>
      <c r="BJ159" s="27" t="str">
        <f t="shared" si="190"/>
        <v>#N/A</v>
      </c>
      <c r="BK159" s="27" t="str">
        <f t="shared" si="190"/>
        <v>#N/A</v>
      </c>
      <c r="BL159" s="27" t="str">
        <f t="shared" si="190"/>
        <v>#N/A</v>
      </c>
      <c r="BM159" s="27" t="str">
        <f t="shared" si="190"/>
        <v>#N/A</v>
      </c>
      <c r="BN159" s="27" t="str">
        <f t="shared" si="190"/>
        <v>#N/A</v>
      </c>
      <c r="BO159" s="27" t="str">
        <f t="shared" si="190"/>
        <v>#N/A</v>
      </c>
      <c r="BP159" s="27" t="str">
        <f t="shared" si="190"/>
        <v>#N/A</v>
      </c>
      <c r="BQ159" s="27" t="str">
        <f t="shared" si="190"/>
        <v>#N/A</v>
      </c>
      <c r="BR159" s="27" t="str">
        <f t="shared" si="190"/>
        <v>#N/A</v>
      </c>
      <c r="BS159" s="27" t="str">
        <f t="shared" si="190"/>
        <v>#N/A</v>
      </c>
      <c r="BT159" s="27" t="str">
        <f t="shared" si="190"/>
        <v>#N/A</v>
      </c>
      <c r="BU159" s="27" t="str">
        <f t="shared" si="190"/>
        <v>#N/A</v>
      </c>
      <c r="BV159" s="27" t="str">
        <f t="shared" si="190"/>
        <v>#N/A</v>
      </c>
      <c r="BW159" s="27" t="str">
        <f t="shared" si="190"/>
        <v>#N/A</v>
      </c>
      <c r="BX159" s="27" t="str">
        <f t="shared" si="190"/>
        <v>#N/A</v>
      </c>
      <c r="BY159" s="27" t="str">
        <f t="shared" si="190"/>
        <v>#N/A</v>
      </c>
      <c r="BZ159" s="27" t="str">
        <f t="shared" si="190"/>
        <v>#N/A</v>
      </c>
      <c r="CA159" s="27" t="str">
        <f t="shared" si="190"/>
        <v>#N/A</v>
      </c>
      <c r="CB159" s="27" t="str">
        <f t="shared" si="190"/>
        <v>#N/A</v>
      </c>
      <c r="CC159" s="27" t="str">
        <f t="shared" si="190"/>
        <v>#N/A</v>
      </c>
      <c r="CD159" s="27" t="str">
        <f t="shared" si="190"/>
        <v>#N/A</v>
      </c>
      <c r="CE159" s="27" t="str">
        <f t="shared" si="190"/>
        <v>#N/A</v>
      </c>
      <c r="CF159" s="27" t="str">
        <f t="shared" si="190"/>
        <v>#N/A</v>
      </c>
      <c r="CG159" s="27" t="str">
        <f t="shared" si="190"/>
        <v>#N/A</v>
      </c>
      <c r="CH159" s="27" t="str">
        <f t="shared" si="190"/>
        <v>#N/A</v>
      </c>
      <c r="CI159" s="27" t="str">
        <f t="shared" si="190"/>
        <v>#N/A</v>
      </c>
      <c r="CJ159" s="27" t="str">
        <f t="shared" si="190"/>
        <v>#N/A</v>
      </c>
      <c r="CK159" s="27" t="str">
        <f t="shared" si="190"/>
        <v>#N/A</v>
      </c>
      <c r="CL159" s="27" t="str">
        <f t="shared" si="190"/>
        <v>#N/A</v>
      </c>
      <c r="CM159" s="27" t="str">
        <f t="shared" si="190"/>
        <v>#N/A</v>
      </c>
      <c r="CN159" s="27" t="str">
        <f t="shared" si="190"/>
        <v>#N/A</v>
      </c>
      <c r="CO159" s="27" t="str">
        <f t="shared" si="190"/>
        <v>#N/A</v>
      </c>
      <c r="CP159" s="27" t="str">
        <f t="shared" si="190"/>
        <v>#N/A</v>
      </c>
      <c r="CQ159" s="27" t="str">
        <f t="shared" si="190"/>
        <v>#N/A</v>
      </c>
      <c r="CR159" s="27" t="str">
        <f t="shared" si="190"/>
        <v>#N/A</v>
      </c>
      <c r="CS159" s="27" t="str">
        <f t="shared" si="190"/>
        <v>#N/A</v>
      </c>
      <c r="CT159" s="27" t="str">
        <f t="shared" si="190"/>
        <v>#N/A</v>
      </c>
      <c r="CU159" s="27" t="str">
        <f t="shared" si="190"/>
        <v>#N/A</v>
      </c>
      <c r="CV159" s="27" t="str">
        <f t="shared" si="190"/>
        <v>#N/A</v>
      </c>
      <c r="CW159" s="27" t="str">
        <f t="shared" si="190"/>
        <v>#N/A</v>
      </c>
      <c r="CX159" s="27" t="str">
        <f t="shared" si="190"/>
        <v>#N/A</v>
      </c>
      <c r="CY159" s="27" t="str">
        <f t="shared" si="190"/>
        <v>#N/A</v>
      </c>
      <c r="CZ159" s="27" t="str">
        <f t="shared" si="190"/>
        <v>#N/A</v>
      </c>
      <c r="DA159" s="27" t="str">
        <f t="shared" si="190"/>
        <v>#N/A</v>
      </c>
      <c r="DB159" s="27" t="str">
        <f t="shared" si="190"/>
        <v>#N/A</v>
      </c>
      <c r="DC159" s="27" t="str">
        <f t="shared" si="190"/>
        <v>#N/A</v>
      </c>
      <c r="DD159" s="27" t="str">
        <f t="shared" si="190"/>
        <v>#N/A</v>
      </c>
      <c r="DE159" s="27" t="str">
        <f t="shared" si="190"/>
        <v>#N/A</v>
      </c>
      <c r="DF159" s="27" t="str">
        <f t="shared" si="190"/>
        <v>#N/A</v>
      </c>
      <c r="DG159" s="27" t="str">
        <f t="shared" si="190"/>
        <v>#N/A</v>
      </c>
      <c r="DH159" s="27" t="str">
        <f t="shared" si="190"/>
        <v>#N/A</v>
      </c>
      <c r="DI159" s="27" t="str">
        <f t="shared" si="190"/>
        <v>#N/A</v>
      </c>
      <c r="DJ159" s="27" t="str">
        <f t="shared" si="190"/>
        <v>#N/A</v>
      </c>
      <c r="DK159" s="27" t="str">
        <f t="shared" si="190"/>
        <v>#N/A</v>
      </c>
      <c r="DL159" s="27" t="str">
        <f t="shared" si="190"/>
        <v>#N/A</v>
      </c>
      <c r="DM159" s="27" t="str">
        <f t="shared" si="190"/>
        <v>#N/A</v>
      </c>
      <c r="DN159" s="27" t="str">
        <f t="shared" si="190"/>
        <v>#N/A</v>
      </c>
      <c r="DO159" s="27" t="str">
        <f t="shared" si="190"/>
        <v>#N/A</v>
      </c>
      <c r="DP159" s="27" t="str">
        <f t="shared" si="190"/>
        <v>#N/A</v>
      </c>
      <c r="DQ159" s="27" t="str">
        <f t="shared" si="190"/>
        <v>#N/A</v>
      </c>
      <c r="DR159" s="27" t="str">
        <f t="shared" si="190"/>
        <v>#N/A</v>
      </c>
      <c r="DS159" s="27" t="str">
        <f t="shared" si="190"/>
        <v>#N/A</v>
      </c>
      <c r="DT159" s="27" t="str">
        <f t="shared" si="190"/>
        <v>#N/A</v>
      </c>
      <c r="DU159" s="27" t="str">
        <f t="shared" si="190"/>
        <v>#N/A</v>
      </c>
      <c r="DV159" s="27" t="str">
        <f t="shared" si="190"/>
        <v>#N/A</v>
      </c>
      <c r="DW159" s="27" t="str">
        <f t="shared" si="190"/>
        <v>#N/A</v>
      </c>
      <c r="DX159" s="27" t="str">
        <f t="shared" si="190"/>
        <v>#N/A</v>
      </c>
      <c r="DY159" s="27" t="str">
        <f t="shared" si="190"/>
        <v>#N/A</v>
      </c>
      <c r="DZ159" s="27" t="str">
        <f t="shared" si="190"/>
        <v>#N/A</v>
      </c>
      <c r="EA159" s="27" t="str">
        <f t="shared" si="190"/>
        <v>#N/A</v>
      </c>
      <c r="EB159" s="27" t="str">
        <f t="shared" si="190"/>
        <v>#N/A</v>
      </c>
      <c r="EC159" s="27" t="str">
        <f t="shared" si="190"/>
        <v>#N/A</v>
      </c>
      <c r="ED159" s="27" t="str">
        <f t="shared" si="190"/>
        <v>#N/A</v>
      </c>
      <c r="EE159" s="28">
        <f t="shared" si="2"/>
        <v>1663.135472</v>
      </c>
    </row>
    <row r="160">
      <c r="A160" s="1"/>
      <c r="B160" s="42"/>
      <c r="C160" s="43"/>
      <c r="D160" s="43"/>
      <c r="E160" s="43"/>
      <c r="F160" s="44"/>
      <c r="G160" s="32"/>
      <c r="H160" s="32" t="b">
        <f t="shared" si="3"/>
        <v>0</v>
      </c>
      <c r="I160" s="32" t="b">
        <f>if(iferror(match(B160,'Osallistujat ja seuranta'!C:C,0),0)&gt;0,TRUE,FALSE)</f>
        <v>0</v>
      </c>
      <c r="J160" s="32" t="b">
        <f>if(iferror(match(C160,'Osallistujat ja seuranta'!C:C,0),0)&gt;0,TRUE,FALSE)</f>
        <v>0</v>
      </c>
      <c r="K160" s="32" t="b">
        <f t="shared" si="4"/>
        <v>0</v>
      </c>
      <c r="L160" s="32" t="b">
        <f t="shared" si="5"/>
        <v>1</v>
      </c>
      <c r="M160" s="32" t="b">
        <f t="shared" si="6"/>
        <v>0</v>
      </c>
      <c r="N160" s="33" t="str">
        <f t="shared" si="7"/>
        <v/>
      </c>
      <c r="O160" s="34" t="str">
        <f t="shared" si="8"/>
        <v/>
      </c>
      <c r="P160" s="34" t="str">
        <f t="shared" si="9"/>
        <v/>
      </c>
      <c r="Q160" s="35" t="str">
        <f t="shared" si="10"/>
        <v/>
      </c>
      <c r="R160" s="33" t="str">
        <f t="shared" si="11"/>
        <v/>
      </c>
      <c r="S160" s="33">
        <f t="shared" si="12"/>
        <v>1</v>
      </c>
      <c r="T160" s="33">
        <f t="shared" si="13"/>
        <v>-56.71174423</v>
      </c>
      <c r="U160" s="33">
        <f t="shared" si="14"/>
        <v>-56.71174423</v>
      </c>
      <c r="V160" s="36" t="str">
        <f t="shared" si="15"/>
        <v/>
      </c>
      <c r="W160" s="37">
        <f t="shared" si="16"/>
        <v>88.71035368</v>
      </c>
      <c r="X160" s="37">
        <f t="shared" si="17"/>
        <v>5.75</v>
      </c>
      <c r="Y160" s="37" t="str">
        <f>if(N160=1,(W160*(S160-V160))*'Säännöt ja ohjeet'!$B$54+X160,"")</f>
        <v/>
      </c>
      <c r="Z160" s="37">
        <f t="shared" si="18"/>
        <v>0</v>
      </c>
      <c r="AA160" s="37">
        <f t="shared" si="19"/>
        <v>1</v>
      </c>
      <c r="AB160" s="37">
        <f t="shared" si="20"/>
        <v>88.71035368</v>
      </c>
      <c r="AC160" s="37">
        <f t="shared" si="21"/>
        <v>5.75</v>
      </c>
      <c r="AD160" s="37" t="str">
        <f>if(N160=1,(AB160*(Z160-AA160))*'Säännöt ja ohjeet'!$B$54+AC160,"")</f>
        <v/>
      </c>
      <c r="AE160" s="38">
        <f t="shared" si="22"/>
        <v>11</v>
      </c>
      <c r="AF160" s="38">
        <f t="shared" si="23"/>
        <v>11</v>
      </c>
      <c r="AG160" s="1"/>
      <c r="AH160" s="10"/>
      <c r="AI160" s="27">
        <f t="shared" ref="AI160:ED160" si="191">if($B160=AI$3,AI159+$Y160,if($C160=AI$3,AI159+$AD160,AI159))</f>
        <v>2004.732079</v>
      </c>
      <c r="AJ160" s="27">
        <f t="shared" si="191"/>
        <v>1845.73035</v>
      </c>
      <c r="AK160" s="27">
        <f t="shared" si="191"/>
        <v>2427.22019</v>
      </c>
      <c r="AL160" s="27">
        <f t="shared" si="191"/>
        <v>1676.303128</v>
      </c>
      <c r="AM160" s="27">
        <f t="shared" si="191"/>
        <v>1775.926432</v>
      </c>
      <c r="AN160" s="27">
        <f t="shared" si="191"/>
        <v>2303.106744</v>
      </c>
      <c r="AO160" s="27">
        <f t="shared" si="191"/>
        <v>2279.021637</v>
      </c>
      <c r="AP160" s="27">
        <f t="shared" si="191"/>
        <v>1721.536599</v>
      </c>
      <c r="AQ160" s="27">
        <f t="shared" si="191"/>
        <v>880.3044819</v>
      </c>
      <c r="AR160" s="27">
        <f t="shared" si="191"/>
        <v>818.204268</v>
      </c>
      <c r="AS160" s="27">
        <f t="shared" si="191"/>
        <v>2178.77133</v>
      </c>
      <c r="AT160" s="27">
        <f t="shared" si="191"/>
        <v>811.649061</v>
      </c>
      <c r="AU160" s="27">
        <f t="shared" si="191"/>
        <v>1243.17385</v>
      </c>
      <c r="AV160" s="27">
        <f t="shared" si="191"/>
        <v>1314.655233</v>
      </c>
      <c r="AW160" s="27">
        <f t="shared" si="191"/>
        <v>1186.880996</v>
      </c>
      <c r="AX160" s="27">
        <f t="shared" si="191"/>
        <v>1130.419935</v>
      </c>
      <c r="AY160" s="27">
        <f t="shared" si="191"/>
        <v>1367.704948</v>
      </c>
      <c r="AZ160" s="27">
        <f t="shared" si="191"/>
        <v>1757.561406</v>
      </c>
      <c r="BA160" s="27">
        <f t="shared" si="191"/>
        <v>1843.969933</v>
      </c>
      <c r="BB160" s="27">
        <f t="shared" si="191"/>
        <v>2151.976698</v>
      </c>
      <c r="BC160" s="27">
        <f t="shared" si="191"/>
        <v>2206.995622</v>
      </c>
      <c r="BD160" s="27" t="str">
        <f t="shared" si="191"/>
        <v>#N/A</v>
      </c>
      <c r="BE160" s="27" t="str">
        <f t="shared" si="191"/>
        <v>#N/A</v>
      </c>
      <c r="BF160" s="27" t="str">
        <f t="shared" si="191"/>
        <v>#N/A</v>
      </c>
      <c r="BG160" s="27" t="str">
        <f t="shared" si="191"/>
        <v>#N/A</v>
      </c>
      <c r="BH160" s="27" t="str">
        <f t="shared" si="191"/>
        <v>#N/A</v>
      </c>
      <c r="BI160" s="27" t="str">
        <f t="shared" si="191"/>
        <v>#N/A</v>
      </c>
      <c r="BJ160" s="27" t="str">
        <f t="shared" si="191"/>
        <v>#N/A</v>
      </c>
      <c r="BK160" s="27" t="str">
        <f t="shared" si="191"/>
        <v>#N/A</v>
      </c>
      <c r="BL160" s="27" t="str">
        <f t="shared" si="191"/>
        <v>#N/A</v>
      </c>
      <c r="BM160" s="27" t="str">
        <f t="shared" si="191"/>
        <v>#N/A</v>
      </c>
      <c r="BN160" s="27" t="str">
        <f t="shared" si="191"/>
        <v>#N/A</v>
      </c>
      <c r="BO160" s="27" t="str">
        <f t="shared" si="191"/>
        <v>#N/A</v>
      </c>
      <c r="BP160" s="27" t="str">
        <f t="shared" si="191"/>
        <v>#N/A</v>
      </c>
      <c r="BQ160" s="27" t="str">
        <f t="shared" si="191"/>
        <v>#N/A</v>
      </c>
      <c r="BR160" s="27" t="str">
        <f t="shared" si="191"/>
        <v>#N/A</v>
      </c>
      <c r="BS160" s="27" t="str">
        <f t="shared" si="191"/>
        <v>#N/A</v>
      </c>
      <c r="BT160" s="27" t="str">
        <f t="shared" si="191"/>
        <v>#N/A</v>
      </c>
      <c r="BU160" s="27" t="str">
        <f t="shared" si="191"/>
        <v>#N/A</v>
      </c>
      <c r="BV160" s="27" t="str">
        <f t="shared" si="191"/>
        <v>#N/A</v>
      </c>
      <c r="BW160" s="27" t="str">
        <f t="shared" si="191"/>
        <v>#N/A</v>
      </c>
      <c r="BX160" s="27" t="str">
        <f t="shared" si="191"/>
        <v>#N/A</v>
      </c>
      <c r="BY160" s="27" t="str">
        <f t="shared" si="191"/>
        <v>#N/A</v>
      </c>
      <c r="BZ160" s="27" t="str">
        <f t="shared" si="191"/>
        <v>#N/A</v>
      </c>
      <c r="CA160" s="27" t="str">
        <f t="shared" si="191"/>
        <v>#N/A</v>
      </c>
      <c r="CB160" s="27" t="str">
        <f t="shared" si="191"/>
        <v>#N/A</v>
      </c>
      <c r="CC160" s="27" t="str">
        <f t="shared" si="191"/>
        <v>#N/A</v>
      </c>
      <c r="CD160" s="27" t="str">
        <f t="shared" si="191"/>
        <v>#N/A</v>
      </c>
      <c r="CE160" s="27" t="str">
        <f t="shared" si="191"/>
        <v>#N/A</v>
      </c>
      <c r="CF160" s="27" t="str">
        <f t="shared" si="191"/>
        <v>#N/A</v>
      </c>
      <c r="CG160" s="27" t="str">
        <f t="shared" si="191"/>
        <v>#N/A</v>
      </c>
      <c r="CH160" s="27" t="str">
        <f t="shared" si="191"/>
        <v>#N/A</v>
      </c>
      <c r="CI160" s="27" t="str">
        <f t="shared" si="191"/>
        <v>#N/A</v>
      </c>
      <c r="CJ160" s="27" t="str">
        <f t="shared" si="191"/>
        <v>#N/A</v>
      </c>
      <c r="CK160" s="27" t="str">
        <f t="shared" si="191"/>
        <v>#N/A</v>
      </c>
      <c r="CL160" s="27" t="str">
        <f t="shared" si="191"/>
        <v>#N/A</v>
      </c>
      <c r="CM160" s="27" t="str">
        <f t="shared" si="191"/>
        <v>#N/A</v>
      </c>
      <c r="CN160" s="27" t="str">
        <f t="shared" si="191"/>
        <v>#N/A</v>
      </c>
      <c r="CO160" s="27" t="str">
        <f t="shared" si="191"/>
        <v>#N/A</v>
      </c>
      <c r="CP160" s="27" t="str">
        <f t="shared" si="191"/>
        <v>#N/A</v>
      </c>
      <c r="CQ160" s="27" t="str">
        <f t="shared" si="191"/>
        <v>#N/A</v>
      </c>
      <c r="CR160" s="27" t="str">
        <f t="shared" si="191"/>
        <v>#N/A</v>
      </c>
      <c r="CS160" s="27" t="str">
        <f t="shared" si="191"/>
        <v>#N/A</v>
      </c>
      <c r="CT160" s="27" t="str">
        <f t="shared" si="191"/>
        <v>#N/A</v>
      </c>
      <c r="CU160" s="27" t="str">
        <f t="shared" si="191"/>
        <v>#N/A</v>
      </c>
      <c r="CV160" s="27" t="str">
        <f t="shared" si="191"/>
        <v>#N/A</v>
      </c>
      <c r="CW160" s="27" t="str">
        <f t="shared" si="191"/>
        <v>#N/A</v>
      </c>
      <c r="CX160" s="27" t="str">
        <f t="shared" si="191"/>
        <v>#N/A</v>
      </c>
      <c r="CY160" s="27" t="str">
        <f t="shared" si="191"/>
        <v>#N/A</v>
      </c>
      <c r="CZ160" s="27" t="str">
        <f t="shared" si="191"/>
        <v>#N/A</v>
      </c>
      <c r="DA160" s="27" t="str">
        <f t="shared" si="191"/>
        <v>#N/A</v>
      </c>
      <c r="DB160" s="27" t="str">
        <f t="shared" si="191"/>
        <v>#N/A</v>
      </c>
      <c r="DC160" s="27" t="str">
        <f t="shared" si="191"/>
        <v>#N/A</v>
      </c>
      <c r="DD160" s="27" t="str">
        <f t="shared" si="191"/>
        <v>#N/A</v>
      </c>
      <c r="DE160" s="27" t="str">
        <f t="shared" si="191"/>
        <v>#N/A</v>
      </c>
      <c r="DF160" s="27" t="str">
        <f t="shared" si="191"/>
        <v>#N/A</v>
      </c>
      <c r="DG160" s="27" t="str">
        <f t="shared" si="191"/>
        <v>#N/A</v>
      </c>
      <c r="DH160" s="27" t="str">
        <f t="shared" si="191"/>
        <v>#N/A</v>
      </c>
      <c r="DI160" s="27" t="str">
        <f t="shared" si="191"/>
        <v>#N/A</v>
      </c>
      <c r="DJ160" s="27" t="str">
        <f t="shared" si="191"/>
        <v>#N/A</v>
      </c>
      <c r="DK160" s="27" t="str">
        <f t="shared" si="191"/>
        <v>#N/A</v>
      </c>
      <c r="DL160" s="27" t="str">
        <f t="shared" si="191"/>
        <v>#N/A</v>
      </c>
      <c r="DM160" s="27" t="str">
        <f t="shared" si="191"/>
        <v>#N/A</v>
      </c>
      <c r="DN160" s="27" t="str">
        <f t="shared" si="191"/>
        <v>#N/A</v>
      </c>
      <c r="DO160" s="27" t="str">
        <f t="shared" si="191"/>
        <v>#N/A</v>
      </c>
      <c r="DP160" s="27" t="str">
        <f t="shared" si="191"/>
        <v>#N/A</v>
      </c>
      <c r="DQ160" s="27" t="str">
        <f t="shared" si="191"/>
        <v>#N/A</v>
      </c>
      <c r="DR160" s="27" t="str">
        <f t="shared" si="191"/>
        <v>#N/A</v>
      </c>
      <c r="DS160" s="27" t="str">
        <f t="shared" si="191"/>
        <v>#N/A</v>
      </c>
      <c r="DT160" s="27" t="str">
        <f t="shared" si="191"/>
        <v>#N/A</v>
      </c>
      <c r="DU160" s="27" t="str">
        <f t="shared" si="191"/>
        <v>#N/A</v>
      </c>
      <c r="DV160" s="27" t="str">
        <f t="shared" si="191"/>
        <v>#N/A</v>
      </c>
      <c r="DW160" s="27" t="str">
        <f t="shared" si="191"/>
        <v>#N/A</v>
      </c>
      <c r="DX160" s="27" t="str">
        <f t="shared" si="191"/>
        <v>#N/A</v>
      </c>
      <c r="DY160" s="27" t="str">
        <f t="shared" si="191"/>
        <v>#N/A</v>
      </c>
      <c r="DZ160" s="27" t="str">
        <f t="shared" si="191"/>
        <v>#N/A</v>
      </c>
      <c r="EA160" s="27" t="str">
        <f t="shared" si="191"/>
        <v>#N/A</v>
      </c>
      <c r="EB160" s="27" t="str">
        <f t="shared" si="191"/>
        <v>#N/A</v>
      </c>
      <c r="EC160" s="27" t="str">
        <f t="shared" si="191"/>
        <v>#N/A</v>
      </c>
      <c r="ED160" s="27" t="str">
        <f t="shared" si="191"/>
        <v>#N/A</v>
      </c>
      <c r="EE160" s="28">
        <f t="shared" si="2"/>
        <v>1663.135472</v>
      </c>
    </row>
    <row r="161">
      <c r="A161" s="1"/>
      <c r="B161" s="42"/>
      <c r="C161" s="43"/>
      <c r="D161" s="43"/>
      <c r="E161" s="43"/>
      <c r="F161" s="44"/>
      <c r="G161" s="32"/>
      <c r="H161" s="32" t="b">
        <f t="shared" si="3"/>
        <v>0</v>
      </c>
      <c r="I161" s="32" t="b">
        <f>if(iferror(match(B161,'Osallistujat ja seuranta'!C:C,0),0)&gt;0,TRUE,FALSE)</f>
        <v>0</v>
      </c>
      <c r="J161" s="32" t="b">
        <f>if(iferror(match(C161,'Osallistujat ja seuranta'!C:C,0),0)&gt;0,TRUE,FALSE)</f>
        <v>0</v>
      </c>
      <c r="K161" s="32" t="b">
        <f t="shared" si="4"/>
        <v>0</v>
      </c>
      <c r="L161" s="32" t="b">
        <f t="shared" si="5"/>
        <v>1</v>
      </c>
      <c r="M161" s="32" t="b">
        <f t="shared" si="6"/>
        <v>0</v>
      </c>
      <c r="N161" s="33" t="str">
        <f t="shared" si="7"/>
        <v/>
      </c>
      <c r="O161" s="34" t="str">
        <f t="shared" si="8"/>
        <v/>
      </c>
      <c r="P161" s="34" t="str">
        <f t="shared" si="9"/>
        <v/>
      </c>
      <c r="Q161" s="35" t="str">
        <f t="shared" si="10"/>
        <v/>
      </c>
      <c r="R161" s="33" t="str">
        <f t="shared" si="11"/>
        <v/>
      </c>
      <c r="S161" s="33">
        <f t="shared" si="12"/>
        <v>1</v>
      </c>
      <c r="T161" s="33">
        <f t="shared" si="13"/>
        <v>-56.71174423</v>
      </c>
      <c r="U161" s="33">
        <f t="shared" si="14"/>
        <v>-56.71174423</v>
      </c>
      <c r="V161" s="36" t="str">
        <f t="shared" si="15"/>
        <v/>
      </c>
      <c r="W161" s="37">
        <f t="shared" si="16"/>
        <v>88.71035368</v>
      </c>
      <c r="X161" s="37">
        <f t="shared" si="17"/>
        <v>5.75</v>
      </c>
      <c r="Y161" s="37" t="str">
        <f>if(N161=1,(W161*(S161-V161))*'Säännöt ja ohjeet'!$B$54+X161,"")</f>
        <v/>
      </c>
      <c r="Z161" s="37">
        <f t="shared" si="18"/>
        <v>0</v>
      </c>
      <c r="AA161" s="37">
        <f t="shared" si="19"/>
        <v>1</v>
      </c>
      <c r="AB161" s="37">
        <f t="shared" si="20"/>
        <v>88.71035368</v>
      </c>
      <c r="AC161" s="37">
        <f t="shared" si="21"/>
        <v>5.75</v>
      </c>
      <c r="AD161" s="37" t="str">
        <f>if(N161=1,(AB161*(Z161-AA161))*'Säännöt ja ohjeet'!$B$54+AC161,"")</f>
        <v/>
      </c>
      <c r="AE161" s="38">
        <f t="shared" si="22"/>
        <v>11</v>
      </c>
      <c r="AF161" s="38">
        <f t="shared" si="23"/>
        <v>11</v>
      </c>
      <c r="AG161" s="1"/>
      <c r="AH161" s="10"/>
      <c r="AI161" s="27">
        <f t="shared" ref="AI161:ED161" si="192">if($B161=AI$3,AI160+$Y161,if($C161=AI$3,AI160+$AD161,AI160))</f>
        <v>2004.732079</v>
      </c>
      <c r="AJ161" s="27">
        <f t="shared" si="192"/>
        <v>1845.73035</v>
      </c>
      <c r="AK161" s="27">
        <f t="shared" si="192"/>
        <v>2427.22019</v>
      </c>
      <c r="AL161" s="27">
        <f t="shared" si="192"/>
        <v>1676.303128</v>
      </c>
      <c r="AM161" s="27">
        <f t="shared" si="192"/>
        <v>1775.926432</v>
      </c>
      <c r="AN161" s="27">
        <f t="shared" si="192"/>
        <v>2303.106744</v>
      </c>
      <c r="AO161" s="27">
        <f t="shared" si="192"/>
        <v>2279.021637</v>
      </c>
      <c r="AP161" s="27">
        <f t="shared" si="192"/>
        <v>1721.536599</v>
      </c>
      <c r="AQ161" s="27">
        <f t="shared" si="192"/>
        <v>880.3044819</v>
      </c>
      <c r="AR161" s="27">
        <f t="shared" si="192"/>
        <v>818.204268</v>
      </c>
      <c r="AS161" s="27">
        <f t="shared" si="192"/>
        <v>2178.77133</v>
      </c>
      <c r="AT161" s="27">
        <f t="shared" si="192"/>
        <v>811.649061</v>
      </c>
      <c r="AU161" s="27">
        <f t="shared" si="192"/>
        <v>1243.17385</v>
      </c>
      <c r="AV161" s="27">
        <f t="shared" si="192"/>
        <v>1314.655233</v>
      </c>
      <c r="AW161" s="27">
        <f t="shared" si="192"/>
        <v>1186.880996</v>
      </c>
      <c r="AX161" s="27">
        <f t="shared" si="192"/>
        <v>1130.419935</v>
      </c>
      <c r="AY161" s="27">
        <f t="shared" si="192"/>
        <v>1367.704948</v>
      </c>
      <c r="AZ161" s="27">
        <f t="shared" si="192"/>
        <v>1757.561406</v>
      </c>
      <c r="BA161" s="27">
        <f t="shared" si="192"/>
        <v>1843.969933</v>
      </c>
      <c r="BB161" s="27">
        <f t="shared" si="192"/>
        <v>2151.976698</v>
      </c>
      <c r="BC161" s="27">
        <f t="shared" si="192"/>
        <v>2206.995622</v>
      </c>
      <c r="BD161" s="27" t="str">
        <f t="shared" si="192"/>
        <v>#N/A</v>
      </c>
      <c r="BE161" s="27" t="str">
        <f t="shared" si="192"/>
        <v>#N/A</v>
      </c>
      <c r="BF161" s="27" t="str">
        <f t="shared" si="192"/>
        <v>#N/A</v>
      </c>
      <c r="BG161" s="27" t="str">
        <f t="shared" si="192"/>
        <v>#N/A</v>
      </c>
      <c r="BH161" s="27" t="str">
        <f t="shared" si="192"/>
        <v>#N/A</v>
      </c>
      <c r="BI161" s="27" t="str">
        <f t="shared" si="192"/>
        <v>#N/A</v>
      </c>
      <c r="BJ161" s="27" t="str">
        <f t="shared" si="192"/>
        <v>#N/A</v>
      </c>
      <c r="BK161" s="27" t="str">
        <f t="shared" si="192"/>
        <v>#N/A</v>
      </c>
      <c r="BL161" s="27" t="str">
        <f t="shared" si="192"/>
        <v>#N/A</v>
      </c>
      <c r="BM161" s="27" t="str">
        <f t="shared" si="192"/>
        <v>#N/A</v>
      </c>
      <c r="BN161" s="27" t="str">
        <f t="shared" si="192"/>
        <v>#N/A</v>
      </c>
      <c r="BO161" s="27" t="str">
        <f t="shared" si="192"/>
        <v>#N/A</v>
      </c>
      <c r="BP161" s="27" t="str">
        <f t="shared" si="192"/>
        <v>#N/A</v>
      </c>
      <c r="BQ161" s="27" t="str">
        <f t="shared" si="192"/>
        <v>#N/A</v>
      </c>
      <c r="BR161" s="27" t="str">
        <f t="shared" si="192"/>
        <v>#N/A</v>
      </c>
      <c r="BS161" s="27" t="str">
        <f t="shared" si="192"/>
        <v>#N/A</v>
      </c>
      <c r="BT161" s="27" t="str">
        <f t="shared" si="192"/>
        <v>#N/A</v>
      </c>
      <c r="BU161" s="27" t="str">
        <f t="shared" si="192"/>
        <v>#N/A</v>
      </c>
      <c r="BV161" s="27" t="str">
        <f t="shared" si="192"/>
        <v>#N/A</v>
      </c>
      <c r="BW161" s="27" t="str">
        <f t="shared" si="192"/>
        <v>#N/A</v>
      </c>
      <c r="BX161" s="27" t="str">
        <f t="shared" si="192"/>
        <v>#N/A</v>
      </c>
      <c r="BY161" s="27" t="str">
        <f t="shared" si="192"/>
        <v>#N/A</v>
      </c>
      <c r="BZ161" s="27" t="str">
        <f t="shared" si="192"/>
        <v>#N/A</v>
      </c>
      <c r="CA161" s="27" t="str">
        <f t="shared" si="192"/>
        <v>#N/A</v>
      </c>
      <c r="CB161" s="27" t="str">
        <f t="shared" si="192"/>
        <v>#N/A</v>
      </c>
      <c r="CC161" s="27" t="str">
        <f t="shared" si="192"/>
        <v>#N/A</v>
      </c>
      <c r="CD161" s="27" t="str">
        <f t="shared" si="192"/>
        <v>#N/A</v>
      </c>
      <c r="CE161" s="27" t="str">
        <f t="shared" si="192"/>
        <v>#N/A</v>
      </c>
      <c r="CF161" s="27" t="str">
        <f t="shared" si="192"/>
        <v>#N/A</v>
      </c>
      <c r="CG161" s="27" t="str">
        <f t="shared" si="192"/>
        <v>#N/A</v>
      </c>
      <c r="CH161" s="27" t="str">
        <f t="shared" si="192"/>
        <v>#N/A</v>
      </c>
      <c r="CI161" s="27" t="str">
        <f t="shared" si="192"/>
        <v>#N/A</v>
      </c>
      <c r="CJ161" s="27" t="str">
        <f t="shared" si="192"/>
        <v>#N/A</v>
      </c>
      <c r="CK161" s="27" t="str">
        <f t="shared" si="192"/>
        <v>#N/A</v>
      </c>
      <c r="CL161" s="27" t="str">
        <f t="shared" si="192"/>
        <v>#N/A</v>
      </c>
      <c r="CM161" s="27" t="str">
        <f t="shared" si="192"/>
        <v>#N/A</v>
      </c>
      <c r="CN161" s="27" t="str">
        <f t="shared" si="192"/>
        <v>#N/A</v>
      </c>
      <c r="CO161" s="27" t="str">
        <f t="shared" si="192"/>
        <v>#N/A</v>
      </c>
      <c r="CP161" s="27" t="str">
        <f t="shared" si="192"/>
        <v>#N/A</v>
      </c>
      <c r="CQ161" s="27" t="str">
        <f t="shared" si="192"/>
        <v>#N/A</v>
      </c>
      <c r="CR161" s="27" t="str">
        <f t="shared" si="192"/>
        <v>#N/A</v>
      </c>
      <c r="CS161" s="27" t="str">
        <f t="shared" si="192"/>
        <v>#N/A</v>
      </c>
      <c r="CT161" s="27" t="str">
        <f t="shared" si="192"/>
        <v>#N/A</v>
      </c>
      <c r="CU161" s="27" t="str">
        <f t="shared" si="192"/>
        <v>#N/A</v>
      </c>
      <c r="CV161" s="27" t="str">
        <f t="shared" si="192"/>
        <v>#N/A</v>
      </c>
      <c r="CW161" s="27" t="str">
        <f t="shared" si="192"/>
        <v>#N/A</v>
      </c>
      <c r="CX161" s="27" t="str">
        <f t="shared" si="192"/>
        <v>#N/A</v>
      </c>
      <c r="CY161" s="27" t="str">
        <f t="shared" si="192"/>
        <v>#N/A</v>
      </c>
      <c r="CZ161" s="27" t="str">
        <f t="shared" si="192"/>
        <v>#N/A</v>
      </c>
      <c r="DA161" s="27" t="str">
        <f t="shared" si="192"/>
        <v>#N/A</v>
      </c>
      <c r="DB161" s="27" t="str">
        <f t="shared" si="192"/>
        <v>#N/A</v>
      </c>
      <c r="DC161" s="27" t="str">
        <f t="shared" si="192"/>
        <v>#N/A</v>
      </c>
      <c r="DD161" s="27" t="str">
        <f t="shared" si="192"/>
        <v>#N/A</v>
      </c>
      <c r="DE161" s="27" t="str">
        <f t="shared" si="192"/>
        <v>#N/A</v>
      </c>
      <c r="DF161" s="27" t="str">
        <f t="shared" si="192"/>
        <v>#N/A</v>
      </c>
      <c r="DG161" s="27" t="str">
        <f t="shared" si="192"/>
        <v>#N/A</v>
      </c>
      <c r="DH161" s="27" t="str">
        <f t="shared" si="192"/>
        <v>#N/A</v>
      </c>
      <c r="DI161" s="27" t="str">
        <f t="shared" si="192"/>
        <v>#N/A</v>
      </c>
      <c r="DJ161" s="27" t="str">
        <f t="shared" si="192"/>
        <v>#N/A</v>
      </c>
      <c r="DK161" s="27" t="str">
        <f t="shared" si="192"/>
        <v>#N/A</v>
      </c>
      <c r="DL161" s="27" t="str">
        <f t="shared" si="192"/>
        <v>#N/A</v>
      </c>
      <c r="DM161" s="27" t="str">
        <f t="shared" si="192"/>
        <v>#N/A</v>
      </c>
      <c r="DN161" s="27" t="str">
        <f t="shared" si="192"/>
        <v>#N/A</v>
      </c>
      <c r="DO161" s="27" t="str">
        <f t="shared" si="192"/>
        <v>#N/A</v>
      </c>
      <c r="DP161" s="27" t="str">
        <f t="shared" si="192"/>
        <v>#N/A</v>
      </c>
      <c r="DQ161" s="27" t="str">
        <f t="shared" si="192"/>
        <v>#N/A</v>
      </c>
      <c r="DR161" s="27" t="str">
        <f t="shared" si="192"/>
        <v>#N/A</v>
      </c>
      <c r="DS161" s="27" t="str">
        <f t="shared" si="192"/>
        <v>#N/A</v>
      </c>
      <c r="DT161" s="27" t="str">
        <f t="shared" si="192"/>
        <v>#N/A</v>
      </c>
      <c r="DU161" s="27" t="str">
        <f t="shared" si="192"/>
        <v>#N/A</v>
      </c>
      <c r="DV161" s="27" t="str">
        <f t="shared" si="192"/>
        <v>#N/A</v>
      </c>
      <c r="DW161" s="27" t="str">
        <f t="shared" si="192"/>
        <v>#N/A</v>
      </c>
      <c r="DX161" s="27" t="str">
        <f t="shared" si="192"/>
        <v>#N/A</v>
      </c>
      <c r="DY161" s="27" t="str">
        <f t="shared" si="192"/>
        <v>#N/A</v>
      </c>
      <c r="DZ161" s="27" t="str">
        <f t="shared" si="192"/>
        <v>#N/A</v>
      </c>
      <c r="EA161" s="27" t="str">
        <f t="shared" si="192"/>
        <v>#N/A</v>
      </c>
      <c r="EB161" s="27" t="str">
        <f t="shared" si="192"/>
        <v>#N/A</v>
      </c>
      <c r="EC161" s="27" t="str">
        <f t="shared" si="192"/>
        <v>#N/A</v>
      </c>
      <c r="ED161" s="27" t="str">
        <f t="shared" si="192"/>
        <v>#N/A</v>
      </c>
      <c r="EE161" s="28">
        <f t="shared" si="2"/>
        <v>1663.135472</v>
      </c>
    </row>
    <row r="162">
      <c r="A162" s="1"/>
      <c r="B162" s="42"/>
      <c r="C162" s="43"/>
      <c r="D162" s="43"/>
      <c r="E162" s="43"/>
      <c r="F162" s="44"/>
      <c r="G162" s="32"/>
      <c r="H162" s="32" t="b">
        <f t="shared" si="3"/>
        <v>0</v>
      </c>
      <c r="I162" s="32" t="b">
        <f>if(iferror(match(B162,'Osallistujat ja seuranta'!C:C,0),0)&gt;0,TRUE,FALSE)</f>
        <v>0</v>
      </c>
      <c r="J162" s="32" t="b">
        <f>if(iferror(match(C162,'Osallistujat ja seuranta'!C:C,0),0)&gt;0,TRUE,FALSE)</f>
        <v>0</v>
      </c>
      <c r="K162" s="32" t="b">
        <f t="shared" si="4"/>
        <v>0</v>
      </c>
      <c r="L162" s="32" t="b">
        <f t="shared" si="5"/>
        <v>1</v>
      </c>
      <c r="M162" s="32" t="b">
        <f t="shared" si="6"/>
        <v>0</v>
      </c>
      <c r="N162" s="33" t="str">
        <f t="shared" si="7"/>
        <v/>
      </c>
      <c r="O162" s="34" t="str">
        <f t="shared" si="8"/>
        <v/>
      </c>
      <c r="P162" s="34" t="str">
        <f t="shared" si="9"/>
        <v/>
      </c>
      <c r="Q162" s="35" t="str">
        <f t="shared" si="10"/>
        <v/>
      </c>
      <c r="R162" s="33" t="str">
        <f t="shared" si="11"/>
        <v/>
      </c>
      <c r="S162" s="33">
        <f t="shared" si="12"/>
        <v>1</v>
      </c>
      <c r="T162" s="33">
        <f t="shared" si="13"/>
        <v>-56.71174423</v>
      </c>
      <c r="U162" s="33">
        <f t="shared" si="14"/>
        <v>-56.71174423</v>
      </c>
      <c r="V162" s="36" t="str">
        <f t="shared" si="15"/>
        <v/>
      </c>
      <c r="W162" s="37">
        <f t="shared" si="16"/>
        <v>88.71035368</v>
      </c>
      <c r="X162" s="37">
        <f t="shared" si="17"/>
        <v>5.75</v>
      </c>
      <c r="Y162" s="37" t="str">
        <f>if(N162=1,(W162*(S162-V162))*'Säännöt ja ohjeet'!$B$54+X162,"")</f>
        <v/>
      </c>
      <c r="Z162" s="37">
        <f t="shared" si="18"/>
        <v>0</v>
      </c>
      <c r="AA162" s="37">
        <f t="shared" si="19"/>
        <v>1</v>
      </c>
      <c r="AB162" s="37">
        <f t="shared" si="20"/>
        <v>88.71035368</v>
      </c>
      <c r="AC162" s="37">
        <f t="shared" si="21"/>
        <v>5.75</v>
      </c>
      <c r="AD162" s="37" t="str">
        <f>if(N162=1,(AB162*(Z162-AA162))*'Säännöt ja ohjeet'!$B$54+AC162,"")</f>
        <v/>
      </c>
      <c r="AE162" s="38">
        <f t="shared" si="22"/>
        <v>11</v>
      </c>
      <c r="AF162" s="38">
        <f t="shared" si="23"/>
        <v>11</v>
      </c>
      <c r="AG162" s="1"/>
      <c r="AH162" s="10"/>
      <c r="AI162" s="27">
        <f t="shared" ref="AI162:ED162" si="193">if($B162=AI$3,AI161+$Y162,if($C162=AI$3,AI161+$AD162,AI161))</f>
        <v>2004.732079</v>
      </c>
      <c r="AJ162" s="27">
        <f t="shared" si="193"/>
        <v>1845.73035</v>
      </c>
      <c r="AK162" s="27">
        <f t="shared" si="193"/>
        <v>2427.22019</v>
      </c>
      <c r="AL162" s="27">
        <f t="shared" si="193"/>
        <v>1676.303128</v>
      </c>
      <c r="AM162" s="27">
        <f t="shared" si="193"/>
        <v>1775.926432</v>
      </c>
      <c r="AN162" s="27">
        <f t="shared" si="193"/>
        <v>2303.106744</v>
      </c>
      <c r="AO162" s="27">
        <f t="shared" si="193"/>
        <v>2279.021637</v>
      </c>
      <c r="AP162" s="27">
        <f t="shared" si="193"/>
        <v>1721.536599</v>
      </c>
      <c r="AQ162" s="27">
        <f t="shared" si="193"/>
        <v>880.3044819</v>
      </c>
      <c r="AR162" s="27">
        <f t="shared" si="193"/>
        <v>818.204268</v>
      </c>
      <c r="AS162" s="27">
        <f t="shared" si="193"/>
        <v>2178.77133</v>
      </c>
      <c r="AT162" s="27">
        <f t="shared" si="193"/>
        <v>811.649061</v>
      </c>
      <c r="AU162" s="27">
        <f t="shared" si="193"/>
        <v>1243.17385</v>
      </c>
      <c r="AV162" s="27">
        <f t="shared" si="193"/>
        <v>1314.655233</v>
      </c>
      <c r="AW162" s="27">
        <f t="shared" si="193"/>
        <v>1186.880996</v>
      </c>
      <c r="AX162" s="27">
        <f t="shared" si="193"/>
        <v>1130.419935</v>
      </c>
      <c r="AY162" s="27">
        <f t="shared" si="193"/>
        <v>1367.704948</v>
      </c>
      <c r="AZ162" s="27">
        <f t="shared" si="193"/>
        <v>1757.561406</v>
      </c>
      <c r="BA162" s="27">
        <f t="shared" si="193"/>
        <v>1843.969933</v>
      </c>
      <c r="BB162" s="27">
        <f t="shared" si="193"/>
        <v>2151.976698</v>
      </c>
      <c r="BC162" s="27">
        <f t="shared" si="193"/>
        <v>2206.995622</v>
      </c>
      <c r="BD162" s="27" t="str">
        <f t="shared" si="193"/>
        <v>#N/A</v>
      </c>
      <c r="BE162" s="27" t="str">
        <f t="shared" si="193"/>
        <v>#N/A</v>
      </c>
      <c r="BF162" s="27" t="str">
        <f t="shared" si="193"/>
        <v>#N/A</v>
      </c>
      <c r="BG162" s="27" t="str">
        <f t="shared" si="193"/>
        <v>#N/A</v>
      </c>
      <c r="BH162" s="27" t="str">
        <f t="shared" si="193"/>
        <v>#N/A</v>
      </c>
      <c r="BI162" s="27" t="str">
        <f t="shared" si="193"/>
        <v>#N/A</v>
      </c>
      <c r="BJ162" s="27" t="str">
        <f t="shared" si="193"/>
        <v>#N/A</v>
      </c>
      <c r="BK162" s="27" t="str">
        <f t="shared" si="193"/>
        <v>#N/A</v>
      </c>
      <c r="BL162" s="27" t="str">
        <f t="shared" si="193"/>
        <v>#N/A</v>
      </c>
      <c r="BM162" s="27" t="str">
        <f t="shared" si="193"/>
        <v>#N/A</v>
      </c>
      <c r="BN162" s="27" t="str">
        <f t="shared" si="193"/>
        <v>#N/A</v>
      </c>
      <c r="BO162" s="27" t="str">
        <f t="shared" si="193"/>
        <v>#N/A</v>
      </c>
      <c r="BP162" s="27" t="str">
        <f t="shared" si="193"/>
        <v>#N/A</v>
      </c>
      <c r="BQ162" s="27" t="str">
        <f t="shared" si="193"/>
        <v>#N/A</v>
      </c>
      <c r="BR162" s="27" t="str">
        <f t="shared" si="193"/>
        <v>#N/A</v>
      </c>
      <c r="BS162" s="27" t="str">
        <f t="shared" si="193"/>
        <v>#N/A</v>
      </c>
      <c r="BT162" s="27" t="str">
        <f t="shared" si="193"/>
        <v>#N/A</v>
      </c>
      <c r="BU162" s="27" t="str">
        <f t="shared" si="193"/>
        <v>#N/A</v>
      </c>
      <c r="BV162" s="27" t="str">
        <f t="shared" si="193"/>
        <v>#N/A</v>
      </c>
      <c r="BW162" s="27" t="str">
        <f t="shared" si="193"/>
        <v>#N/A</v>
      </c>
      <c r="BX162" s="27" t="str">
        <f t="shared" si="193"/>
        <v>#N/A</v>
      </c>
      <c r="BY162" s="27" t="str">
        <f t="shared" si="193"/>
        <v>#N/A</v>
      </c>
      <c r="BZ162" s="27" t="str">
        <f t="shared" si="193"/>
        <v>#N/A</v>
      </c>
      <c r="CA162" s="27" t="str">
        <f t="shared" si="193"/>
        <v>#N/A</v>
      </c>
      <c r="CB162" s="27" t="str">
        <f t="shared" si="193"/>
        <v>#N/A</v>
      </c>
      <c r="CC162" s="27" t="str">
        <f t="shared" si="193"/>
        <v>#N/A</v>
      </c>
      <c r="CD162" s="27" t="str">
        <f t="shared" si="193"/>
        <v>#N/A</v>
      </c>
      <c r="CE162" s="27" t="str">
        <f t="shared" si="193"/>
        <v>#N/A</v>
      </c>
      <c r="CF162" s="27" t="str">
        <f t="shared" si="193"/>
        <v>#N/A</v>
      </c>
      <c r="CG162" s="27" t="str">
        <f t="shared" si="193"/>
        <v>#N/A</v>
      </c>
      <c r="CH162" s="27" t="str">
        <f t="shared" si="193"/>
        <v>#N/A</v>
      </c>
      <c r="CI162" s="27" t="str">
        <f t="shared" si="193"/>
        <v>#N/A</v>
      </c>
      <c r="CJ162" s="27" t="str">
        <f t="shared" si="193"/>
        <v>#N/A</v>
      </c>
      <c r="CK162" s="27" t="str">
        <f t="shared" si="193"/>
        <v>#N/A</v>
      </c>
      <c r="CL162" s="27" t="str">
        <f t="shared" si="193"/>
        <v>#N/A</v>
      </c>
      <c r="CM162" s="27" t="str">
        <f t="shared" si="193"/>
        <v>#N/A</v>
      </c>
      <c r="CN162" s="27" t="str">
        <f t="shared" si="193"/>
        <v>#N/A</v>
      </c>
      <c r="CO162" s="27" t="str">
        <f t="shared" si="193"/>
        <v>#N/A</v>
      </c>
      <c r="CP162" s="27" t="str">
        <f t="shared" si="193"/>
        <v>#N/A</v>
      </c>
      <c r="CQ162" s="27" t="str">
        <f t="shared" si="193"/>
        <v>#N/A</v>
      </c>
      <c r="CR162" s="27" t="str">
        <f t="shared" si="193"/>
        <v>#N/A</v>
      </c>
      <c r="CS162" s="27" t="str">
        <f t="shared" si="193"/>
        <v>#N/A</v>
      </c>
      <c r="CT162" s="27" t="str">
        <f t="shared" si="193"/>
        <v>#N/A</v>
      </c>
      <c r="CU162" s="27" t="str">
        <f t="shared" si="193"/>
        <v>#N/A</v>
      </c>
      <c r="CV162" s="27" t="str">
        <f t="shared" si="193"/>
        <v>#N/A</v>
      </c>
      <c r="CW162" s="27" t="str">
        <f t="shared" si="193"/>
        <v>#N/A</v>
      </c>
      <c r="CX162" s="27" t="str">
        <f t="shared" si="193"/>
        <v>#N/A</v>
      </c>
      <c r="CY162" s="27" t="str">
        <f t="shared" si="193"/>
        <v>#N/A</v>
      </c>
      <c r="CZ162" s="27" t="str">
        <f t="shared" si="193"/>
        <v>#N/A</v>
      </c>
      <c r="DA162" s="27" t="str">
        <f t="shared" si="193"/>
        <v>#N/A</v>
      </c>
      <c r="DB162" s="27" t="str">
        <f t="shared" si="193"/>
        <v>#N/A</v>
      </c>
      <c r="DC162" s="27" t="str">
        <f t="shared" si="193"/>
        <v>#N/A</v>
      </c>
      <c r="DD162" s="27" t="str">
        <f t="shared" si="193"/>
        <v>#N/A</v>
      </c>
      <c r="DE162" s="27" t="str">
        <f t="shared" si="193"/>
        <v>#N/A</v>
      </c>
      <c r="DF162" s="27" t="str">
        <f t="shared" si="193"/>
        <v>#N/A</v>
      </c>
      <c r="DG162" s="27" t="str">
        <f t="shared" si="193"/>
        <v>#N/A</v>
      </c>
      <c r="DH162" s="27" t="str">
        <f t="shared" si="193"/>
        <v>#N/A</v>
      </c>
      <c r="DI162" s="27" t="str">
        <f t="shared" si="193"/>
        <v>#N/A</v>
      </c>
      <c r="DJ162" s="27" t="str">
        <f t="shared" si="193"/>
        <v>#N/A</v>
      </c>
      <c r="DK162" s="27" t="str">
        <f t="shared" si="193"/>
        <v>#N/A</v>
      </c>
      <c r="DL162" s="27" t="str">
        <f t="shared" si="193"/>
        <v>#N/A</v>
      </c>
      <c r="DM162" s="27" t="str">
        <f t="shared" si="193"/>
        <v>#N/A</v>
      </c>
      <c r="DN162" s="27" t="str">
        <f t="shared" si="193"/>
        <v>#N/A</v>
      </c>
      <c r="DO162" s="27" t="str">
        <f t="shared" si="193"/>
        <v>#N/A</v>
      </c>
      <c r="DP162" s="27" t="str">
        <f t="shared" si="193"/>
        <v>#N/A</v>
      </c>
      <c r="DQ162" s="27" t="str">
        <f t="shared" si="193"/>
        <v>#N/A</v>
      </c>
      <c r="DR162" s="27" t="str">
        <f t="shared" si="193"/>
        <v>#N/A</v>
      </c>
      <c r="DS162" s="27" t="str">
        <f t="shared" si="193"/>
        <v>#N/A</v>
      </c>
      <c r="DT162" s="27" t="str">
        <f t="shared" si="193"/>
        <v>#N/A</v>
      </c>
      <c r="DU162" s="27" t="str">
        <f t="shared" si="193"/>
        <v>#N/A</v>
      </c>
      <c r="DV162" s="27" t="str">
        <f t="shared" si="193"/>
        <v>#N/A</v>
      </c>
      <c r="DW162" s="27" t="str">
        <f t="shared" si="193"/>
        <v>#N/A</v>
      </c>
      <c r="DX162" s="27" t="str">
        <f t="shared" si="193"/>
        <v>#N/A</v>
      </c>
      <c r="DY162" s="27" t="str">
        <f t="shared" si="193"/>
        <v>#N/A</v>
      </c>
      <c r="DZ162" s="27" t="str">
        <f t="shared" si="193"/>
        <v>#N/A</v>
      </c>
      <c r="EA162" s="27" t="str">
        <f t="shared" si="193"/>
        <v>#N/A</v>
      </c>
      <c r="EB162" s="27" t="str">
        <f t="shared" si="193"/>
        <v>#N/A</v>
      </c>
      <c r="EC162" s="27" t="str">
        <f t="shared" si="193"/>
        <v>#N/A</v>
      </c>
      <c r="ED162" s="27" t="str">
        <f t="shared" si="193"/>
        <v>#N/A</v>
      </c>
      <c r="EE162" s="28">
        <f t="shared" si="2"/>
        <v>1663.135472</v>
      </c>
    </row>
    <row r="163">
      <c r="A163" s="1"/>
      <c r="B163" s="42"/>
      <c r="C163" s="43"/>
      <c r="D163" s="43"/>
      <c r="E163" s="43"/>
      <c r="F163" s="44"/>
      <c r="G163" s="32"/>
      <c r="H163" s="32" t="b">
        <f t="shared" si="3"/>
        <v>0</v>
      </c>
      <c r="I163" s="32" t="b">
        <f>if(iferror(match(B163,'Osallistujat ja seuranta'!C:C,0),0)&gt;0,TRUE,FALSE)</f>
        <v>0</v>
      </c>
      <c r="J163" s="32" t="b">
        <f>if(iferror(match(C163,'Osallistujat ja seuranta'!C:C,0),0)&gt;0,TRUE,FALSE)</f>
        <v>0</v>
      </c>
      <c r="K163" s="32" t="b">
        <f t="shared" si="4"/>
        <v>0</v>
      </c>
      <c r="L163" s="32" t="b">
        <f t="shared" si="5"/>
        <v>1</v>
      </c>
      <c r="M163" s="32" t="b">
        <f t="shared" si="6"/>
        <v>0</v>
      </c>
      <c r="N163" s="33" t="str">
        <f t="shared" si="7"/>
        <v/>
      </c>
      <c r="O163" s="34" t="str">
        <f t="shared" si="8"/>
        <v/>
      </c>
      <c r="P163" s="34" t="str">
        <f t="shared" si="9"/>
        <v/>
      </c>
      <c r="Q163" s="35" t="str">
        <f t="shared" si="10"/>
        <v/>
      </c>
      <c r="R163" s="33" t="str">
        <f t="shared" si="11"/>
        <v/>
      </c>
      <c r="S163" s="33">
        <f t="shared" si="12"/>
        <v>1</v>
      </c>
      <c r="T163" s="33">
        <f t="shared" si="13"/>
        <v>-56.71174423</v>
      </c>
      <c r="U163" s="33">
        <f t="shared" si="14"/>
        <v>-56.71174423</v>
      </c>
      <c r="V163" s="36" t="str">
        <f t="shared" si="15"/>
        <v/>
      </c>
      <c r="W163" s="37">
        <f t="shared" si="16"/>
        <v>88.71035368</v>
      </c>
      <c r="X163" s="37">
        <f t="shared" si="17"/>
        <v>5.75</v>
      </c>
      <c r="Y163" s="37" t="str">
        <f>if(N163=1,(W163*(S163-V163))*'Säännöt ja ohjeet'!$B$54+X163,"")</f>
        <v/>
      </c>
      <c r="Z163" s="37">
        <f t="shared" si="18"/>
        <v>0</v>
      </c>
      <c r="AA163" s="37">
        <f t="shared" si="19"/>
        <v>1</v>
      </c>
      <c r="AB163" s="37">
        <f t="shared" si="20"/>
        <v>88.71035368</v>
      </c>
      <c r="AC163" s="37">
        <f t="shared" si="21"/>
        <v>5.75</v>
      </c>
      <c r="AD163" s="37" t="str">
        <f>if(N163=1,(AB163*(Z163-AA163))*'Säännöt ja ohjeet'!$B$54+AC163,"")</f>
        <v/>
      </c>
      <c r="AE163" s="38">
        <f t="shared" si="22"/>
        <v>11</v>
      </c>
      <c r="AF163" s="38">
        <f t="shared" si="23"/>
        <v>11</v>
      </c>
      <c r="AG163" s="1"/>
      <c r="AH163" s="10"/>
      <c r="AI163" s="27">
        <f t="shared" ref="AI163:ED163" si="194">if($B163=AI$3,AI162+$Y163,if($C163=AI$3,AI162+$AD163,AI162))</f>
        <v>2004.732079</v>
      </c>
      <c r="AJ163" s="27">
        <f t="shared" si="194"/>
        <v>1845.73035</v>
      </c>
      <c r="AK163" s="27">
        <f t="shared" si="194"/>
        <v>2427.22019</v>
      </c>
      <c r="AL163" s="27">
        <f t="shared" si="194"/>
        <v>1676.303128</v>
      </c>
      <c r="AM163" s="27">
        <f t="shared" si="194"/>
        <v>1775.926432</v>
      </c>
      <c r="AN163" s="27">
        <f t="shared" si="194"/>
        <v>2303.106744</v>
      </c>
      <c r="AO163" s="27">
        <f t="shared" si="194"/>
        <v>2279.021637</v>
      </c>
      <c r="AP163" s="27">
        <f t="shared" si="194"/>
        <v>1721.536599</v>
      </c>
      <c r="AQ163" s="27">
        <f t="shared" si="194"/>
        <v>880.3044819</v>
      </c>
      <c r="AR163" s="27">
        <f t="shared" si="194"/>
        <v>818.204268</v>
      </c>
      <c r="AS163" s="27">
        <f t="shared" si="194"/>
        <v>2178.77133</v>
      </c>
      <c r="AT163" s="27">
        <f t="shared" si="194"/>
        <v>811.649061</v>
      </c>
      <c r="AU163" s="27">
        <f t="shared" si="194"/>
        <v>1243.17385</v>
      </c>
      <c r="AV163" s="27">
        <f t="shared" si="194"/>
        <v>1314.655233</v>
      </c>
      <c r="AW163" s="27">
        <f t="shared" si="194"/>
        <v>1186.880996</v>
      </c>
      <c r="AX163" s="27">
        <f t="shared" si="194"/>
        <v>1130.419935</v>
      </c>
      <c r="AY163" s="27">
        <f t="shared" si="194"/>
        <v>1367.704948</v>
      </c>
      <c r="AZ163" s="27">
        <f t="shared" si="194"/>
        <v>1757.561406</v>
      </c>
      <c r="BA163" s="27">
        <f t="shared" si="194"/>
        <v>1843.969933</v>
      </c>
      <c r="BB163" s="27">
        <f t="shared" si="194"/>
        <v>2151.976698</v>
      </c>
      <c r="BC163" s="27">
        <f t="shared" si="194"/>
        <v>2206.995622</v>
      </c>
      <c r="BD163" s="27" t="str">
        <f t="shared" si="194"/>
        <v>#N/A</v>
      </c>
      <c r="BE163" s="27" t="str">
        <f t="shared" si="194"/>
        <v>#N/A</v>
      </c>
      <c r="BF163" s="27" t="str">
        <f t="shared" si="194"/>
        <v>#N/A</v>
      </c>
      <c r="BG163" s="27" t="str">
        <f t="shared" si="194"/>
        <v>#N/A</v>
      </c>
      <c r="BH163" s="27" t="str">
        <f t="shared" si="194"/>
        <v>#N/A</v>
      </c>
      <c r="BI163" s="27" t="str">
        <f t="shared" si="194"/>
        <v>#N/A</v>
      </c>
      <c r="BJ163" s="27" t="str">
        <f t="shared" si="194"/>
        <v>#N/A</v>
      </c>
      <c r="BK163" s="27" t="str">
        <f t="shared" si="194"/>
        <v>#N/A</v>
      </c>
      <c r="BL163" s="27" t="str">
        <f t="shared" si="194"/>
        <v>#N/A</v>
      </c>
      <c r="BM163" s="27" t="str">
        <f t="shared" si="194"/>
        <v>#N/A</v>
      </c>
      <c r="BN163" s="27" t="str">
        <f t="shared" si="194"/>
        <v>#N/A</v>
      </c>
      <c r="BO163" s="27" t="str">
        <f t="shared" si="194"/>
        <v>#N/A</v>
      </c>
      <c r="BP163" s="27" t="str">
        <f t="shared" si="194"/>
        <v>#N/A</v>
      </c>
      <c r="BQ163" s="27" t="str">
        <f t="shared" si="194"/>
        <v>#N/A</v>
      </c>
      <c r="BR163" s="27" t="str">
        <f t="shared" si="194"/>
        <v>#N/A</v>
      </c>
      <c r="BS163" s="27" t="str">
        <f t="shared" si="194"/>
        <v>#N/A</v>
      </c>
      <c r="BT163" s="27" t="str">
        <f t="shared" si="194"/>
        <v>#N/A</v>
      </c>
      <c r="BU163" s="27" t="str">
        <f t="shared" si="194"/>
        <v>#N/A</v>
      </c>
      <c r="BV163" s="27" t="str">
        <f t="shared" si="194"/>
        <v>#N/A</v>
      </c>
      <c r="BW163" s="27" t="str">
        <f t="shared" si="194"/>
        <v>#N/A</v>
      </c>
      <c r="BX163" s="27" t="str">
        <f t="shared" si="194"/>
        <v>#N/A</v>
      </c>
      <c r="BY163" s="27" t="str">
        <f t="shared" si="194"/>
        <v>#N/A</v>
      </c>
      <c r="BZ163" s="27" t="str">
        <f t="shared" si="194"/>
        <v>#N/A</v>
      </c>
      <c r="CA163" s="27" t="str">
        <f t="shared" si="194"/>
        <v>#N/A</v>
      </c>
      <c r="CB163" s="27" t="str">
        <f t="shared" si="194"/>
        <v>#N/A</v>
      </c>
      <c r="CC163" s="27" t="str">
        <f t="shared" si="194"/>
        <v>#N/A</v>
      </c>
      <c r="CD163" s="27" t="str">
        <f t="shared" si="194"/>
        <v>#N/A</v>
      </c>
      <c r="CE163" s="27" t="str">
        <f t="shared" si="194"/>
        <v>#N/A</v>
      </c>
      <c r="CF163" s="27" t="str">
        <f t="shared" si="194"/>
        <v>#N/A</v>
      </c>
      <c r="CG163" s="27" t="str">
        <f t="shared" si="194"/>
        <v>#N/A</v>
      </c>
      <c r="CH163" s="27" t="str">
        <f t="shared" si="194"/>
        <v>#N/A</v>
      </c>
      <c r="CI163" s="27" t="str">
        <f t="shared" si="194"/>
        <v>#N/A</v>
      </c>
      <c r="CJ163" s="27" t="str">
        <f t="shared" si="194"/>
        <v>#N/A</v>
      </c>
      <c r="CK163" s="27" t="str">
        <f t="shared" si="194"/>
        <v>#N/A</v>
      </c>
      <c r="CL163" s="27" t="str">
        <f t="shared" si="194"/>
        <v>#N/A</v>
      </c>
      <c r="CM163" s="27" t="str">
        <f t="shared" si="194"/>
        <v>#N/A</v>
      </c>
      <c r="CN163" s="27" t="str">
        <f t="shared" si="194"/>
        <v>#N/A</v>
      </c>
      <c r="CO163" s="27" t="str">
        <f t="shared" si="194"/>
        <v>#N/A</v>
      </c>
      <c r="CP163" s="27" t="str">
        <f t="shared" si="194"/>
        <v>#N/A</v>
      </c>
      <c r="CQ163" s="27" t="str">
        <f t="shared" si="194"/>
        <v>#N/A</v>
      </c>
      <c r="CR163" s="27" t="str">
        <f t="shared" si="194"/>
        <v>#N/A</v>
      </c>
      <c r="CS163" s="27" t="str">
        <f t="shared" si="194"/>
        <v>#N/A</v>
      </c>
      <c r="CT163" s="27" t="str">
        <f t="shared" si="194"/>
        <v>#N/A</v>
      </c>
      <c r="CU163" s="27" t="str">
        <f t="shared" si="194"/>
        <v>#N/A</v>
      </c>
      <c r="CV163" s="27" t="str">
        <f t="shared" si="194"/>
        <v>#N/A</v>
      </c>
      <c r="CW163" s="27" t="str">
        <f t="shared" si="194"/>
        <v>#N/A</v>
      </c>
      <c r="CX163" s="27" t="str">
        <f t="shared" si="194"/>
        <v>#N/A</v>
      </c>
      <c r="CY163" s="27" t="str">
        <f t="shared" si="194"/>
        <v>#N/A</v>
      </c>
      <c r="CZ163" s="27" t="str">
        <f t="shared" si="194"/>
        <v>#N/A</v>
      </c>
      <c r="DA163" s="27" t="str">
        <f t="shared" si="194"/>
        <v>#N/A</v>
      </c>
      <c r="DB163" s="27" t="str">
        <f t="shared" si="194"/>
        <v>#N/A</v>
      </c>
      <c r="DC163" s="27" t="str">
        <f t="shared" si="194"/>
        <v>#N/A</v>
      </c>
      <c r="DD163" s="27" t="str">
        <f t="shared" si="194"/>
        <v>#N/A</v>
      </c>
      <c r="DE163" s="27" t="str">
        <f t="shared" si="194"/>
        <v>#N/A</v>
      </c>
      <c r="DF163" s="27" t="str">
        <f t="shared" si="194"/>
        <v>#N/A</v>
      </c>
      <c r="DG163" s="27" t="str">
        <f t="shared" si="194"/>
        <v>#N/A</v>
      </c>
      <c r="DH163" s="27" t="str">
        <f t="shared" si="194"/>
        <v>#N/A</v>
      </c>
      <c r="DI163" s="27" t="str">
        <f t="shared" si="194"/>
        <v>#N/A</v>
      </c>
      <c r="DJ163" s="27" t="str">
        <f t="shared" si="194"/>
        <v>#N/A</v>
      </c>
      <c r="DK163" s="27" t="str">
        <f t="shared" si="194"/>
        <v>#N/A</v>
      </c>
      <c r="DL163" s="27" t="str">
        <f t="shared" si="194"/>
        <v>#N/A</v>
      </c>
      <c r="DM163" s="27" t="str">
        <f t="shared" si="194"/>
        <v>#N/A</v>
      </c>
      <c r="DN163" s="27" t="str">
        <f t="shared" si="194"/>
        <v>#N/A</v>
      </c>
      <c r="DO163" s="27" t="str">
        <f t="shared" si="194"/>
        <v>#N/A</v>
      </c>
      <c r="DP163" s="27" t="str">
        <f t="shared" si="194"/>
        <v>#N/A</v>
      </c>
      <c r="DQ163" s="27" t="str">
        <f t="shared" si="194"/>
        <v>#N/A</v>
      </c>
      <c r="DR163" s="27" t="str">
        <f t="shared" si="194"/>
        <v>#N/A</v>
      </c>
      <c r="DS163" s="27" t="str">
        <f t="shared" si="194"/>
        <v>#N/A</v>
      </c>
      <c r="DT163" s="27" t="str">
        <f t="shared" si="194"/>
        <v>#N/A</v>
      </c>
      <c r="DU163" s="27" t="str">
        <f t="shared" si="194"/>
        <v>#N/A</v>
      </c>
      <c r="DV163" s="27" t="str">
        <f t="shared" si="194"/>
        <v>#N/A</v>
      </c>
      <c r="DW163" s="27" t="str">
        <f t="shared" si="194"/>
        <v>#N/A</v>
      </c>
      <c r="DX163" s="27" t="str">
        <f t="shared" si="194"/>
        <v>#N/A</v>
      </c>
      <c r="DY163" s="27" t="str">
        <f t="shared" si="194"/>
        <v>#N/A</v>
      </c>
      <c r="DZ163" s="27" t="str">
        <f t="shared" si="194"/>
        <v>#N/A</v>
      </c>
      <c r="EA163" s="27" t="str">
        <f t="shared" si="194"/>
        <v>#N/A</v>
      </c>
      <c r="EB163" s="27" t="str">
        <f t="shared" si="194"/>
        <v>#N/A</v>
      </c>
      <c r="EC163" s="27" t="str">
        <f t="shared" si="194"/>
        <v>#N/A</v>
      </c>
      <c r="ED163" s="27" t="str">
        <f t="shared" si="194"/>
        <v>#N/A</v>
      </c>
      <c r="EE163" s="28">
        <f t="shared" si="2"/>
        <v>1663.135472</v>
      </c>
    </row>
    <row r="164">
      <c r="A164" s="1"/>
      <c r="B164" s="42"/>
      <c r="C164" s="43"/>
      <c r="D164" s="43"/>
      <c r="E164" s="43"/>
      <c r="F164" s="44"/>
      <c r="G164" s="32"/>
      <c r="H164" s="32" t="b">
        <f t="shared" si="3"/>
        <v>0</v>
      </c>
      <c r="I164" s="32" t="b">
        <f>if(iferror(match(B164,'Osallistujat ja seuranta'!C:C,0),0)&gt;0,TRUE,FALSE)</f>
        <v>0</v>
      </c>
      <c r="J164" s="32" t="b">
        <f>if(iferror(match(C164,'Osallistujat ja seuranta'!C:C,0),0)&gt;0,TRUE,FALSE)</f>
        <v>0</v>
      </c>
      <c r="K164" s="32" t="b">
        <f t="shared" si="4"/>
        <v>0</v>
      </c>
      <c r="L164" s="32" t="b">
        <f t="shared" si="5"/>
        <v>1</v>
      </c>
      <c r="M164" s="32" t="b">
        <f t="shared" si="6"/>
        <v>0</v>
      </c>
      <c r="N164" s="33" t="str">
        <f t="shared" si="7"/>
        <v/>
      </c>
      <c r="O164" s="34" t="str">
        <f t="shared" si="8"/>
        <v/>
      </c>
      <c r="P164" s="34" t="str">
        <f t="shared" si="9"/>
        <v/>
      </c>
      <c r="Q164" s="35" t="str">
        <f t="shared" si="10"/>
        <v/>
      </c>
      <c r="R164" s="33" t="str">
        <f t="shared" si="11"/>
        <v/>
      </c>
      <c r="S164" s="33">
        <f t="shared" si="12"/>
        <v>1</v>
      </c>
      <c r="T164" s="33">
        <f t="shared" si="13"/>
        <v>-56.71174423</v>
      </c>
      <c r="U164" s="33">
        <f t="shared" si="14"/>
        <v>-56.71174423</v>
      </c>
      <c r="V164" s="36" t="str">
        <f t="shared" si="15"/>
        <v/>
      </c>
      <c r="W164" s="37">
        <f t="shared" si="16"/>
        <v>88.71035368</v>
      </c>
      <c r="X164" s="37">
        <f t="shared" si="17"/>
        <v>5.75</v>
      </c>
      <c r="Y164" s="37" t="str">
        <f>if(N164=1,(W164*(S164-V164))*'Säännöt ja ohjeet'!$B$54+X164,"")</f>
        <v/>
      </c>
      <c r="Z164" s="37">
        <f t="shared" si="18"/>
        <v>0</v>
      </c>
      <c r="AA164" s="37">
        <f t="shared" si="19"/>
        <v>1</v>
      </c>
      <c r="AB164" s="37">
        <f t="shared" si="20"/>
        <v>88.71035368</v>
      </c>
      <c r="AC164" s="37">
        <f t="shared" si="21"/>
        <v>5.75</v>
      </c>
      <c r="AD164" s="37" t="str">
        <f>if(N164=1,(AB164*(Z164-AA164))*'Säännöt ja ohjeet'!$B$54+AC164,"")</f>
        <v/>
      </c>
      <c r="AE164" s="38">
        <f t="shared" si="22"/>
        <v>11</v>
      </c>
      <c r="AF164" s="38">
        <f t="shared" si="23"/>
        <v>11</v>
      </c>
      <c r="AG164" s="1"/>
      <c r="AH164" s="10"/>
      <c r="AI164" s="27">
        <f t="shared" ref="AI164:ED164" si="195">if($B164=AI$3,AI163+$Y164,if($C164=AI$3,AI163+$AD164,AI163))</f>
        <v>2004.732079</v>
      </c>
      <c r="AJ164" s="27">
        <f t="shared" si="195"/>
        <v>1845.73035</v>
      </c>
      <c r="AK164" s="27">
        <f t="shared" si="195"/>
        <v>2427.22019</v>
      </c>
      <c r="AL164" s="27">
        <f t="shared" si="195"/>
        <v>1676.303128</v>
      </c>
      <c r="AM164" s="27">
        <f t="shared" si="195"/>
        <v>1775.926432</v>
      </c>
      <c r="AN164" s="27">
        <f t="shared" si="195"/>
        <v>2303.106744</v>
      </c>
      <c r="AO164" s="27">
        <f t="shared" si="195"/>
        <v>2279.021637</v>
      </c>
      <c r="AP164" s="27">
        <f t="shared" si="195"/>
        <v>1721.536599</v>
      </c>
      <c r="AQ164" s="27">
        <f t="shared" si="195"/>
        <v>880.3044819</v>
      </c>
      <c r="AR164" s="27">
        <f t="shared" si="195"/>
        <v>818.204268</v>
      </c>
      <c r="AS164" s="27">
        <f t="shared" si="195"/>
        <v>2178.77133</v>
      </c>
      <c r="AT164" s="27">
        <f t="shared" si="195"/>
        <v>811.649061</v>
      </c>
      <c r="AU164" s="27">
        <f t="shared" si="195"/>
        <v>1243.17385</v>
      </c>
      <c r="AV164" s="27">
        <f t="shared" si="195"/>
        <v>1314.655233</v>
      </c>
      <c r="AW164" s="27">
        <f t="shared" si="195"/>
        <v>1186.880996</v>
      </c>
      <c r="AX164" s="27">
        <f t="shared" si="195"/>
        <v>1130.419935</v>
      </c>
      <c r="AY164" s="27">
        <f t="shared" si="195"/>
        <v>1367.704948</v>
      </c>
      <c r="AZ164" s="27">
        <f t="shared" si="195"/>
        <v>1757.561406</v>
      </c>
      <c r="BA164" s="27">
        <f t="shared" si="195"/>
        <v>1843.969933</v>
      </c>
      <c r="BB164" s="27">
        <f t="shared" si="195"/>
        <v>2151.976698</v>
      </c>
      <c r="BC164" s="27">
        <f t="shared" si="195"/>
        <v>2206.995622</v>
      </c>
      <c r="BD164" s="27" t="str">
        <f t="shared" si="195"/>
        <v>#N/A</v>
      </c>
      <c r="BE164" s="27" t="str">
        <f t="shared" si="195"/>
        <v>#N/A</v>
      </c>
      <c r="BF164" s="27" t="str">
        <f t="shared" si="195"/>
        <v>#N/A</v>
      </c>
      <c r="BG164" s="27" t="str">
        <f t="shared" si="195"/>
        <v>#N/A</v>
      </c>
      <c r="BH164" s="27" t="str">
        <f t="shared" si="195"/>
        <v>#N/A</v>
      </c>
      <c r="BI164" s="27" t="str">
        <f t="shared" si="195"/>
        <v>#N/A</v>
      </c>
      <c r="BJ164" s="27" t="str">
        <f t="shared" si="195"/>
        <v>#N/A</v>
      </c>
      <c r="BK164" s="27" t="str">
        <f t="shared" si="195"/>
        <v>#N/A</v>
      </c>
      <c r="BL164" s="27" t="str">
        <f t="shared" si="195"/>
        <v>#N/A</v>
      </c>
      <c r="BM164" s="27" t="str">
        <f t="shared" si="195"/>
        <v>#N/A</v>
      </c>
      <c r="BN164" s="27" t="str">
        <f t="shared" si="195"/>
        <v>#N/A</v>
      </c>
      <c r="BO164" s="27" t="str">
        <f t="shared" si="195"/>
        <v>#N/A</v>
      </c>
      <c r="BP164" s="27" t="str">
        <f t="shared" si="195"/>
        <v>#N/A</v>
      </c>
      <c r="BQ164" s="27" t="str">
        <f t="shared" si="195"/>
        <v>#N/A</v>
      </c>
      <c r="BR164" s="27" t="str">
        <f t="shared" si="195"/>
        <v>#N/A</v>
      </c>
      <c r="BS164" s="27" t="str">
        <f t="shared" si="195"/>
        <v>#N/A</v>
      </c>
      <c r="BT164" s="27" t="str">
        <f t="shared" si="195"/>
        <v>#N/A</v>
      </c>
      <c r="BU164" s="27" t="str">
        <f t="shared" si="195"/>
        <v>#N/A</v>
      </c>
      <c r="BV164" s="27" t="str">
        <f t="shared" si="195"/>
        <v>#N/A</v>
      </c>
      <c r="BW164" s="27" t="str">
        <f t="shared" si="195"/>
        <v>#N/A</v>
      </c>
      <c r="BX164" s="27" t="str">
        <f t="shared" si="195"/>
        <v>#N/A</v>
      </c>
      <c r="BY164" s="27" t="str">
        <f t="shared" si="195"/>
        <v>#N/A</v>
      </c>
      <c r="BZ164" s="27" t="str">
        <f t="shared" si="195"/>
        <v>#N/A</v>
      </c>
      <c r="CA164" s="27" t="str">
        <f t="shared" si="195"/>
        <v>#N/A</v>
      </c>
      <c r="CB164" s="27" t="str">
        <f t="shared" si="195"/>
        <v>#N/A</v>
      </c>
      <c r="CC164" s="27" t="str">
        <f t="shared" si="195"/>
        <v>#N/A</v>
      </c>
      <c r="CD164" s="27" t="str">
        <f t="shared" si="195"/>
        <v>#N/A</v>
      </c>
      <c r="CE164" s="27" t="str">
        <f t="shared" si="195"/>
        <v>#N/A</v>
      </c>
      <c r="CF164" s="27" t="str">
        <f t="shared" si="195"/>
        <v>#N/A</v>
      </c>
      <c r="CG164" s="27" t="str">
        <f t="shared" si="195"/>
        <v>#N/A</v>
      </c>
      <c r="CH164" s="27" t="str">
        <f t="shared" si="195"/>
        <v>#N/A</v>
      </c>
      <c r="CI164" s="27" t="str">
        <f t="shared" si="195"/>
        <v>#N/A</v>
      </c>
      <c r="CJ164" s="27" t="str">
        <f t="shared" si="195"/>
        <v>#N/A</v>
      </c>
      <c r="CK164" s="27" t="str">
        <f t="shared" si="195"/>
        <v>#N/A</v>
      </c>
      <c r="CL164" s="27" t="str">
        <f t="shared" si="195"/>
        <v>#N/A</v>
      </c>
      <c r="CM164" s="27" t="str">
        <f t="shared" si="195"/>
        <v>#N/A</v>
      </c>
      <c r="CN164" s="27" t="str">
        <f t="shared" si="195"/>
        <v>#N/A</v>
      </c>
      <c r="CO164" s="27" t="str">
        <f t="shared" si="195"/>
        <v>#N/A</v>
      </c>
      <c r="CP164" s="27" t="str">
        <f t="shared" si="195"/>
        <v>#N/A</v>
      </c>
      <c r="CQ164" s="27" t="str">
        <f t="shared" si="195"/>
        <v>#N/A</v>
      </c>
      <c r="CR164" s="27" t="str">
        <f t="shared" si="195"/>
        <v>#N/A</v>
      </c>
      <c r="CS164" s="27" t="str">
        <f t="shared" si="195"/>
        <v>#N/A</v>
      </c>
      <c r="CT164" s="27" t="str">
        <f t="shared" si="195"/>
        <v>#N/A</v>
      </c>
      <c r="CU164" s="27" t="str">
        <f t="shared" si="195"/>
        <v>#N/A</v>
      </c>
      <c r="CV164" s="27" t="str">
        <f t="shared" si="195"/>
        <v>#N/A</v>
      </c>
      <c r="CW164" s="27" t="str">
        <f t="shared" si="195"/>
        <v>#N/A</v>
      </c>
      <c r="CX164" s="27" t="str">
        <f t="shared" si="195"/>
        <v>#N/A</v>
      </c>
      <c r="CY164" s="27" t="str">
        <f t="shared" si="195"/>
        <v>#N/A</v>
      </c>
      <c r="CZ164" s="27" t="str">
        <f t="shared" si="195"/>
        <v>#N/A</v>
      </c>
      <c r="DA164" s="27" t="str">
        <f t="shared" si="195"/>
        <v>#N/A</v>
      </c>
      <c r="DB164" s="27" t="str">
        <f t="shared" si="195"/>
        <v>#N/A</v>
      </c>
      <c r="DC164" s="27" t="str">
        <f t="shared" si="195"/>
        <v>#N/A</v>
      </c>
      <c r="DD164" s="27" t="str">
        <f t="shared" si="195"/>
        <v>#N/A</v>
      </c>
      <c r="DE164" s="27" t="str">
        <f t="shared" si="195"/>
        <v>#N/A</v>
      </c>
      <c r="DF164" s="27" t="str">
        <f t="shared" si="195"/>
        <v>#N/A</v>
      </c>
      <c r="DG164" s="27" t="str">
        <f t="shared" si="195"/>
        <v>#N/A</v>
      </c>
      <c r="DH164" s="27" t="str">
        <f t="shared" si="195"/>
        <v>#N/A</v>
      </c>
      <c r="DI164" s="27" t="str">
        <f t="shared" si="195"/>
        <v>#N/A</v>
      </c>
      <c r="DJ164" s="27" t="str">
        <f t="shared" si="195"/>
        <v>#N/A</v>
      </c>
      <c r="DK164" s="27" t="str">
        <f t="shared" si="195"/>
        <v>#N/A</v>
      </c>
      <c r="DL164" s="27" t="str">
        <f t="shared" si="195"/>
        <v>#N/A</v>
      </c>
      <c r="DM164" s="27" t="str">
        <f t="shared" si="195"/>
        <v>#N/A</v>
      </c>
      <c r="DN164" s="27" t="str">
        <f t="shared" si="195"/>
        <v>#N/A</v>
      </c>
      <c r="DO164" s="27" t="str">
        <f t="shared" si="195"/>
        <v>#N/A</v>
      </c>
      <c r="DP164" s="27" t="str">
        <f t="shared" si="195"/>
        <v>#N/A</v>
      </c>
      <c r="DQ164" s="27" t="str">
        <f t="shared" si="195"/>
        <v>#N/A</v>
      </c>
      <c r="DR164" s="27" t="str">
        <f t="shared" si="195"/>
        <v>#N/A</v>
      </c>
      <c r="DS164" s="27" t="str">
        <f t="shared" si="195"/>
        <v>#N/A</v>
      </c>
      <c r="DT164" s="27" t="str">
        <f t="shared" si="195"/>
        <v>#N/A</v>
      </c>
      <c r="DU164" s="27" t="str">
        <f t="shared" si="195"/>
        <v>#N/A</v>
      </c>
      <c r="DV164" s="27" t="str">
        <f t="shared" si="195"/>
        <v>#N/A</v>
      </c>
      <c r="DW164" s="27" t="str">
        <f t="shared" si="195"/>
        <v>#N/A</v>
      </c>
      <c r="DX164" s="27" t="str">
        <f t="shared" si="195"/>
        <v>#N/A</v>
      </c>
      <c r="DY164" s="27" t="str">
        <f t="shared" si="195"/>
        <v>#N/A</v>
      </c>
      <c r="DZ164" s="27" t="str">
        <f t="shared" si="195"/>
        <v>#N/A</v>
      </c>
      <c r="EA164" s="27" t="str">
        <f t="shared" si="195"/>
        <v>#N/A</v>
      </c>
      <c r="EB164" s="27" t="str">
        <f t="shared" si="195"/>
        <v>#N/A</v>
      </c>
      <c r="EC164" s="27" t="str">
        <f t="shared" si="195"/>
        <v>#N/A</v>
      </c>
      <c r="ED164" s="27" t="str">
        <f t="shared" si="195"/>
        <v>#N/A</v>
      </c>
      <c r="EE164" s="28">
        <f t="shared" si="2"/>
        <v>1663.135472</v>
      </c>
    </row>
    <row r="165">
      <c r="A165" s="1"/>
      <c r="B165" s="42"/>
      <c r="C165" s="43"/>
      <c r="D165" s="43"/>
      <c r="E165" s="43"/>
      <c r="F165" s="44"/>
      <c r="G165" s="32"/>
      <c r="H165" s="32" t="b">
        <f t="shared" si="3"/>
        <v>0</v>
      </c>
      <c r="I165" s="32" t="b">
        <f>if(iferror(match(B165,'Osallistujat ja seuranta'!C:C,0),0)&gt;0,TRUE,FALSE)</f>
        <v>0</v>
      </c>
      <c r="J165" s="32" t="b">
        <f>if(iferror(match(C165,'Osallistujat ja seuranta'!C:C,0),0)&gt;0,TRUE,FALSE)</f>
        <v>0</v>
      </c>
      <c r="K165" s="32" t="b">
        <f t="shared" si="4"/>
        <v>0</v>
      </c>
      <c r="L165" s="32" t="b">
        <f t="shared" si="5"/>
        <v>1</v>
      </c>
      <c r="M165" s="32" t="b">
        <f t="shared" si="6"/>
        <v>0</v>
      </c>
      <c r="N165" s="33" t="str">
        <f t="shared" si="7"/>
        <v/>
      </c>
      <c r="O165" s="34" t="str">
        <f t="shared" si="8"/>
        <v/>
      </c>
      <c r="P165" s="34" t="str">
        <f t="shared" si="9"/>
        <v/>
      </c>
      <c r="Q165" s="35" t="str">
        <f t="shared" si="10"/>
        <v/>
      </c>
      <c r="R165" s="33" t="str">
        <f t="shared" si="11"/>
        <v/>
      </c>
      <c r="S165" s="33">
        <f t="shared" si="12"/>
        <v>1</v>
      </c>
      <c r="T165" s="33">
        <f t="shared" si="13"/>
        <v>-56.71174423</v>
      </c>
      <c r="U165" s="33">
        <f t="shared" si="14"/>
        <v>-56.71174423</v>
      </c>
      <c r="V165" s="36" t="str">
        <f t="shared" si="15"/>
        <v/>
      </c>
      <c r="W165" s="37">
        <f t="shared" si="16"/>
        <v>88.71035368</v>
      </c>
      <c r="X165" s="37">
        <f t="shared" si="17"/>
        <v>5.75</v>
      </c>
      <c r="Y165" s="37" t="str">
        <f>if(N165=1,(W165*(S165-V165))*'Säännöt ja ohjeet'!$B$54+X165,"")</f>
        <v/>
      </c>
      <c r="Z165" s="37">
        <f t="shared" si="18"/>
        <v>0</v>
      </c>
      <c r="AA165" s="37">
        <f t="shared" si="19"/>
        <v>1</v>
      </c>
      <c r="AB165" s="37">
        <f t="shared" si="20"/>
        <v>88.71035368</v>
      </c>
      <c r="AC165" s="37">
        <f t="shared" si="21"/>
        <v>5.75</v>
      </c>
      <c r="AD165" s="37" t="str">
        <f>if(N165=1,(AB165*(Z165-AA165))*'Säännöt ja ohjeet'!$B$54+AC165,"")</f>
        <v/>
      </c>
      <c r="AE165" s="38">
        <f t="shared" si="22"/>
        <v>11</v>
      </c>
      <c r="AF165" s="38">
        <f t="shared" si="23"/>
        <v>11</v>
      </c>
      <c r="AG165" s="1"/>
      <c r="AH165" s="10"/>
      <c r="AI165" s="27">
        <f t="shared" ref="AI165:ED165" si="196">if($B165=AI$3,AI164+$Y165,if($C165=AI$3,AI164+$AD165,AI164))</f>
        <v>2004.732079</v>
      </c>
      <c r="AJ165" s="27">
        <f t="shared" si="196"/>
        <v>1845.73035</v>
      </c>
      <c r="AK165" s="27">
        <f t="shared" si="196"/>
        <v>2427.22019</v>
      </c>
      <c r="AL165" s="27">
        <f t="shared" si="196"/>
        <v>1676.303128</v>
      </c>
      <c r="AM165" s="27">
        <f t="shared" si="196"/>
        <v>1775.926432</v>
      </c>
      <c r="AN165" s="27">
        <f t="shared" si="196"/>
        <v>2303.106744</v>
      </c>
      <c r="AO165" s="27">
        <f t="shared" si="196"/>
        <v>2279.021637</v>
      </c>
      <c r="AP165" s="27">
        <f t="shared" si="196"/>
        <v>1721.536599</v>
      </c>
      <c r="AQ165" s="27">
        <f t="shared" si="196"/>
        <v>880.3044819</v>
      </c>
      <c r="AR165" s="27">
        <f t="shared" si="196"/>
        <v>818.204268</v>
      </c>
      <c r="AS165" s="27">
        <f t="shared" si="196"/>
        <v>2178.77133</v>
      </c>
      <c r="AT165" s="27">
        <f t="shared" si="196"/>
        <v>811.649061</v>
      </c>
      <c r="AU165" s="27">
        <f t="shared" si="196"/>
        <v>1243.17385</v>
      </c>
      <c r="AV165" s="27">
        <f t="shared" si="196"/>
        <v>1314.655233</v>
      </c>
      <c r="AW165" s="27">
        <f t="shared" si="196"/>
        <v>1186.880996</v>
      </c>
      <c r="AX165" s="27">
        <f t="shared" si="196"/>
        <v>1130.419935</v>
      </c>
      <c r="AY165" s="27">
        <f t="shared" si="196"/>
        <v>1367.704948</v>
      </c>
      <c r="AZ165" s="27">
        <f t="shared" si="196"/>
        <v>1757.561406</v>
      </c>
      <c r="BA165" s="27">
        <f t="shared" si="196"/>
        <v>1843.969933</v>
      </c>
      <c r="BB165" s="27">
        <f t="shared" si="196"/>
        <v>2151.976698</v>
      </c>
      <c r="BC165" s="27">
        <f t="shared" si="196"/>
        <v>2206.995622</v>
      </c>
      <c r="BD165" s="27" t="str">
        <f t="shared" si="196"/>
        <v>#N/A</v>
      </c>
      <c r="BE165" s="27" t="str">
        <f t="shared" si="196"/>
        <v>#N/A</v>
      </c>
      <c r="BF165" s="27" t="str">
        <f t="shared" si="196"/>
        <v>#N/A</v>
      </c>
      <c r="BG165" s="27" t="str">
        <f t="shared" si="196"/>
        <v>#N/A</v>
      </c>
      <c r="BH165" s="27" t="str">
        <f t="shared" si="196"/>
        <v>#N/A</v>
      </c>
      <c r="BI165" s="27" t="str">
        <f t="shared" si="196"/>
        <v>#N/A</v>
      </c>
      <c r="BJ165" s="27" t="str">
        <f t="shared" si="196"/>
        <v>#N/A</v>
      </c>
      <c r="BK165" s="27" t="str">
        <f t="shared" si="196"/>
        <v>#N/A</v>
      </c>
      <c r="BL165" s="27" t="str">
        <f t="shared" si="196"/>
        <v>#N/A</v>
      </c>
      <c r="BM165" s="27" t="str">
        <f t="shared" si="196"/>
        <v>#N/A</v>
      </c>
      <c r="BN165" s="27" t="str">
        <f t="shared" si="196"/>
        <v>#N/A</v>
      </c>
      <c r="BO165" s="27" t="str">
        <f t="shared" si="196"/>
        <v>#N/A</v>
      </c>
      <c r="BP165" s="27" t="str">
        <f t="shared" si="196"/>
        <v>#N/A</v>
      </c>
      <c r="BQ165" s="27" t="str">
        <f t="shared" si="196"/>
        <v>#N/A</v>
      </c>
      <c r="BR165" s="27" t="str">
        <f t="shared" si="196"/>
        <v>#N/A</v>
      </c>
      <c r="BS165" s="27" t="str">
        <f t="shared" si="196"/>
        <v>#N/A</v>
      </c>
      <c r="BT165" s="27" t="str">
        <f t="shared" si="196"/>
        <v>#N/A</v>
      </c>
      <c r="BU165" s="27" t="str">
        <f t="shared" si="196"/>
        <v>#N/A</v>
      </c>
      <c r="BV165" s="27" t="str">
        <f t="shared" si="196"/>
        <v>#N/A</v>
      </c>
      <c r="BW165" s="27" t="str">
        <f t="shared" si="196"/>
        <v>#N/A</v>
      </c>
      <c r="BX165" s="27" t="str">
        <f t="shared" si="196"/>
        <v>#N/A</v>
      </c>
      <c r="BY165" s="27" t="str">
        <f t="shared" si="196"/>
        <v>#N/A</v>
      </c>
      <c r="BZ165" s="27" t="str">
        <f t="shared" si="196"/>
        <v>#N/A</v>
      </c>
      <c r="CA165" s="27" t="str">
        <f t="shared" si="196"/>
        <v>#N/A</v>
      </c>
      <c r="CB165" s="27" t="str">
        <f t="shared" si="196"/>
        <v>#N/A</v>
      </c>
      <c r="CC165" s="27" t="str">
        <f t="shared" si="196"/>
        <v>#N/A</v>
      </c>
      <c r="CD165" s="27" t="str">
        <f t="shared" si="196"/>
        <v>#N/A</v>
      </c>
      <c r="CE165" s="27" t="str">
        <f t="shared" si="196"/>
        <v>#N/A</v>
      </c>
      <c r="CF165" s="27" t="str">
        <f t="shared" si="196"/>
        <v>#N/A</v>
      </c>
      <c r="CG165" s="27" t="str">
        <f t="shared" si="196"/>
        <v>#N/A</v>
      </c>
      <c r="CH165" s="27" t="str">
        <f t="shared" si="196"/>
        <v>#N/A</v>
      </c>
      <c r="CI165" s="27" t="str">
        <f t="shared" si="196"/>
        <v>#N/A</v>
      </c>
      <c r="CJ165" s="27" t="str">
        <f t="shared" si="196"/>
        <v>#N/A</v>
      </c>
      <c r="CK165" s="27" t="str">
        <f t="shared" si="196"/>
        <v>#N/A</v>
      </c>
      <c r="CL165" s="27" t="str">
        <f t="shared" si="196"/>
        <v>#N/A</v>
      </c>
      <c r="CM165" s="27" t="str">
        <f t="shared" si="196"/>
        <v>#N/A</v>
      </c>
      <c r="CN165" s="27" t="str">
        <f t="shared" si="196"/>
        <v>#N/A</v>
      </c>
      <c r="CO165" s="27" t="str">
        <f t="shared" si="196"/>
        <v>#N/A</v>
      </c>
      <c r="CP165" s="27" t="str">
        <f t="shared" si="196"/>
        <v>#N/A</v>
      </c>
      <c r="CQ165" s="27" t="str">
        <f t="shared" si="196"/>
        <v>#N/A</v>
      </c>
      <c r="CR165" s="27" t="str">
        <f t="shared" si="196"/>
        <v>#N/A</v>
      </c>
      <c r="CS165" s="27" t="str">
        <f t="shared" si="196"/>
        <v>#N/A</v>
      </c>
      <c r="CT165" s="27" t="str">
        <f t="shared" si="196"/>
        <v>#N/A</v>
      </c>
      <c r="CU165" s="27" t="str">
        <f t="shared" si="196"/>
        <v>#N/A</v>
      </c>
      <c r="CV165" s="27" t="str">
        <f t="shared" si="196"/>
        <v>#N/A</v>
      </c>
      <c r="CW165" s="27" t="str">
        <f t="shared" si="196"/>
        <v>#N/A</v>
      </c>
      <c r="CX165" s="27" t="str">
        <f t="shared" si="196"/>
        <v>#N/A</v>
      </c>
      <c r="CY165" s="27" t="str">
        <f t="shared" si="196"/>
        <v>#N/A</v>
      </c>
      <c r="CZ165" s="27" t="str">
        <f t="shared" si="196"/>
        <v>#N/A</v>
      </c>
      <c r="DA165" s="27" t="str">
        <f t="shared" si="196"/>
        <v>#N/A</v>
      </c>
      <c r="DB165" s="27" t="str">
        <f t="shared" si="196"/>
        <v>#N/A</v>
      </c>
      <c r="DC165" s="27" t="str">
        <f t="shared" si="196"/>
        <v>#N/A</v>
      </c>
      <c r="DD165" s="27" t="str">
        <f t="shared" si="196"/>
        <v>#N/A</v>
      </c>
      <c r="DE165" s="27" t="str">
        <f t="shared" si="196"/>
        <v>#N/A</v>
      </c>
      <c r="DF165" s="27" t="str">
        <f t="shared" si="196"/>
        <v>#N/A</v>
      </c>
      <c r="DG165" s="27" t="str">
        <f t="shared" si="196"/>
        <v>#N/A</v>
      </c>
      <c r="DH165" s="27" t="str">
        <f t="shared" si="196"/>
        <v>#N/A</v>
      </c>
      <c r="DI165" s="27" t="str">
        <f t="shared" si="196"/>
        <v>#N/A</v>
      </c>
      <c r="DJ165" s="27" t="str">
        <f t="shared" si="196"/>
        <v>#N/A</v>
      </c>
      <c r="DK165" s="27" t="str">
        <f t="shared" si="196"/>
        <v>#N/A</v>
      </c>
      <c r="DL165" s="27" t="str">
        <f t="shared" si="196"/>
        <v>#N/A</v>
      </c>
      <c r="DM165" s="27" t="str">
        <f t="shared" si="196"/>
        <v>#N/A</v>
      </c>
      <c r="DN165" s="27" t="str">
        <f t="shared" si="196"/>
        <v>#N/A</v>
      </c>
      <c r="DO165" s="27" t="str">
        <f t="shared" si="196"/>
        <v>#N/A</v>
      </c>
      <c r="DP165" s="27" t="str">
        <f t="shared" si="196"/>
        <v>#N/A</v>
      </c>
      <c r="DQ165" s="27" t="str">
        <f t="shared" si="196"/>
        <v>#N/A</v>
      </c>
      <c r="DR165" s="27" t="str">
        <f t="shared" si="196"/>
        <v>#N/A</v>
      </c>
      <c r="DS165" s="27" t="str">
        <f t="shared" si="196"/>
        <v>#N/A</v>
      </c>
      <c r="DT165" s="27" t="str">
        <f t="shared" si="196"/>
        <v>#N/A</v>
      </c>
      <c r="DU165" s="27" t="str">
        <f t="shared" si="196"/>
        <v>#N/A</v>
      </c>
      <c r="DV165" s="27" t="str">
        <f t="shared" si="196"/>
        <v>#N/A</v>
      </c>
      <c r="DW165" s="27" t="str">
        <f t="shared" si="196"/>
        <v>#N/A</v>
      </c>
      <c r="DX165" s="27" t="str">
        <f t="shared" si="196"/>
        <v>#N/A</v>
      </c>
      <c r="DY165" s="27" t="str">
        <f t="shared" si="196"/>
        <v>#N/A</v>
      </c>
      <c r="DZ165" s="27" t="str">
        <f t="shared" si="196"/>
        <v>#N/A</v>
      </c>
      <c r="EA165" s="27" t="str">
        <f t="shared" si="196"/>
        <v>#N/A</v>
      </c>
      <c r="EB165" s="27" t="str">
        <f t="shared" si="196"/>
        <v>#N/A</v>
      </c>
      <c r="EC165" s="27" t="str">
        <f t="shared" si="196"/>
        <v>#N/A</v>
      </c>
      <c r="ED165" s="27" t="str">
        <f t="shared" si="196"/>
        <v>#N/A</v>
      </c>
      <c r="EE165" s="28">
        <f t="shared" si="2"/>
        <v>1663.135472</v>
      </c>
    </row>
    <row r="166">
      <c r="A166" s="1"/>
      <c r="B166" s="42"/>
      <c r="C166" s="43"/>
      <c r="D166" s="43"/>
      <c r="E166" s="43"/>
      <c r="F166" s="44"/>
      <c r="G166" s="32"/>
      <c r="H166" s="32" t="b">
        <f t="shared" si="3"/>
        <v>0</v>
      </c>
      <c r="I166" s="32" t="b">
        <f>if(iferror(match(B166,'Osallistujat ja seuranta'!C:C,0),0)&gt;0,TRUE,FALSE)</f>
        <v>0</v>
      </c>
      <c r="J166" s="32" t="b">
        <f>if(iferror(match(C166,'Osallistujat ja seuranta'!C:C,0),0)&gt;0,TRUE,FALSE)</f>
        <v>0</v>
      </c>
      <c r="K166" s="32" t="b">
        <f t="shared" si="4"/>
        <v>0</v>
      </c>
      <c r="L166" s="32" t="b">
        <f t="shared" si="5"/>
        <v>1</v>
      </c>
      <c r="M166" s="32" t="b">
        <f t="shared" si="6"/>
        <v>0</v>
      </c>
      <c r="N166" s="33" t="str">
        <f t="shared" si="7"/>
        <v/>
      </c>
      <c r="O166" s="34" t="str">
        <f t="shared" si="8"/>
        <v/>
      </c>
      <c r="P166" s="34" t="str">
        <f t="shared" si="9"/>
        <v/>
      </c>
      <c r="Q166" s="35" t="str">
        <f t="shared" si="10"/>
        <v/>
      </c>
      <c r="R166" s="33" t="str">
        <f t="shared" si="11"/>
        <v/>
      </c>
      <c r="S166" s="33">
        <f t="shared" si="12"/>
        <v>1</v>
      </c>
      <c r="T166" s="33">
        <f t="shared" si="13"/>
        <v>-56.71174423</v>
      </c>
      <c r="U166" s="33">
        <f t="shared" si="14"/>
        <v>-56.71174423</v>
      </c>
      <c r="V166" s="36" t="str">
        <f t="shared" si="15"/>
        <v/>
      </c>
      <c r="W166" s="37">
        <f t="shared" si="16"/>
        <v>88.71035368</v>
      </c>
      <c r="X166" s="37">
        <f t="shared" si="17"/>
        <v>5.75</v>
      </c>
      <c r="Y166" s="37" t="str">
        <f>if(N166=1,(W166*(S166-V166))*'Säännöt ja ohjeet'!$B$54+X166,"")</f>
        <v/>
      </c>
      <c r="Z166" s="37">
        <f t="shared" si="18"/>
        <v>0</v>
      </c>
      <c r="AA166" s="37">
        <f t="shared" si="19"/>
        <v>1</v>
      </c>
      <c r="AB166" s="37">
        <f t="shared" si="20"/>
        <v>88.71035368</v>
      </c>
      <c r="AC166" s="37">
        <f t="shared" si="21"/>
        <v>5.75</v>
      </c>
      <c r="AD166" s="37" t="str">
        <f>if(N166=1,(AB166*(Z166-AA166))*'Säännöt ja ohjeet'!$B$54+AC166,"")</f>
        <v/>
      </c>
      <c r="AE166" s="38">
        <f t="shared" si="22"/>
        <v>11</v>
      </c>
      <c r="AF166" s="38">
        <f t="shared" si="23"/>
        <v>11</v>
      </c>
      <c r="AG166" s="1"/>
      <c r="AH166" s="10"/>
      <c r="AI166" s="27">
        <f t="shared" ref="AI166:ED166" si="197">if($B166=AI$3,AI165+$Y166,if($C166=AI$3,AI165+$AD166,AI165))</f>
        <v>2004.732079</v>
      </c>
      <c r="AJ166" s="27">
        <f t="shared" si="197"/>
        <v>1845.73035</v>
      </c>
      <c r="AK166" s="27">
        <f t="shared" si="197"/>
        <v>2427.22019</v>
      </c>
      <c r="AL166" s="27">
        <f t="shared" si="197"/>
        <v>1676.303128</v>
      </c>
      <c r="AM166" s="27">
        <f t="shared" si="197"/>
        <v>1775.926432</v>
      </c>
      <c r="AN166" s="27">
        <f t="shared" si="197"/>
        <v>2303.106744</v>
      </c>
      <c r="AO166" s="27">
        <f t="shared" si="197"/>
        <v>2279.021637</v>
      </c>
      <c r="AP166" s="27">
        <f t="shared" si="197"/>
        <v>1721.536599</v>
      </c>
      <c r="AQ166" s="27">
        <f t="shared" si="197"/>
        <v>880.3044819</v>
      </c>
      <c r="AR166" s="27">
        <f t="shared" si="197"/>
        <v>818.204268</v>
      </c>
      <c r="AS166" s="27">
        <f t="shared" si="197"/>
        <v>2178.77133</v>
      </c>
      <c r="AT166" s="27">
        <f t="shared" si="197"/>
        <v>811.649061</v>
      </c>
      <c r="AU166" s="27">
        <f t="shared" si="197"/>
        <v>1243.17385</v>
      </c>
      <c r="AV166" s="27">
        <f t="shared" si="197"/>
        <v>1314.655233</v>
      </c>
      <c r="AW166" s="27">
        <f t="shared" si="197"/>
        <v>1186.880996</v>
      </c>
      <c r="AX166" s="27">
        <f t="shared" si="197"/>
        <v>1130.419935</v>
      </c>
      <c r="AY166" s="27">
        <f t="shared" si="197"/>
        <v>1367.704948</v>
      </c>
      <c r="AZ166" s="27">
        <f t="shared" si="197"/>
        <v>1757.561406</v>
      </c>
      <c r="BA166" s="27">
        <f t="shared" si="197"/>
        <v>1843.969933</v>
      </c>
      <c r="BB166" s="27">
        <f t="shared" si="197"/>
        <v>2151.976698</v>
      </c>
      <c r="BC166" s="27">
        <f t="shared" si="197"/>
        <v>2206.995622</v>
      </c>
      <c r="BD166" s="27" t="str">
        <f t="shared" si="197"/>
        <v>#N/A</v>
      </c>
      <c r="BE166" s="27" t="str">
        <f t="shared" si="197"/>
        <v>#N/A</v>
      </c>
      <c r="BF166" s="27" t="str">
        <f t="shared" si="197"/>
        <v>#N/A</v>
      </c>
      <c r="BG166" s="27" t="str">
        <f t="shared" si="197"/>
        <v>#N/A</v>
      </c>
      <c r="BH166" s="27" t="str">
        <f t="shared" si="197"/>
        <v>#N/A</v>
      </c>
      <c r="BI166" s="27" t="str">
        <f t="shared" si="197"/>
        <v>#N/A</v>
      </c>
      <c r="BJ166" s="27" t="str">
        <f t="shared" si="197"/>
        <v>#N/A</v>
      </c>
      <c r="BK166" s="27" t="str">
        <f t="shared" si="197"/>
        <v>#N/A</v>
      </c>
      <c r="BL166" s="27" t="str">
        <f t="shared" si="197"/>
        <v>#N/A</v>
      </c>
      <c r="BM166" s="27" t="str">
        <f t="shared" si="197"/>
        <v>#N/A</v>
      </c>
      <c r="BN166" s="27" t="str">
        <f t="shared" si="197"/>
        <v>#N/A</v>
      </c>
      <c r="BO166" s="27" t="str">
        <f t="shared" si="197"/>
        <v>#N/A</v>
      </c>
      <c r="BP166" s="27" t="str">
        <f t="shared" si="197"/>
        <v>#N/A</v>
      </c>
      <c r="BQ166" s="27" t="str">
        <f t="shared" si="197"/>
        <v>#N/A</v>
      </c>
      <c r="BR166" s="27" t="str">
        <f t="shared" si="197"/>
        <v>#N/A</v>
      </c>
      <c r="BS166" s="27" t="str">
        <f t="shared" si="197"/>
        <v>#N/A</v>
      </c>
      <c r="BT166" s="27" t="str">
        <f t="shared" si="197"/>
        <v>#N/A</v>
      </c>
      <c r="BU166" s="27" t="str">
        <f t="shared" si="197"/>
        <v>#N/A</v>
      </c>
      <c r="BV166" s="27" t="str">
        <f t="shared" si="197"/>
        <v>#N/A</v>
      </c>
      <c r="BW166" s="27" t="str">
        <f t="shared" si="197"/>
        <v>#N/A</v>
      </c>
      <c r="BX166" s="27" t="str">
        <f t="shared" si="197"/>
        <v>#N/A</v>
      </c>
      <c r="BY166" s="27" t="str">
        <f t="shared" si="197"/>
        <v>#N/A</v>
      </c>
      <c r="BZ166" s="27" t="str">
        <f t="shared" si="197"/>
        <v>#N/A</v>
      </c>
      <c r="CA166" s="27" t="str">
        <f t="shared" si="197"/>
        <v>#N/A</v>
      </c>
      <c r="CB166" s="27" t="str">
        <f t="shared" si="197"/>
        <v>#N/A</v>
      </c>
      <c r="CC166" s="27" t="str">
        <f t="shared" si="197"/>
        <v>#N/A</v>
      </c>
      <c r="CD166" s="27" t="str">
        <f t="shared" si="197"/>
        <v>#N/A</v>
      </c>
      <c r="CE166" s="27" t="str">
        <f t="shared" si="197"/>
        <v>#N/A</v>
      </c>
      <c r="CF166" s="27" t="str">
        <f t="shared" si="197"/>
        <v>#N/A</v>
      </c>
      <c r="CG166" s="27" t="str">
        <f t="shared" si="197"/>
        <v>#N/A</v>
      </c>
      <c r="CH166" s="27" t="str">
        <f t="shared" si="197"/>
        <v>#N/A</v>
      </c>
      <c r="CI166" s="27" t="str">
        <f t="shared" si="197"/>
        <v>#N/A</v>
      </c>
      <c r="CJ166" s="27" t="str">
        <f t="shared" si="197"/>
        <v>#N/A</v>
      </c>
      <c r="CK166" s="27" t="str">
        <f t="shared" si="197"/>
        <v>#N/A</v>
      </c>
      <c r="CL166" s="27" t="str">
        <f t="shared" si="197"/>
        <v>#N/A</v>
      </c>
      <c r="CM166" s="27" t="str">
        <f t="shared" si="197"/>
        <v>#N/A</v>
      </c>
      <c r="CN166" s="27" t="str">
        <f t="shared" si="197"/>
        <v>#N/A</v>
      </c>
      <c r="CO166" s="27" t="str">
        <f t="shared" si="197"/>
        <v>#N/A</v>
      </c>
      <c r="CP166" s="27" t="str">
        <f t="shared" si="197"/>
        <v>#N/A</v>
      </c>
      <c r="CQ166" s="27" t="str">
        <f t="shared" si="197"/>
        <v>#N/A</v>
      </c>
      <c r="CR166" s="27" t="str">
        <f t="shared" si="197"/>
        <v>#N/A</v>
      </c>
      <c r="CS166" s="27" t="str">
        <f t="shared" si="197"/>
        <v>#N/A</v>
      </c>
      <c r="CT166" s="27" t="str">
        <f t="shared" si="197"/>
        <v>#N/A</v>
      </c>
      <c r="CU166" s="27" t="str">
        <f t="shared" si="197"/>
        <v>#N/A</v>
      </c>
      <c r="CV166" s="27" t="str">
        <f t="shared" si="197"/>
        <v>#N/A</v>
      </c>
      <c r="CW166" s="27" t="str">
        <f t="shared" si="197"/>
        <v>#N/A</v>
      </c>
      <c r="CX166" s="27" t="str">
        <f t="shared" si="197"/>
        <v>#N/A</v>
      </c>
      <c r="CY166" s="27" t="str">
        <f t="shared" si="197"/>
        <v>#N/A</v>
      </c>
      <c r="CZ166" s="27" t="str">
        <f t="shared" si="197"/>
        <v>#N/A</v>
      </c>
      <c r="DA166" s="27" t="str">
        <f t="shared" si="197"/>
        <v>#N/A</v>
      </c>
      <c r="DB166" s="27" t="str">
        <f t="shared" si="197"/>
        <v>#N/A</v>
      </c>
      <c r="DC166" s="27" t="str">
        <f t="shared" si="197"/>
        <v>#N/A</v>
      </c>
      <c r="DD166" s="27" t="str">
        <f t="shared" si="197"/>
        <v>#N/A</v>
      </c>
      <c r="DE166" s="27" t="str">
        <f t="shared" si="197"/>
        <v>#N/A</v>
      </c>
      <c r="DF166" s="27" t="str">
        <f t="shared" si="197"/>
        <v>#N/A</v>
      </c>
      <c r="DG166" s="27" t="str">
        <f t="shared" si="197"/>
        <v>#N/A</v>
      </c>
      <c r="DH166" s="27" t="str">
        <f t="shared" si="197"/>
        <v>#N/A</v>
      </c>
      <c r="DI166" s="27" t="str">
        <f t="shared" si="197"/>
        <v>#N/A</v>
      </c>
      <c r="DJ166" s="27" t="str">
        <f t="shared" si="197"/>
        <v>#N/A</v>
      </c>
      <c r="DK166" s="27" t="str">
        <f t="shared" si="197"/>
        <v>#N/A</v>
      </c>
      <c r="DL166" s="27" t="str">
        <f t="shared" si="197"/>
        <v>#N/A</v>
      </c>
      <c r="DM166" s="27" t="str">
        <f t="shared" si="197"/>
        <v>#N/A</v>
      </c>
      <c r="DN166" s="27" t="str">
        <f t="shared" si="197"/>
        <v>#N/A</v>
      </c>
      <c r="DO166" s="27" t="str">
        <f t="shared" si="197"/>
        <v>#N/A</v>
      </c>
      <c r="DP166" s="27" t="str">
        <f t="shared" si="197"/>
        <v>#N/A</v>
      </c>
      <c r="DQ166" s="27" t="str">
        <f t="shared" si="197"/>
        <v>#N/A</v>
      </c>
      <c r="DR166" s="27" t="str">
        <f t="shared" si="197"/>
        <v>#N/A</v>
      </c>
      <c r="DS166" s="27" t="str">
        <f t="shared" si="197"/>
        <v>#N/A</v>
      </c>
      <c r="DT166" s="27" t="str">
        <f t="shared" si="197"/>
        <v>#N/A</v>
      </c>
      <c r="DU166" s="27" t="str">
        <f t="shared" si="197"/>
        <v>#N/A</v>
      </c>
      <c r="DV166" s="27" t="str">
        <f t="shared" si="197"/>
        <v>#N/A</v>
      </c>
      <c r="DW166" s="27" t="str">
        <f t="shared" si="197"/>
        <v>#N/A</v>
      </c>
      <c r="DX166" s="27" t="str">
        <f t="shared" si="197"/>
        <v>#N/A</v>
      </c>
      <c r="DY166" s="27" t="str">
        <f t="shared" si="197"/>
        <v>#N/A</v>
      </c>
      <c r="DZ166" s="27" t="str">
        <f t="shared" si="197"/>
        <v>#N/A</v>
      </c>
      <c r="EA166" s="27" t="str">
        <f t="shared" si="197"/>
        <v>#N/A</v>
      </c>
      <c r="EB166" s="27" t="str">
        <f t="shared" si="197"/>
        <v>#N/A</v>
      </c>
      <c r="EC166" s="27" t="str">
        <f t="shared" si="197"/>
        <v>#N/A</v>
      </c>
      <c r="ED166" s="27" t="str">
        <f t="shared" si="197"/>
        <v>#N/A</v>
      </c>
      <c r="EE166" s="28">
        <f t="shared" si="2"/>
        <v>1663.135472</v>
      </c>
    </row>
    <row r="167">
      <c r="A167" s="1"/>
      <c r="B167" s="42"/>
      <c r="C167" s="43"/>
      <c r="D167" s="43"/>
      <c r="E167" s="43"/>
      <c r="F167" s="44"/>
      <c r="G167" s="32"/>
      <c r="H167" s="32" t="b">
        <f t="shared" si="3"/>
        <v>0</v>
      </c>
      <c r="I167" s="32" t="b">
        <f>if(iferror(match(B167,'Osallistujat ja seuranta'!C:C,0),0)&gt;0,TRUE,FALSE)</f>
        <v>0</v>
      </c>
      <c r="J167" s="32" t="b">
        <f>if(iferror(match(C167,'Osallistujat ja seuranta'!C:C,0),0)&gt;0,TRUE,FALSE)</f>
        <v>0</v>
      </c>
      <c r="K167" s="32" t="b">
        <f t="shared" si="4"/>
        <v>0</v>
      </c>
      <c r="L167" s="32" t="b">
        <f t="shared" si="5"/>
        <v>1</v>
      </c>
      <c r="M167" s="32" t="b">
        <f t="shared" si="6"/>
        <v>0</v>
      </c>
      <c r="N167" s="33" t="str">
        <f t="shared" si="7"/>
        <v/>
      </c>
      <c r="O167" s="34" t="str">
        <f t="shared" si="8"/>
        <v/>
      </c>
      <c r="P167" s="34" t="str">
        <f t="shared" si="9"/>
        <v/>
      </c>
      <c r="Q167" s="35" t="str">
        <f t="shared" si="10"/>
        <v/>
      </c>
      <c r="R167" s="33" t="str">
        <f t="shared" si="11"/>
        <v/>
      </c>
      <c r="S167" s="33">
        <f t="shared" si="12"/>
        <v>1</v>
      </c>
      <c r="T167" s="33">
        <f t="shared" si="13"/>
        <v>-56.71174423</v>
      </c>
      <c r="U167" s="33">
        <f t="shared" si="14"/>
        <v>-56.71174423</v>
      </c>
      <c r="V167" s="36" t="str">
        <f t="shared" si="15"/>
        <v/>
      </c>
      <c r="W167" s="37">
        <f t="shared" si="16"/>
        <v>88.71035368</v>
      </c>
      <c r="X167" s="37">
        <f t="shared" si="17"/>
        <v>5.75</v>
      </c>
      <c r="Y167" s="37" t="str">
        <f>if(N167=1,(W167*(S167-V167))*'Säännöt ja ohjeet'!$B$54+X167,"")</f>
        <v/>
      </c>
      <c r="Z167" s="37">
        <f t="shared" si="18"/>
        <v>0</v>
      </c>
      <c r="AA167" s="37">
        <f t="shared" si="19"/>
        <v>1</v>
      </c>
      <c r="AB167" s="37">
        <f t="shared" si="20"/>
        <v>88.71035368</v>
      </c>
      <c r="AC167" s="37">
        <f t="shared" si="21"/>
        <v>5.75</v>
      </c>
      <c r="AD167" s="37" t="str">
        <f>if(N167=1,(AB167*(Z167-AA167))*'Säännöt ja ohjeet'!$B$54+AC167,"")</f>
        <v/>
      </c>
      <c r="AE167" s="38">
        <f t="shared" si="22"/>
        <v>11</v>
      </c>
      <c r="AF167" s="38">
        <f t="shared" si="23"/>
        <v>11</v>
      </c>
      <c r="AG167" s="1"/>
      <c r="AH167" s="10"/>
      <c r="AI167" s="27">
        <f t="shared" ref="AI167:ED167" si="198">if($B167=AI$3,AI166+$Y167,if($C167=AI$3,AI166+$AD167,AI166))</f>
        <v>2004.732079</v>
      </c>
      <c r="AJ167" s="27">
        <f t="shared" si="198"/>
        <v>1845.73035</v>
      </c>
      <c r="AK167" s="27">
        <f t="shared" si="198"/>
        <v>2427.22019</v>
      </c>
      <c r="AL167" s="27">
        <f t="shared" si="198"/>
        <v>1676.303128</v>
      </c>
      <c r="AM167" s="27">
        <f t="shared" si="198"/>
        <v>1775.926432</v>
      </c>
      <c r="AN167" s="27">
        <f t="shared" si="198"/>
        <v>2303.106744</v>
      </c>
      <c r="AO167" s="27">
        <f t="shared" si="198"/>
        <v>2279.021637</v>
      </c>
      <c r="AP167" s="27">
        <f t="shared" si="198"/>
        <v>1721.536599</v>
      </c>
      <c r="AQ167" s="27">
        <f t="shared" si="198"/>
        <v>880.3044819</v>
      </c>
      <c r="AR167" s="27">
        <f t="shared" si="198"/>
        <v>818.204268</v>
      </c>
      <c r="AS167" s="27">
        <f t="shared" si="198"/>
        <v>2178.77133</v>
      </c>
      <c r="AT167" s="27">
        <f t="shared" si="198"/>
        <v>811.649061</v>
      </c>
      <c r="AU167" s="27">
        <f t="shared" si="198"/>
        <v>1243.17385</v>
      </c>
      <c r="AV167" s="27">
        <f t="shared" si="198"/>
        <v>1314.655233</v>
      </c>
      <c r="AW167" s="27">
        <f t="shared" si="198"/>
        <v>1186.880996</v>
      </c>
      <c r="AX167" s="27">
        <f t="shared" si="198"/>
        <v>1130.419935</v>
      </c>
      <c r="AY167" s="27">
        <f t="shared" si="198"/>
        <v>1367.704948</v>
      </c>
      <c r="AZ167" s="27">
        <f t="shared" si="198"/>
        <v>1757.561406</v>
      </c>
      <c r="BA167" s="27">
        <f t="shared" si="198"/>
        <v>1843.969933</v>
      </c>
      <c r="BB167" s="27">
        <f t="shared" si="198"/>
        <v>2151.976698</v>
      </c>
      <c r="BC167" s="27">
        <f t="shared" si="198"/>
        <v>2206.995622</v>
      </c>
      <c r="BD167" s="27" t="str">
        <f t="shared" si="198"/>
        <v>#N/A</v>
      </c>
      <c r="BE167" s="27" t="str">
        <f t="shared" si="198"/>
        <v>#N/A</v>
      </c>
      <c r="BF167" s="27" t="str">
        <f t="shared" si="198"/>
        <v>#N/A</v>
      </c>
      <c r="BG167" s="27" t="str">
        <f t="shared" si="198"/>
        <v>#N/A</v>
      </c>
      <c r="BH167" s="27" t="str">
        <f t="shared" si="198"/>
        <v>#N/A</v>
      </c>
      <c r="BI167" s="27" t="str">
        <f t="shared" si="198"/>
        <v>#N/A</v>
      </c>
      <c r="BJ167" s="27" t="str">
        <f t="shared" si="198"/>
        <v>#N/A</v>
      </c>
      <c r="BK167" s="27" t="str">
        <f t="shared" si="198"/>
        <v>#N/A</v>
      </c>
      <c r="BL167" s="27" t="str">
        <f t="shared" si="198"/>
        <v>#N/A</v>
      </c>
      <c r="BM167" s="27" t="str">
        <f t="shared" si="198"/>
        <v>#N/A</v>
      </c>
      <c r="BN167" s="27" t="str">
        <f t="shared" si="198"/>
        <v>#N/A</v>
      </c>
      <c r="BO167" s="27" t="str">
        <f t="shared" si="198"/>
        <v>#N/A</v>
      </c>
      <c r="BP167" s="27" t="str">
        <f t="shared" si="198"/>
        <v>#N/A</v>
      </c>
      <c r="BQ167" s="27" t="str">
        <f t="shared" si="198"/>
        <v>#N/A</v>
      </c>
      <c r="BR167" s="27" t="str">
        <f t="shared" si="198"/>
        <v>#N/A</v>
      </c>
      <c r="BS167" s="27" t="str">
        <f t="shared" si="198"/>
        <v>#N/A</v>
      </c>
      <c r="BT167" s="27" t="str">
        <f t="shared" si="198"/>
        <v>#N/A</v>
      </c>
      <c r="BU167" s="27" t="str">
        <f t="shared" si="198"/>
        <v>#N/A</v>
      </c>
      <c r="BV167" s="27" t="str">
        <f t="shared" si="198"/>
        <v>#N/A</v>
      </c>
      <c r="BW167" s="27" t="str">
        <f t="shared" si="198"/>
        <v>#N/A</v>
      </c>
      <c r="BX167" s="27" t="str">
        <f t="shared" si="198"/>
        <v>#N/A</v>
      </c>
      <c r="BY167" s="27" t="str">
        <f t="shared" si="198"/>
        <v>#N/A</v>
      </c>
      <c r="BZ167" s="27" t="str">
        <f t="shared" si="198"/>
        <v>#N/A</v>
      </c>
      <c r="CA167" s="27" t="str">
        <f t="shared" si="198"/>
        <v>#N/A</v>
      </c>
      <c r="CB167" s="27" t="str">
        <f t="shared" si="198"/>
        <v>#N/A</v>
      </c>
      <c r="CC167" s="27" t="str">
        <f t="shared" si="198"/>
        <v>#N/A</v>
      </c>
      <c r="CD167" s="27" t="str">
        <f t="shared" si="198"/>
        <v>#N/A</v>
      </c>
      <c r="CE167" s="27" t="str">
        <f t="shared" si="198"/>
        <v>#N/A</v>
      </c>
      <c r="CF167" s="27" t="str">
        <f t="shared" si="198"/>
        <v>#N/A</v>
      </c>
      <c r="CG167" s="27" t="str">
        <f t="shared" si="198"/>
        <v>#N/A</v>
      </c>
      <c r="CH167" s="27" t="str">
        <f t="shared" si="198"/>
        <v>#N/A</v>
      </c>
      <c r="CI167" s="27" t="str">
        <f t="shared" si="198"/>
        <v>#N/A</v>
      </c>
      <c r="CJ167" s="27" t="str">
        <f t="shared" si="198"/>
        <v>#N/A</v>
      </c>
      <c r="CK167" s="27" t="str">
        <f t="shared" si="198"/>
        <v>#N/A</v>
      </c>
      <c r="CL167" s="27" t="str">
        <f t="shared" si="198"/>
        <v>#N/A</v>
      </c>
      <c r="CM167" s="27" t="str">
        <f t="shared" si="198"/>
        <v>#N/A</v>
      </c>
      <c r="CN167" s="27" t="str">
        <f t="shared" si="198"/>
        <v>#N/A</v>
      </c>
      <c r="CO167" s="27" t="str">
        <f t="shared" si="198"/>
        <v>#N/A</v>
      </c>
      <c r="CP167" s="27" t="str">
        <f t="shared" si="198"/>
        <v>#N/A</v>
      </c>
      <c r="CQ167" s="27" t="str">
        <f t="shared" si="198"/>
        <v>#N/A</v>
      </c>
      <c r="CR167" s="27" t="str">
        <f t="shared" si="198"/>
        <v>#N/A</v>
      </c>
      <c r="CS167" s="27" t="str">
        <f t="shared" si="198"/>
        <v>#N/A</v>
      </c>
      <c r="CT167" s="27" t="str">
        <f t="shared" si="198"/>
        <v>#N/A</v>
      </c>
      <c r="CU167" s="27" t="str">
        <f t="shared" si="198"/>
        <v>#N/A</v>
      </c>
      <c r="CV167" s="27" t="str">
        <f t="shared" si="198"/>
        <v>#N/A</v>
      </c>
      <c r="CW167" s="27" t="str">
        <f t="shared" si="198"/>
        <v>#N/A</v>
      </c>
      <c r="CX167" s="27" t="str">
        <f t="shared" si="198"/>
        <v>#N/A</v>
      </c>
      <c r="CY167" s="27" t="str">
        <f t="shared" si="198"/>
        <v>#N/A</v>
      </c>
      <c r="CZ167" s="27" t="str">
        <f t="shared" si="198"/>
        <v>#N/A</v>
      </c>
      <c r="DA167" s="27" t="str">
        <f t="shared" si="198"/>
        <v>#N/A</v>
      </c>
      <c r="DB167" s="27" t="str">
        <f t="shared" si="198"/>
        <v>#N/A</v>
      </c>
      <c r="DC167" s="27" t="str">
        <f t="shared" si="198"/>
        <v>#N/A</v>
      </c>
      <c r="DD167" s="27" t="str">
        <f t="shared" si="198"/>
        <v>#N/A</v>
      </c>
      <c r="DE167" s="27" t="str">
        <f t="shared" si="198"/>
        <v>#N/A</v>
      </c>
      <c r="DF167" s="27" t="str">
        <f t="shared" si="198"/>
        <v>#N/A</v>
      </c>
      <c r="DG167" s="27" t="str">
        <f t="shared" si="198"/>
        <v>#N/A</v>
      </c>
      <c r="DH167" s="27" t="str">
        <f t="shared" si="198"/>
        <v>#N/A</v>
      </c>
      <c r="DI167" s="27" t="str">
        <f t="shared" si="198"/>
        <v>#N/A</v>
      </c>
      <c r="DJ167" s="27" t="str">
        <f t="shared" si="198"/>
        <v>#N/A</v>
      </c>
      <c r="DK167" s="27" t="str">
        <f t="shared" si="198"/>
        <v>#N/A</v>
      </c>
      <c r="DL167" s="27" t="str">
        <f t="shared" si="198"/>
        <v>#N/A</v>
      </c>
      <c r="DM167" s="27" t="str">
        <f t="shared" si="198"/>
        <v>#N/A</v>
      </c>
      <c r="DN167" s="27" t="str">
        <f t="shared" si="198"/>
        <v>#N/A</v>
      </c>
      <c r="DO167" s="27" t="str">
        <f t="shared" si="198"/>
        <v>#N/A</v>
      </c>
      <c r="DP167" s="27" t="str">
        <f t="shared" si="198"/>
        <v>#N/A</v>
      </c>
      <c r="DQ167" s="27" t="str">
        <f t="shared" si="198"/>
        <v>#N/A</v>
      </c>
      <c r="DR167" s="27" t="str">
        <f t="shared" si="198"/>
        <v>#N/A</v>
      </c>
      <c r="DS167" s="27" t="str">
        <f t="shared" si="198"/>
        <v>#N/A</v>
      </c>
      <c r="DT167" s="27" t="str">
        <f t="shared" si="198"/>
        <v>#N/A</v>
      </c>
      <c r="DU167" s="27" t="str">
        <f t="shared" si="198"/>
        <v>#N/A</v>
      </c>
      <c r="DV167" s="27" t="str">
        <f t="shared" si="198"/>
        <v>#N/A</v>
      </c>
      <c r="DW167" s="27" t="str">
        <f t="shared" si="198"/>
        <v>#N/A</v>
      </c>
      <c r="DX167" s="27" t="str">
        <f t="shared" si="198"/>
        <v>#N/A</v>
      </c>
      <c r="DY167" s="27" t="str">
        <f t="shared" si="198"/>
        <v>#N/A</v>
      </c>
      <c r="DZ167" s="27" t="str">
        <f t="shared" si="198"/>
        <v>#N/A</v>
      </c>
      <c r="EA167" s="27" t="str">
        <f t="shared" si="198"/>
        <v>#N/A</v>
      </c>
      <c r="EB167" s="27" t="str">
        <f t="shared" si="198"/>
        <v>#N/A</v>
      </c>
      <c r="EC167" s="27" t="str">
        <f t="shared" si="198"/>
        <v>#N/A</v>
      </c>
      <c r="ED167" s="27" t="str">
        <f t="shared" si="198"/>
        <v>#N/A</v>
      </c>
      <c r="EE167" s="28">
        <f t="shared" si="2"/>
        <v>1663.135472</v>
      </c>
    </row>
    <row r="168">
      <c r="A168" s="1"/>
      <c r="B168" s="42"/>
      <c r="C168" s="43"/>
      <c r="D168" s="43"/>
      <c r="E168" s="43"/>
      <c r="F168" s="44"/>
      <c r="G168" s="32"/>
      <c r="H168" s="32" t="b">
        <f t="shared" si="3"/>
        <v>0</v>
      </c>
      <c r="I168" s="32" t="b">
        <f>if(iferror(match(B168,'Osallistujat ja seuranta'!C:C,0),0)&gt;0,TRUE,FALSE)</f>
        <v>0</v>
      </c>
      <c r="J168" s="32" t="b">
        <f>if(iferror(match(C168,'Osallistujat ja seuranta'!C:C,0),0)&gt;0,TRUE,FALSE)</f>
        <v>0</v>
      </c>
      <c r="K168" s="32" t="b">
        <f t="shared" si="4"/>
        <v>0</v>
      </c>
      <c r="L168" s="32" t="b">
        <f t="shared" si="5"/>
        <v>1</v>
      </c>
      <c r="M168" s="32" t="b">
        <f t="shared" si="6"/>
        <v>0</v>
      </c>
      <c r="N168" s="33" t="str">
        <f t="shared" si="7"/>
        <v/>
      </c>
      <c r="O168" s="34" t="str">
        <f t="shared" si="8"/>
        <v/>
      </c>
      <c r="P168" s="34" t="str">
        <f t="shared" si="9"/>
        <v/>
      </c>
      <c r="Q168" s="35" t="str">
        <f t="shared" si="10"/>
        <v/>
      </c>
      <c r="R168" s="33" t="str">
        <f t="shared" si="11"/>
        <v/>
      </c>
      <c r="S168" s="33">
        <f t="shared" si="12"/>
        <v>1</v>
      </c>
      <c r="T168" s="33">
        <f t="shared" si="13"/>
        <v>-56.71174423</v>
      </c>
      <c r="U168" s="33">
        <f t="shared" si="14"/>
        <v>-56.71174423</v>
      </c>
      <c r="V168" s="36" t="str">
        <f t="shared" si="15"/>
        <v/>
      </c>
      <c r="W168" s="37">
        <f t="shared" si="16"/>
        <v>88.71035368</v>
      </c>
      <c r="X168" s="37">
        <f t="shared" si="17"/>
        <v>5.75</v>
      </c>
      <c r="Y168" s="37" t="str">
        <f>if(N168=1,(W168*(S168-V168))*'Säännöt ja ohjeet'!$B$54+X168,"")</f>
        <v/>
      </c>
      <c r="Z168" s="37">
        <f t="shared" si="18"/>
        <v>0</v>
      </c>
      <c r="AA168" s="37">
        <f t="shared" si="19"/>
        <v>1</v>
      </c>
      <c r="AB168" s="37">
        <f t="shared" si="20"/>
        <v>88.71035368</v>
      </c>
      <c r="AC168" s="37">
        <f t="shared" si="21"/>
        <v>5.75</v>
      </c>
      <c r="AD168" s="37" t="str">
        <f>if(N168=1,(AB168*(Z168-AA168))*'Säännöt ja ohjeet'!$B$54+AC168,"")</f>
        <v/>
      </c>
      <c r="AE168" s="38">
        <f t="shared" si="22"/>
        <v>11</v>
      </c>
      <c r="AF168" s="38">
        <f t="shared" si="23"/>
        <v>11</v>
      </c>
      <c r="AG168" s="1"/>
      <c r="AH168" s="10"/>
      <c r="AI168" s="27">
        <f t="shared" ref="AI168:ED168" si="199">if($B168=AI$3,AI167+$Y168,if($C168=AI$3,AI167+$AD168,AI167))</f>
        <v>2004.732079</v>
      </c>
      <c r="AJ168" s="27">
        <f t="shared" si="199"/>
        <v>1845.73035</v>
      </c>
      <c r="AK168" s="27">
        <f t="shared" si="199"/>
        <v>2427.22019</v>
      </c>
      <c r="AL168" s="27">
        <f t="shared" si="199"/>
        <v>1676.303128</v>
      </c>
      <c r="AM168" s="27">
        <f t="shared" si="199"/>
        <v>1775.926432</v>
      </c>
      <c r="AN168" s="27">
        <f t="shared" si="199"/>
        <v>2303.106744</v>
      </c>
      <c r="AO168" s="27">
        <f t="shared" si="199"/>
        <v>2279.021637</v>
      </c>
      <c r="AP168" s="27">
        <f t="shared" si="199"/>
        <v>1721.536599</v>
      </c>
      <c r="AQ168" s="27">
        <f t="shared" si="199"/>
        <v>880.3044819</v>
      </c>
      <c r="AR168" s="27">
        <f t="shared" si="199"/>
        <v>818.204268</v>
      </c>
      <c r="AS168" s="27">
        <f t="shared" si="199"/>
        <v>2178.77133</v>
      </c>
      <c r="AT168" s="27">
        <f t="shared" si="199"/>
        <v>811.649061</v>
      </c>
      <c r="AU168" s="27">
        <f t="shared" si="199"/>
        <v>1243.17385</v>
      </c>
      <c r="AV168" s="27">
        <f t="shared" si="199"/>
        <v>1314.655233</v>
      </c>
      <c r="AW168" s="27">
        <f t="shared" si="199"/>
        <v>1186.880996</v>
      </c>
      <c r="AX168" s="27">
        <f t="shared" si="199"/>
        <v>1130.419935</v>
      </c>
      <c r="AY168" s="27">
        <f t="shared" si="199"/>
        <v>1367.704948</v>
      </c>
      <c r="AZ168" s="27">
        <f t="shared" si="199"/>
        <v>1757.561406</v>
      </c>
      <c r="BA168" s="27">
        <f t="shared" si="199"/>
        <v>1843.969933</v>
      </c>
      <c r="BB168" s="27">
        <f t="shared" si="199"/>
        <v>2151.976698</v>
      </c>
      <c r="BC168" s="27">
        <f t="shared" si="199"/>
        <v>2206.995622</v>
      </c>
      <c r="BD168" s="27" t="str">
        <f t="shared" si="199"/>
        <v>#N/A</v>
      </c>
      <c r="BE168" s="27" t="str">
        <f t="shared" si="199"/>
        <v>#N/A</v>
      </c>
      <c r="BF168" s="27" t="str">
        <f t="shared" si="199"/>
        <v>#N/A</v>
      </c>
      <c r="BG168" s="27" t="str">
        <f t="shared" si="199"/>
        <v>#N/A</v>
      </c>
      <c r="BH168" s="27" t="str">
        <f t="shared" si="199"/>
        <v>#N/A</v>
      </c>
      <c r="BI168" s="27" t="str">
        <f t="shared" si="199"/>
        <v>#N/A</v>
      </c>
      <c r="BJ168" s="27" t="str">
        <f t="shared" si="199"/>
        <v>#N/A</v>
      </c>
      <c r="BK168" s="27" t="str">
        <f t="shared" si="199"/>
        <v>#N/A</v>
      </c>
      <c r="BL168" s="27" t="str">
        <f t="shared" si="199"/>
        <v>#N/A</v>
      </c>
      <c r="BM168" s="27" t="str">
        <f t="shared" si="199"/>
        <v>#N/A</v>
      </c>
      <c r="BN168" s="27" t="str">
        <f t="shared" si="199"/>
        <v>#N/A</v>
      </c>
      <c r="BO168" s="27" t="str">
        <f t="shared" si="199"/>
        <v>#N/A</v>
      </c>
      <c r="BP168" s="27" t="str">
        <f t="shared" si="199"/>
        <v>#N/A</v>
      </c>
      <c r="BQ168" s="27" t="str">
        <f t="shared" si="199"/>
        <v>#N/A</v>
      </c>
      <c r="BR168" s="27" t="str">
        <f t="shared" si="199"/>
        <v>#N/A</v>
      </c>
      <c r="BS168" s="27" t="str">
        <f t="shared" si="199"/>
        <v>#N/A</v>
      </c>
      <c r="BT168" s="27" t="str">
        <f t="shared" si="199"/>
        <v>#N/A</v>
      </c>
      <c r="BU168" s="27" t="str">
        <f t="shared" si="199"/>
        <v>#N/A</v>
      </c>
      <c r="BV168" s="27" t="str">
        <f t="shared" si="199"/>
        <v>#N/A</v>
      </c>
      <c r="BW168" s="27" t="str">
        <f t="shared" si="199"/>
        <v>#N/A</v>
      </c>
      <c r="BX168" s="27" t="str">
        <f t="shared" si="199"/>
        <v>#N/A</v>
      </c>
      <c r="BY168" s="27" t="str">
        <f t="shared" si="199"/>
        <v>#N/A</v>
      </c>
      <c r="BZ168" s="27" t="str">
        <f t="shared" si="199"/>
        <v>#N/A</v>
      </c>
      <c r="CA168" s="27" t="str">
        <f t="shared" si="199"/>
        <v>#N/A</v>
      </c>
      <c r="CB168" s="27" t="str">
        <f t="shared" si="199"/>
        <v>#N/A</v>
      </c>
      <c r="CC168" s="27" t="str">
        <f t="shared" si="199"/>
        <v>#N/A</v>
      </c>
      <c r="CD168" s="27" t="str">
        <f t="shared" si="199"/>
        <v>#N/A</v>
      </c>
      <c r="CE168" s="27" t="str">
        <f t="shared" si="199"/>
        <v>#N/A</v>
      </c>
      <c r="CF168" s="27" t="str">
        <f t="shared" si="199"/>
        <v>#N/A</v>
      </c>
      <c r="CG168" s="27" t="str">
        <f t="shared" si="199"/>
        <v>#N/A</v>
      </c>
      <c r="CH168" s="27" t="str">
        <f t="shared" si="199"/>
        <v>#N/A</v>
      </c>
      <c r="CI168" s="27" t="str">
        <f t="shared" si="199"/>
        <v>#N/A</v>
      </c>
      <c r="CJ168" s="27" t="str">
        <f t="shared" si="199"/>
        <v>#N/A</v>
      </c>
      <c r="CK168" s="27" t="str">
        <f t="shared" si="199"/>
        <v>#N/A</v>
      </c>
      <c r="CL168" s="27" t="str">
        <f t="shared" si="199"/>
        <v>#N/A</v>
      </c>
      <c r="CM168" s="27" t="str">
        <f t="shared" si="199"/>
        <v>#N/A</v>
      </c>
      <c r="CN168" s="27" t="str">
        <f t="shared" si="199"/>
        <v>#N/A</v>
      </c>
      <c r="CO168" s="27" t="str">
        <f t="shared" si="199"/>
        <v>#N/A</v>
      </c>
      <c r="CP168" s="27" t="str">
        <f t="shared" si="199"/>
        <v>#N/A</v>
      </c>
      <c r="CQ168" s="27" t="str">
        <f t="shared" si="199"/>
        <v>#N/A</v>
      </c>
      <c r="CR168" s="27" t="str">
        <f t="shared" si="199"/>
        <v>#N/A</v>
      </c>
      <c r="CS168" s="27" t="str">
        <f t="shared" si="199"/>
        <v>#N/A</v>
      </c>
      <c r="CT168" s="27" t="str">
        <f t="shared" si="199"/>
        <v>#N/A</v>
      </c>
      <c r="CU168" s="27" t="str">
        <f t="shared" si="199"/>
        <v>#N/A</v>
      </c>
      <c r="CV168" s="27" t="str">
        <f t="shared" si="199"/>
        <v>#N/A</v>
      </c>
      <c r="CW168" s="27" t="str">
        <f t="shared" si="199"/>
        <v>#N/A</v>
      </c>
      <c r="CX168" s="27" t="str">
        <f t="shared" si="199"/>
        <v>#N/A</v>
      </c>
      <c r="CY168" s="27" t="str">
        <f t="shared" si="199"/>
        <v>#N/A</v>
      </c>
      <c r="CZ168" s="27" t="str">
        <f t="shared" si="199"/>
        <v>#N/A</v>
      </c>
      <c r="DA168" s="27" t="str">
        <f t="shared" si="199"/>
        <v>#N/A</v>
      </c>
      <c r="DB168" s="27" t="str">
        <f t="shared" si="199"/>
        <v>#N/A</v>
      </c>
      <c r="DC168" s="27" t="str">
        <f t="shared" si="199"/>
        <v>#N/A</v>
      </c>
      <c r="DD168" s="27" t="str">
        <f t="shared" si="199"/>
        <v>#N/A</v>
      </c>
      <c r="DE168" s="27" t="str">
        <f t="shared" si="199"/>
        <v>#N/A</v>
      </c>
      <c r="DF168" s="27" t="str">
        <f t="shared" si="199"/>
        <v>#N/A</v>
      </c>
      <c r="DG168" s="27" t="str">
        <f t="shared" si="199"/>
        <v>#N/A</v>
      </c>
      <c r="DH168" s="27" t="str">
        <f t="shared" si="199"/>
        <v>#N/A</v>
      </c>
      <c r="DI168" s="27" t="str">
        <f t="shared" si="199"/>
        <v>#N/A</v>
      </c>
      <c r="DJ168" s="27" t="str">
        <f t="shared" si="199"/>
        <v>#N/A</v>
      </c>
      <c r="DK168" s="27" t="str">
        <f t="shared" si="199"/>
        <v>#N/A</v>
      </c>
      <c r="DL168" s="27" t="str">
        <f t="shared" si="199"/>
        <v>#N/A</v>
      </c>
      <c r="DM168" s="27" t="str">
        <f t="shared" si="199"/>
        <v>#N/A</v>
      </c>
      <c r="DN168" s="27" t="str">
        <f t="shared" si="199"/>
        <v>#N/A</v>
      </c>
      <c r="DO168" s="27" t="str">
        <f t="shared" si="199"/>
        <v>#N/A</v>
      </c>
      <c r="DP168" s="27" t="str">
        <f t="shared" si="199"/>
        <v>#N/A</v>
      </c>
      <c r="DQ168" s="27" t="str">
        <f t="shared" si="199"/>
        <v>#N/A</v>
      </c>
      <c r="DR168" s="27" t="str">
        <f t="shared" si="199"/>
        <v>#N/A</v>
      </c>
      <c r="DS168" s="27" t="str">
        <f t="shared" si="199"/>
        <v>#N/A</v>
      </c>
      <c r="DT168" s="27" t="str">
        <f t="shared" si="199"/>
        <v>#N/A</v>
      </c>
      <c r="DU168" s="27" t="str">
        <f t="shared" si="199"/>
        <v>#N/A</v>
      </c>
      <c r="DV168" s="27" t="str">
        <f t="shared" si="199"/>
        <v>#N/A</v>
      </c>
      <c r="DW168" s="27" t="str">
        <f t="shared" si="199"/>
        <v>#N/A</v>
      </c>
      <c r="DX168" s="27" t="str">
        <f t="shared" si="199"/>
        <v>#N/A</v>
      </c>
      <c r="DY168" s="27" t="str">
        <f t="shared" si="199"/>
        <v>#N/A</v>
      </c>
      <c r="DZ168" s="27" t="str">
        <f t="shared" si="199"/>
        <v>#N/A</v>
      </c>
      <c r="EA168" s="27" t="str">
        <f t="shared" si="199"/>
        <v>#N/A</v>
      </c>
      <c r="EB168" s="27" t="str">
        <f t="shared" si="199"/>
        <v>#N/A</v>
      </c>
      <c r="EC168" s="27" t="str">
        <f t="shared" si="199"/>
        <v>#N/A</v>
      </c>
      <c r="ED168" s="27" t="str">
        <f t="shared" si="199"/>
        <v>#N/A</v>
      </c>
      <c r="EE168" s="28">
        <f t="shared" si="2"/>
        <v>1663.135472</v>
      </c>
    </row>
    <row r="169">
      <c r="A169" s="1"/>
      <c r="B169" s="42"/>
      <c r="C169" s="43"/>
      <c r="D169" s="43"/>
      <c r="E169" s="43"/>
      <c r="F169" s="44"/>
      <c r="G169" s="32"/>
      <c r="H169" s="32" t="b">
        <f t="shared" si="3"/>
        <v>0</v>
      </c>
      <c r="I169" s="32" t="b">
        <f>if(iferror(match(B169,'Osallistujat ja seuranta'!C:C,0),0)&gt;0,TRUE,FALSE)</f>
        <v>0</v>
      </c>
      <c r="J169" s="32" t="b">
        <f>if(iferror(match(C169,'Osallistujat ja seuranta'!C:C,0),0)&gt;0,TRUE,FALSE)</f>
        <v>0</v>
      </c>
      <c r="K169" s="32" t="b">
        <f t="shared" si="4"/>
        <v>0</v>
      </c>
      <c r="L169" s="32" t="b">
        <f t="shared" si="5"/>
        <v>1</v>
      </c>
      <c r="M169" s="32" t="b">
        <f t="shared" si="6"/>
        <v>0</v>
      </c>
      <c r="N169" s="33" t="str">
        <f t="shared" si="7"/>
        <v/>
      </c>
      <c r="O169" s="34" t="str">
        <f t="shared" si="8"/>
        <v/>
      </c>
      <c r="P169" s="34" t="str">
        <f t="shared" si="9"/>
        <v/>
      </c>
      <c r="Q169" s="35" t="str">
        <f t="shared" si="10"/>
        <v/>
      </c>
      <c r="R169" s="33" t="str">
        <f t="shared" si="11"/>
        <v/>
      </c>
      <c r="S169" s="33">
        <f t="shared" si="12"/>
        <v>1</v>
      </c>
      <c r="T169" s="33">
        <f t="shared" si="13"/>
        <v>-56.71174423</v>
      </c>
      <c r="U169" s="33">
        <f t="shared" si="14"/>
        <v>-56.71174423</v>
      </c>
      <c r="V169" s="36" t="str">
        <f t="shared" si="15"/>
        <v/>
      </c>
      <c r="W169" s="37">
        <f t="shared" si="16"/>
        <v>88.71035368</v>
      </c>
      <c r="X169" s="37">
        <f t="shared" si="17"/>
        <v>5.75</v>
      </c>
      <c r="Y169" s="37" t="str">
        <f>if(N169=1,(W169*(S169-V169))*'Säännöt ja ohjeet'!$B$54+X169,"")</f>
        <v/>
      </c>
      <c r="Z169" s="37">
        <f t="shared" si="18"/>
        <v>0</v>
      </c>
      <c r="AA169" s="37">
        <f t="shared" si="19"/>
        <v>1</v>
      </c>
      <c r="AB169" s="37">
        <f t="shared" si="20"/>
        <v>88.71035368</v>
      </c>
      <c r="AC169" s="37">
        <f t="shared" si="21"/>
        <v>5.75</v>
      </c>
      <c r="AD169" s="37" t="str">
        <f>if(N169=1,(AB169*(Z169-AA169))*'Säännöt ja ohjeet'!$B$54+AC169,"")</f>
        <v/>
      </c>
      <c r="AE169" s="38">
        <f t="shared" si="22"/>
        <v>11</v>
      </c>
      <c r="AF169" s="38">
        <f t="shared" si="23"/>
        <v>11</v>
      </c>
      <c r="AG169" s="1"/>
      <c r="AH169" s="10"/>
      <c r="AI169" s="27">
        <f t="shared" ref="AI169:ED169" si="200">if($B169=AI$3,AI168+$Y169,if($C169=AI$3,AI168+$AD169,AI168))</f>
        <v>2004.732079</v>
      </c>
      <c r="AJ169" s="27">
        <f t="shared" si="200"/>
        <v>1845.73035</v>
      </c>
      <c r="AK169" s="27">
        <f t="shared" si="200"/>
        <v>2427.22019</v>
      </c>
      <c r="AL169" s="27">
        <f t="shared" si="200"/>
        <v>1676.303128</v>
      </c>
      <c r="AM169" s="27">
        <f t="shared" si="200"/>
        <v>1775.926432</v>
      </c>
      <c r="AN169" s="27">
        <f t="shared" si="200"/>
        <v>2303.106744</v>
      </c>
      <c r="AO169" s="27">
        <f t="shared" si="200"/>
        <v>2279.021637</v>
      </c>
      <c r="AP169" s="27">
        <f t="shared" si="200"/>
        <v>1721.536599</v>
      </c>
      <c r="AQ169" s="27">
        <f t="shared" si="200"/>
        <v>880.3044819</v>
      </c>
      <c r="AR169" s="27">
        <f t="shared" si="200"/>
        <v>818.204268</v>
      </c>
      <c r="AS169" s="27">
        <f t="shared" si="200"/>
        <v>2178.77133</v>
      </c>
      <c r="AT169" s="27">
        <f t="shared" si="200"/>
        <v>811.649061</v>
      </c>
      <c r="AU169" s="27">
        <f t="shared" si="200"/>
        <v>1243.17385</v>
      </c>
      <c r="AV169" s="27">
        <f t="shared" si="200"/>
        <v>1314.655233</v>
      </c>
      <c r="AW169" s="27">
        <f t="shared" si="200"/>
        <v>1186.880996</v>
      </c>
      <c r="AX169" s="27">
        <f t="shared" si="200"/>
        <v>1130.419935</v>
      </c>
      <c r="AY169" s="27">
        <f t="shared" si="200"/>
        <v>1367.704948</v>
      </c>
      <c r="AZ169" s="27">
        <f t="shared" si="200"/>
        <v>1757.561406</v>
      </c>
      <c r="BA169" s="27">
        <f t="shared" si="200"/>
        <v>1843.969933</v>
      </c>
      <c r="BB169" s="27">
        <f t="shared" si="200"/>
        <v>2151.976698</v>
      </c>
      <c r="BC169" s="27">
        <f t="shared" si="200"/>
        <v>2206.995622</v>
      </c>
      <c r="BD169" s="27" t="str">
        <f t="shared" si="200"/>
        <v>#N/A</v>
      </c>
      <c r="BE169" s="27" t="str">
        <f t="shared" si="200"/>
        <v>#N/A</v>
      </c>
      <c r="BF169" s="27" t="str">
        <f t="shared" si="200"/>
        <v>#N/A</v>
      </c>
      <c r="BG169" s="27" t="str">
        <f t="shared" si="200"/>
        <v>#N/A</v>
      </c>
      <c r="BH169" s="27" t="str">
        <f t="shared" si="200"/>
        <v>#N/A</v>
      </c>
      <c r="BI169" s="27" t="str">
        <f t="shared" si="200"/>
        <v>#N/A</v>
      </c>
      <c r="BJ169" s="27" t="str">
        <f t="shared" si="200"/>
        <v>#N/A</v>
      </c>
      <c r="BK169" s="27" t="str">
        <f t="shared" si="200"/>
        <v>#N/A</v>
      </c>
      <c r="BL169" s="27" t="str">
        <f t="shared" si="200"/>
        <v>#N/A</v>
      </c>
      <c r="BM169" s="27" t="str">
        <f t="shared" si="200"/>
        <v>#N/A</v>
      </c>
      <c r="BN169" s="27" t="str">
        <f t="shared" si="200"/>
        <v>#N/A</v>
      </c>
      <c r="BO169" s="27" t="str">
        <f t="shared" si="200"/>
        <v>#N/A</v>
      </c>
      <c r="BP169" s="27" t="str">
        <f t="shared" si="200"/>
        <v>#N/A</v>
      </c>
      <c r="BQ169" s="27" t="str">
        <f t="shared" si="200"/>
        <v>#N/A</v>
      </c>
      <c r="BR169" s="27" t="str">
        <f t="shared" si="200"/>
        <v>#N/A</v>
      </c>
      <c r="BS169" s="27" t="str">
        <f t="shared" si="200"/>
        <v>#N/A</v>
      </c>
      <c r="BT169" s="27" t="str">
        <f t="shared" si="200"/>
        <v>#N/A</v>
      </c>
      <c r="BU169" s="27" t="str">
        <f t="shared" si="200"/>
        <v>#N/A</v>
      </c>
      <c r="BV169" s="27" t="str">
        <f t="shared" si="200"/>
        <v>#N/A</v>
      </c>
      <c r="BW169" s="27" t="str">
        <f t="shared" si="200"/>
        <v>#N/A</v>
      </c>
      <c r="BX169" s="27" t="str">
        <f t="shared" si="200"/>
        <v>#N/A</v>
      </c>
      <c r="BY169" s="27" t="str">
        <f t="shared" si="200"/>
        <v>#N/A</v>
      </c>
      <c r="BZ169" s="27" t="str">
        <f t="shared" si="200"/>
        <v>#N/A</v>
      </c>
      <c r="CA169" s="27" t="str">
        <f t="shared" si="200"/>
        <v>#N/A</v>
      </c>
      <c r="CB169" s="27" t="str">
        <f t="shared" si="200"/>
        <v>#N/A</v>
      </c>
      <c r="CC169" s="27" t="str">
        <f t="shared" si="200"/>
        <v>#N/A</v>
      </c>
      <c r="CD169" s="27" t="str">
        <f t="shared" si="200"/>
        <v>#N/A</v>
      </c>
      <c r="CE169" s="27" t="str">
        <f t="shared" si="200"/>
        <v>#N/A</v>
      </c>
      <c r="CF169" s="27" t="str">
        <f t="shared" si="200"/>
        <v>#N/A</v>
      </c>
      <c r="CG169" s="27" t="str">
        <f t="shared" si="200"/>
        <v>#N/A</v>
      </c>
      <c r="CH169" s="27" t="str">
        <f t="shared" si="200"/>
        <v>#N/A</v>
      </c>
      <c r="CI169" s="27" t="str">
        <f t="shared" si="200"/>
        <v>#N/A</v>
      </c>
      <c r="CJ169" s="27" t="str">
        <f t="shared" si="200"/>
        <v>#N/A</v>
      </c>
      <c r="CK169" s="27" t="str">
        <f t="shared" si="200"/>
        <v>#N/A</v>
      </c>
      <c r="CL169" s="27" t="str">
        <f t="shared" si="200"/>
        <v>#N/A</v>
      </c>
      <c r="CM169" s="27" t="str">
        <f t="shared" si="200"/>
        <v>#N/A</v>
      </c>
      <c r="CN169" s="27" t="str">
        <f t="shared" si="200"/>
        <v>#N/A</v>
      </c>
      <c r="CO169" s="27" t="str">
        <f t="shared" si="200"/>
        <v>#N/A</v>
      </c>
      <c r="CP169" s="27" t="str">
        <f t="shared" si="200"/>
        <v>#N/A</v>
      </c>
      <c r="CQ169" s="27" t="str">
        <f t="shared" si="200"/>
        <v>#N/A</v>
      </c>
      <c r="CR169" s="27" t="str">
        <f t="shared" si="200"/>
        <v>#N/A</v>
      </c>
      <c r="CS169" s="27" t="str">
        <f t="shared" si="200"/>
        <v>#N/A</v>
      </c>
      <c r="CT169" s="27" t="str">
        <f t="shared" si="200"/>
        <v>#N/A</v>
      </c>
      <c r="CU169" s="27" t="str">
        <f t="shared" si="200"/>
        <v>#N/A</v>
      </c>
      <c r="CV169" s="27" t="str">
        <f t="shared" si="200"/>
        <v>#N/A</v>
      </c>
      <c r="CW169" s="27" t="str">
        <f t="shared" si="200"/>
        <v>#N/A</v>
      </c>
      <c r="CX169" s="27" t="str">
        <f t="shared" si="200"/>
        <v>#N/A</v>
      </c>
      <c r="CY169" s="27" t="str">
        <f t="shared" si="200"/>
        <v>#N/A</v>
      </c>
      <c r="CZ169" s="27" t="str">
        <f t="shared" si="200"/>
        <v>#N/A</v>
      </c>
      <c r="DA169" s="27" t="str">
        <f t="shared" si="200"/>
        <v>#N/A</v>
      </c>
      <c r="DB169" s="27" t="str">
        <f t="shared" si="200"/>
        <v>#N/A</v>
      </c>
      <c r="DC169" s="27" t="str">
        <f t="shared" si="200"/>
        <v>#N/A</v>
      </c>
      <c r="DD169" s="27" t="str">
        <f t="shared" si="200"/>
        <v>#N/A</v>
      </c>
      <c r="DE169" s="27" t="str">
        <f t="shared" si="200"/>
        <v>#N/A</v>
      </c>
      <c r="DF169" s="27" t="str">
        <f t="shared" si="200"/>
        <v>#N/A</v>
      </c>
      <c r="DG169" s="27" t="str">
        <f t="shared" si="200"/>
        <v>#N/A</v>
      </c>
      <c r="DH169" s="27" t="str">
        <f t="shared" si="200"/>
        <v>#N/A</v>
      </c>
      <c r="DI169" s="27" t="str">
        <f t="shared" si="200"/>
        <v>#N/A</v>
      </c>
      <c r="DJ169" s="27" t="str">
        <f t="shared" si="200"/>
        <v>#N/A</v>
      </c>
      <c r="DK169" s="27" t="str">
        <f t="shared" si="200"/>
        <v>#N/A</v>
      </c>
      <c r="DL169" s="27" t="str">
        <f t="shared" si="200"/>
        <v>#N/A</v>
      </c>
      <c r="DM169" s="27" t="str">
        <f t="shared" si="200"/>
        <v>#N/A</v>
      </c>
      <c r="DN169" s="27" t="str">
        <f t="shared" si="200"/>
        <v>#N/A</v>
      </c>
      <c r="DO169" s="27" t="str">
        <f t="shared" si="200"/>
        <v>#N/A</v>
      </c>
      <c r="DP169" s="27" t="str">
        <f t="shared" si="200"/>
        <v>#N/A</v>
      </c>
      <c r="DQ169" s="27" t="str">
        <f t="shared" si="200"/>
        <v>#N/A</v>
      </c>
      <c r="DR169" s="27" t="str">
        <f t="shared" si="200"/>
        <v>#N/A</v>
      </c>
      <c r="DS169" s="27" t="str">
        <f t="shared" si="200"/>
        <v>#N/A</v>
      </c>
      <c r="DT169" s="27" t="str">
        <f t="shared" si="200"/>
        <v>#N/A</v>
      </c>
      <c r="DU169" s="27" t="str">
        <f t="shared" si="200"/>
        <v>#N/A</v>
      </c>
      <c r="DV169" s="27" t="str">
        <f t="shared" si="200"/>
        <v>#N/A</v>
      </c>
      <c r="DW169" s="27" t="str">
        <f t="shared" si="200"/>
        <v>#N/A</v>
      </c>
      <c r="DX169" s="27" t="str">
        <f t="shared" si="200"/>
        <v>#N/A</v>
      </c>
      <c r="DY169" s="27" t="str">
        <f t="shared" si="200"/>
        <v>#N/A</v>
      </c>
      <c r="DZ169" s="27" t="str">
        <f t="shared" si="200"/>
        <v>#N/A</v>
      </c>
      <c r="EA169" s="27" t="str">
        <f t="shared" si="200"/>
        <v>#N/A</v>
      </c>
      <c r="EB169" s="27" t="str">
        <f t="shared" si="200"/>
        <v>#N/A</v>
      </c>
      <c r="EC169" s="27" t="str">
        <f t="shared" si="200"/>
        <v>#N/A</v>
      </c>
      <c r="ED169" s="27" t="str">
        <f t="shared" si="200"/>
        <v>#N/A</v>
      </c>
      <c r="EE169" s="28">
        <f t="shared" si="2"/>
        <v>1663.135472</v>
      </c>
    </row>
    <row r="170">
      <c r="A170" s="1"/>
      <c r="B170" s="42"/>
      <c r="C170" s="43"/>
      <c r="D170" s="43"/>
      <c r="E170" s="43"/>
      <c r="F170" s="44"/>
      <c r="G170" s="32"/>
      <c r="H170" s="32" t="b">
        <f t="shared" si="3"/>
        <v>0</v>
      </c>
      <c r="I170" s="32" t="b">
        <f>if(iferror(match(B170,'Osallistujat ja seuranta'!C:C,0),0)&gt;0,TRUE,FALSE)</f>
        <v>0</v>
      </c>
      <c r="J170" s="32" t="b">
        <f>if(iferror(match(C170,'Osallistujat ja seuranta'!C:C,0),0)&gt;0,TRUE,FALSE)</f>
        <v>0</v>
      </c>
      <c r="K170" s="32" t="b">
        <f t="shared" si="4"/>
        <v>0</v>
      </c>
      <c r="L170" s="32" t="b">
        <f t="shared" si="5"/>
        <v>1</v>
      </c>
      <c r="M170" s="32" t="b">
        <f t="shared" si="6"/>
        <v>0</v>
      </c>
      <c r="N170" s="33" t="str">
        <f t="shared" si="7"/>
        <v/>
      </c>
      <c r="O170" s="34" t="str">
        <f t="shared" si="8"/>
        <v/>
      </c>
      <c r="P170" s="34" t="str">
        <f t="shared" si="9"/>
        <v/>
      </c>
      <c r="Q170" s="35" t="str">
        <f t="shared" si="10"/>
        <v/>
      </c>
      <c r="R170" s="33" t="str">
        <f t="shared" si="11"/>
        <v/>
      </c>
      <c r="S170" s="33">
        <f t="shared" si="12"/>
        <v>1</v>
      </c>
      <c r="T170" s="33">
        <f t="shared" si="13"/>
        <v>-56.71174423</v>
      </c>
      <c r="U170" s="33">
        <f t="shared" si="14"/>
        <v>-56.71174423</v>
      </c>
      <c r="V170" s="36" t="str">
        <f t="shared" si="15"/>
        <v/>
      </c>
      <c r="W170" s="37">
        <f t="shared" si="16"/>
        <v>88.71035368</v>
      </c>
      <c r="X170" s="37">
        <f t="shared" si="17"/>
        <v>5.75</v>
      </c>
      <c r="Y170" s="37" t="str">
        <f>if(N170=1,(W170*(S170-V170))*'Säännöt ja ohjeet'!$B$54+X170,"")</f>
        <v/>
      </c>
      <c r="Z170" s="37">
        <f t="shared" si="18"/>
        <v>0</v>
      </c>
      <c r="AA170" s="37">
        <f t="shared" si="19"/>
        <v>1</v>
      </c>
      <c r="AB170" s="37">
        <f t="shared" si="20"/>
        <v>88.71035368</v>
      </c>
      <c r="AC170" s="37">
        <f t="shared" si="21"/>
        <v>5.75</v>
      </c>
      <c r="AD170" s="37" t="str">
        <f>if(N170=1,(AB170*(Z170-AA170))*'Säännöt ja ohjeet'!$B$54+AC170,"")</f>
        <v/>
      </c>
      <c r="AE170" s="38">
        <f t="shared" si="22"/>
        <v>11</v>
      </c>
      <c r="AF170" s="38">
        <f t="shared" si="23"/>
        <v>11</v>
      </c>
      <c r="AG170" s="1"/>
      <c r="AH170" s="10"/>
      <c r="AI170" s="27">
        <f t="shared" ref="AI170:ED170" si="201">if($B170=AI$3,AI169+$Y170,if($C170=AI$3,AI169+$AD170,AI169))</f>
        <v>2004.732079</v>
      </c>
      <c r="AJ170" s="27">
        <f t="shared" si="201"/>
        <v>1845.73035</v>
      </c>
      <c r="AK170" s="27">
        <f t="shared" si="201"/>
        <v>2427.22019</v>
      </c>
      <c r="AL170" s="27">
        <f t="shared" si="201"/>
        <v>1676.303128</v>
      </c>
      <c r="AM170" s="27">
        <f t="shared" si="201"/>
        <v>1775.926432</v>
      </c>
      <c r="AN170" s="27">
        <f t="shared" si="201"/>
        <v>2303.106744</v>
      </c>
      <c r="AO170" s="27">
        <f t="shared" si="201"/>
        <v>2279.021637</v>
      </c>
      <c r="AP170" s="27">
        <f t="shared" si="201"/>
        <v>1721.536599</v>
      </c>
      <c r="AQ170" s="27">
        <f t="shared" si="201"/>
        <v>880.3044819</v>
      </c>
      <c r="AR170" s="27">
        <f t="shared" si="201"/>
        <v>818.204268</v>
      </c>
      <c r="AS170" s="27">
        <f t="shared" si="201"/>
        <v>2178.77133</v>
      </c>
      <c r="AT170" s="27">
        <f t="shared" si="201"/>
        <v>811.649061</v>
      </c>
      <c r="AU170" s="27">
        <f t="shared" si="201"/>
        <v>1243.17385</v>
      </c>
      <c r="AV170" s="27">
        <f t="shared" si="201"/>
        <v>1314.655233</v>
      </c>
      <c r="AW170" s="27">
        <f t="shared" si="201"/>
        <v>1186.880996</v>
      </c>
      <c r="AX170" s="27">
        <f t="shared" si="201"/>
        <v>1130.419935</v>
      </c>
      <c r="AY170" s="27">
        <f t="shared" si="201"/>
        <v>1367.704948</v>
      </c>
      <c r="AZ170" s="27">
        <f t="shared" si="201"/>
        <v>1757.561406</v>
      </c>
      <c r="BA170" s="27">
        <f t="shared" si="201"/>
        <v>1843.969933</v>
      </c>
      <c r="BB170" s="27">
        <f t="shared" si="201"/>
        <v>2151.976698</v>
      </c>
      <c r="BC170" s="27">
        <f t="shared" si="201"/>
        <v>2206.995622</v>
      </c>
      <c r="BD170" s="27" t="str">
        <f t="shared" si="201"/>
        <v>#N/A</v>
      </c>
      <c r="BE170" s="27" t="str">
        <f t="shared" si="201"/>
        <v>#N/A</v>
      </c>
      <c r="BF170" s="27" t="str">
        <f t="shared" si="201"/>
        <v>#N/A</v>
      </c>
      <c r="BG170" s="27" t="str">
        <f t="shared" si="201"/>
        <v>#N/A</v>
      </c>
      <c r="BH170" s="27" t="str">
        <f t="shared" si="201"/>
        <v>#N/A</v>
      </c>
      <c r="BI170" s="27" t="str">
        <f t="shared" si="201"/>
        <v>#N/A</v>
      </c>
      <c r="BJ170" s="27" t="str">
        <f t="shared" si="201"/>
        <v>#N/A</v>
      </c>
      <c r="BK170" s="27" t="str">
        <f t="shared" si="201"/>
        <v>#N/A</v>
      </c>
      <c r="BL170" s="27" t="str">
        <f t="shared" si="201"/>
        <v>#N/A</v>
      </c>
      <c r="BM170" s="27" t="str">
        <f t="shared" si="201"/>
        <v>#N/A</v>
      </c>
      <c r="BN170" s="27" t="str">
        <f t="shared" si="201"/>
        <v>#N/A</v>
      </c>
      <c r="BO170" s="27" t="str">
        <f t="shared" si="201"/>
        <v>#N/A</v>
      </c>
      <c r="BP170" s="27" t="str">
        <f t="shared" si="201"/>
        <v>#N/A</v>
      </c>
      <c r="BQ170" s="27" t="str">
        <f t="shared" si="201"/>
        <v>#N/A</v>
      </c>
      <c r="BR170" s="27" t="str">
        <f t="shared" si="201"/>
        <v>#N/A</v>
      </c>
      <c r="BS170" s="27" t="str">
        <f t="shared" si="201"/>
        <v>#N/A</v>
      </c>
      <c r="BT170" s="27" t="str">
        <f t="shared" si="201"/>
        <v>#N/A</v>
      </c>
      <c r="BU170" s="27" t="str">
        <f t="shared" si="201"/>
        <v>#N/A</v>
      </c>
      <c r="BV170" s="27" t="str">
        <f t="shared" si="201"/>
        <v>#N/A</v>
      </c>
      <c r="BW170" s="27" t="str">
        <f t="shared" si="201"/>
        <v>#N/A</v>
      </c>
      <c r="BX170" s="27" t="str">
        <f t="shared" si="201"/>
        <v>#N/A</v>
      </c>
      <c r="BY170" s="27" t="str">
        <f t="shared" si="201"/>
        <v>#N/A</v>
      </c>
      <c r="BZ170" s="27" t="str">
        <f t="shared" si="201"/>
        <v>#N/A</v>
      </c>
      <c r="CA170" s="27" t="str">
        <f t="shared" si="201"/>
        <v>#N/A</v>
      </c>
      <c r="CB170" s="27" t="str">
        <f t="shared" si="201"/>
        <v>#N/A</v>
      </c>
      <c r="CC170" s="27" t="str">
        <f t="shared" si="201"/>
        <v>#N/A</v>
      </c>
      <c r="CD170" s="27" t="str">
        <f t="shared" si="201"/>
        <v>#N/A</v>
      </c>
      <c r="CE170" s="27" t="str">
        <f t="shared" si="201"/>
        <v>#N/A</v>
      </c>
      <c r="CF170" s="27" t="str">
        <f t="shared" si="201"/>
        <v>#N/A</v>
      </c>
      <c r="CG170" s="27" t="str">
        <f t="shared" si="201"/>
        <v>#N/A</v>
      </c>
      <c r="CH170" s="27" t="str">
        <f t="shared" si="201"/>
        <v>#N/A</v>
      </c>
      <c r="CI170" s="27" t="str">
        <f t="shared" si="201"/>
        <v>#N/A</v>
      </c>
      <c r="CJ170" s="27" t="str">
        <f t="shared" si="201"/>
        <v>#N/A</v>
      </c>
      <c r="CK170" s="27" t="str">
        <f t="shared" si="201"/>
        <v>#N/A</v>
      </c>
      <c r="CL170" s="27" t="str">
        <f t="shared" si="201"/>
        <v>#N/A</v>
      </c>
      <c r="CM170" s="27" t="str">
        <f t="shared" si="201"/>
        <v>#N/A</v>
      </c>
      <c r="CN170" s="27" t="str">
        <f t="shared" si="201"/>
        <v>#N/A</v>
      </c>
      <c r="CO170" s="27" t="str">
        <f t="shared" si="201"/>
        <v>#N/A</v>
      </c>
      <c r="CP170" s="27" t="str">
        <f t="shared" si="201"/>
        <v>#N/A</v>
      </c>
      <c r="CQ170" s="27" t="str">
        <f t="shared" si="201"/>
        <v>#N/A</v>
      </c>
      <c r="CR170" s="27" t="str">
        <f t="shared" si="201"/>
        <v>#N/A</v>
      </c>
      <c r="CS170" s="27" t="str">
        <f t="shared" si="201"/>
        <v>#N/A</v>
      </c>
      <c r="CT170" s="27" t="str">
        <f t="shared" si="201"/>
        <v>#N/A</v>
      </c>
      <c r="CU170" s="27" t="str">
        <f t="shared" si="201"/>
        <v>#N/A</v>
      </c>
      <c r="CV170" s="27" t="str">
        <f t="shared" si="201"/>
        <v>#N/A</v>
      </c>
      <c r="CW170" s="27" t="str">
        <f t="shared" si="201"/>
        <v>#N/A</v>
      </c>
      <c r="CX170" s="27" t="str">
        <f t="shared" si="201"/>
        <v>#N/A</v>
      </c>
      <c r="CY170" s="27" t="str">
        <f t="shared" si="201"/>
        <v>#N/A</v>
      </c>
      <c r="CZ170" s="27" t="str">
        <f t="shared" si="201"/>
        <v>#N/A</v>
      </c>
      <c r="DA170" s="27" t="str">
        <f t="shared" si="201"/>
        <v>#N/A</v>
      </c>
      <c r="DB170" s="27" t="str">
        <f t="shared" si="201"/>
        <v>#N/A</v>
      </c>
      <c r="DC170" s="27" t="str">
        <f t="shared" si="201"/>
        <v>#N/A</v>
      </c>
      <c r="DD170" s="27" t="str">
        <f t="shared" si="201"/>
        <v>#N/A</v>
      </c>
      <c r="DE170" s="27" t="str">
        <f t="shared" si="201"/>
        <v>#N/A</v>
      </c>
      <c r="DF170" s="27" t="str">
        <f t="shared" si="201"/>
        <v>#N/A</v>
      </c>
      <c r="DG170" s="27" t="str">
        <f t="shared" si="201"/>
        <v>#N/A</v>
      </c>
      <c r="DH170" s="27" t="str">
        <f t="shared" si="201"/>
        <v>#N/A</v>
      </c>
      <c r="DI170" s="27" t="str">
        <f t="shared" si="201"/>
        <v>#N/A</v>
      </c>
      <c r="DJ170" s="27" t="str">
        <f t="shared" si="201"/>
        <v>#N/A</v>
      </c>
      <c r="DK170" s="27" t="str">
        <f t="shared" si="201"/>
        <v>#N/A</v>
      </c>
      <c r="DL170" s="27" t="str">
        <f t="shared" si="201"/>
        <v>#N/A</v>
      </c>
      <c r="DM170" s="27" t="str">
        <f t="shared" si="201"/>
        <v>#N/A</v>
      </c>
      <c r="DN170" s="27" t="str">
        <f t="shared" si="201"/>
        <v>#N/A</v>
      </c>
      <c r="DO170" s="27" t="str">
        <f t="shared" si="201"/>
        <v>#N/A</v>
      </c>
      <c r="DP170" s="27" t="str">
        <f t="shared" si="201"/>
        <v>#N/A</v>
      </c>
      <c r="DQ170" s="27" t="str">
        <f t="shared" si="201"/>
        <v>#N/A</v>
      </c>
      <c r="DR170" s="27" t="str">
        <f t="shared" si="201"/>
        <v>#N/A</v>
      </c>
      <c r="DS170" s="27" t="str">
        <f t="shared" si="201"/>
        <v>#N/A</v>
      </c>
      <c r="DT170" s="27" t="str">
        <f t="shared" si="201"/>
        <v>#N/A</v>
      </c>
      <c r="DU170" s="27" t="str">
        <f t="shared" si="201"/>
        <v>#N/A</v>
      </c>
      <c r="DV170" s="27" t="str">
        <f t="shared" si="201"/>
        <v>#N/A</v>
      </c>
      <c r="DW170" s="27" t="str">
        <f t="shared" si="201"/>
        <v>#N/A</v>
      </c>
      <c r="DX170" s="27" t="str">
        <f t="shared" si="201"/>
        <v>#N/A</v>
      </c>
      <c r="DY170" s="27" t="str">
        <f t="shared" si="201"/>
        <v>#N/A</v>
      </c>
      <c r="DZ170" s="27" t="str">
        <f t="shared" si="201"/>
        <v>#N/A</v>
      </c>
      <c r="EA170" s="27" t="str">
        <f t="shared" si="201"/>
        <v>#N/A</v>
      </c>
      <c r="EB170" s="27" t="str">
        <f t="shared" si="201"/>
        <v>#N/A</v>
      </c>
      <c r="EC170" s="27" t="str">
        <f t="shared" si="201"/>
        <v>#N/A</v>
      </c>
      <c r="ED170" s="27" t="str">
        <f t="shared" si="201"/>
        <v>#N/A</v>
      </c>
      <c r="EE170" s="28">
        <f t="shared" si="2"/>
        <v>1663.135472</v>
      </c>
    </row>
    <row r="171">
      <c r="A171" s="1"/>
      <c r="B171" s="42"/>
      <c r="C171" s="43"/>
      <c r="D171" s="43"/>
      <c r="E171" s="43"/>
      <c r="F171" s="44"/>
      <c r="G171" s="32"/>
      <c r="H171" s="32" t="b">
        <f t="shared" si="3"/>
        <v>0</v>
      </c>
      <c r="I171" s="32" t="b">
        <f>if(iferror(match(B171,'Osallistujat ja seuranta'!C:C,0),0)&gt;0,TRUE,FALSE)</f>
        <v>0</v>
      </c>
      <c r="J171" s="32" t="b">
        <f>if(iferror(match(C171,'Osallistujat ja seuranta'!C:C,0),0)&gt;0,TRUE,FALSE)</f>
        <v>0</v>
      </c>
      <c r="K171" s="32" t="b">
        <f t="shared" si="4"/>
        <v>0</v>
      </c>
      <c r="L171" s="32" t="b">
        <f t="shared" si="5"/>
        <v>1</v>
      </c>
      <c r="M171" s="32" t="b">
        <f t="shared" si="6"/>
        <v>0</v>
      </c>
      <c r="N171" s="33" t="str">
        <f t="shared" si="7"/>
        <v/>
      </c>
      <c r="O171" s="34" t="str">
        <f t="shared" si="8"/>
        <v/>
      </c>
      <c r="P171" s="34" t="str">
        <f t="shared" si="9"/>
        <v/>
      </c>
      <c r="Q171" s="35" t="str">
        <f t="shared" si="10"/>
        <v/>
      </c>
      <c r="R171" s="33" t="str">
        <f t="shared" si="11"/>
        <v/>
      </c>
      <c r="S171" s="33">
        <f t="shared" si="12"/>
        <v>1</v>
      </c>
      <c r="T171" s="33">
        <f t="shared" si="13"/>
        <v>-56.71174423</v>
      </c>
      <c r="U171" s="33">
        <f t="shared" si="14"/>
        <v>-56.71174423</v>
      </c>
      <c r="V171" s="36" t="str">
        <f t="shared" si="15"/>
        <v/>
      </c>
      <c r="W171" s="37">
        <f t="shared" si="16"/>
        <v>88.71035368</v>
      </c>
      <c r="X171" s="37">
        <f t="shared" si="17"/>
        <v>5.75</v>
      </c>
      <c r="Y171" s="37" t="str">
        <f>if(N171=1,(W171*(S171-V171))*'Säännöt ja ohjeet'!$B$54+X171,"")</f>
        <v/>
      </c>
      <c r="Z171" s="37">
        <f t="shared" si="18"/>
        <v>0</v>
      </c>
      <c r="AA171" s="37">
        <f t="shared" si="19"/>
        <v>1</v>
      </c>
      <c r="AB171" s="37">
        <f t="shared" si="20"/>
        <v>88.71035368</v>
      </c>
      <c r="AC171" s="37">
        <f t="shared" si="21"/>
        <v>5.75</v>
      </c>
      <c r="AD171" s="37" t="str">
        <f>if(N171=1,(AB171*(Z171-AA171))*'Säännöt ja ohjeet'!$B$54+AC171,"")</f>
        <v/>
      </c>
      <c r="AE171" s="38">
        <f t="shared" si="22"/>
        <v>11</v>
      </c>
      <c r="AF171" s="38">
        <f t="shared" si="23"/>
        <v>11</v>
      </c>
      <c r="AG171" s="1"/>
      <c r="AH171" s="10"/>
      <c r="AI171" s="27">
        <f t="shared" ref="AI171:ED171" si="202">if($B171=AI$3,AI170+$Y171,if($C171=AI$3,AI170+$AD171,AI170))</f>
        <v>2004.732079</v>
      </c>
      <c r="AJ171" s="27">
        <f t="shared" si="202"/>
        <v>1845.73035</v>
      </c>
      <c r="AK171" s="27">
        <f t="shared" si="202"/>
        <v>2427.22019</v>
      </c>
      <c r="AL171" s="27">
        <f t="shared" si="202"/>
        <v>1676.303128</v>
      </c>
      <c r="AM171" s="27">
        <f t="shared" si="202"/>
        <v>1775.926432</v>
      </c>
      <c r="AN171" s="27">
        <f t="shared" si="202"/>
        <v>2303.106744</v>
      </c>
      <c r="AO171" s="27">
        <f t="shared" si="202"/>
        <v>2279.021637</v>
      </c>
      <c r="AP171" s="27">
        <f t="shared" si="202"/>
        <v>1721.536599</v>
      </c>
      <c r="AQ171" s="27">
        <f t="shared" si="202"/>
        <v>880.3044819</v>
      </c>
      <c r="AR171" s="27">
        <f t="shared" si="202"/>
        <v>818.204268</v>
      </c>
      <c r="AS171" s="27">
        <f t="shared" si="202"/>
        <v>2178.77133</v>
      </c>
      <c r="AT171" s="27">
        <f t="shared" si="202"/>
        <v>811.649061</v>
      </c>
      <c r="AU171" s="27">
        <f t="shared" si="202"/>
        <v>1243.17385</v>
      </c>
      <c r="AV171" s="27">
        <f t="shared" si="202"/>
        <v>1314.655233</v>
      </c>
      <c r="AW171" s="27">
        <f t="shared" si="202"/>
        <v>1186.880996</v>
      </c>
      <c r="AX171" s="27">
        <f t="shared" si="202"/>
        <v>1130.419935</v>
      </c>
      <c r="AY171" s="27">
        <f t="shared" si="202"/>
        <v>1367.704948</v>
      </c>
      <c r="AZ171" s="27">
        <f t="shared" si="202"/>
        <v>1757.561406</v>
      </c>
      <c r="BA171" s="27">
        <f t="shared" si="202"/>
        <v>1843.969933</v>
      </c>
      <c r="BB171" s="27">
        <f t="shared" si="202"/>
        <v>2151.976698</v>
      </c>
      <c r="BC171" s="27">
        <f t="shared" si="202"/>
        <v>2206.995622</v>
      </c>
      <c r="BD171" s="27" t="str">
        <f t="shared" si="202"/>
        <v>#N/A</v>
      </c>
      <c r="BE171" s="27" t="str">
        <f t="shared" si="202"/>
        <v>#N/A</v>
      </c>
      <c r="BF171" s="27" t="str">
        <f t="shared" si="202"/>
        <v>#N/A</v>
      </c>
      <c r="BG171" s="27" t="str">
        <f t="shared" si="202"/>
        <v>#N/A</v>
      </c>
      <c r="BH171" s="27" t="str">
        <f t="shared" si="202"/>
        <v>#N/A</v>
      </c>
      <c r="BI171" s="27" t="str">
        <f t="shared" si="202"/>
        <v>#N/A</v>
      </c>
      <c r="BJ171" s="27" t="str">
        <f t="shared" si="202"/>
        <v>#N/A</v>
      </c>
      <c r="BK171" s="27" t="str">
        <f t="shared" si="202"/>
        <v>#N/A</v>
      </c>
      <c r="BL171" s="27" t="str">
        <f t="shared" si="202"/>
        <v>#N/A</v>
      </c>
      <c r="BM171" s="27" t="str">
        <f t="shared" si="202"/>
        <v>#N/A</v>
      </c>
      <c r="BN171" s="27" t="str">
        <f t="shared" si="202"/>
        <v>#N/A</v>
      </c>
      <c r="BO171" s="27" t="str">
        <f t="shared" si="202"/>
        <v>#N/A</v>
      </c>
      <c r="BP171" s="27" t="str">
        <f t="shared" si="202"/>
        <v>#N/A</v>
      </c>
      <c r="BQ171" s="27" t="str">
        <f t="shared" si="202"/>
        <v>#N/A</v>
      </c>
      <c r="BR171" s="27" t="str">
        <f t="shared" si="202"/>
        <v>#N/A</v>
      </c>
      <c r="BS171" s="27" t="str">
        <f t="shared" si="202"/>
        <v>#N/A</v>
      </c>
      <c r="BT171" s="27" t="str">
        <f t="shared" si="202"/>
        <v>#N/A</v>
      </c>
      <c r="BU171" s="27" t="str">
        <f t="shared" si="202"/>
        <v>#N/A</v>
      </c>
      <c r="BV171" s="27" t="str">
        <f t="shared" si="202"/>
        <v>#N/A</v>
      </c>
      <c r="BW171" s="27" t="str">
        <f t="shared" si="202"/>
        <v>#N/A</v>
      </c>
      <c r="BX171" s="27" t="str">
        <f t="shared" si="202"/>
        <v>#N/A</v>
      </c>
      <c r="BY171" s="27" t="str">
        <f t="shared" si="202"/>
        <v>#N/A</v>
      </c>
      <c r="BZ171" s="27" t="str">
        <f t="shared" si="202"/>
        <v>#N/A</v>
      </c>
      <c r="CA171" s="27" t="str">
        <f t="shared" si="202"/>
        <v>#N/A</v>
      </c>
      <c r="CB171" s="27" t="str">
        <f t="shared" si="202"/>
        <v>#N/A</v>
      </c>
      <c r="CC171" s="27" t="str">
        <f t="shared" si="202"/>
        <v>#N/A</v>
      </c>
      <c r="CD171" s="27" t="str">
        <f t="shared" si="202"/>
        <v>#N/A</v>
      </c>
      <c r="CE171" s="27" t="str">
        <f t="shared" si="202"/>
        <v>#N/A</v>
      </c>
      <c r="CF171" s="27" t="str">
        <f t="shared" si="202"/>
        <v>#N/A</v>
      </c>
      <c r="CG171" s="27" t="str">
        <f t="shared" si="202"/>
        <v>#N/A</v>
      </c>
      <c r="CH171" s="27" t="str">
        <f t="shared" si="202"/>
        <v>#N/A</v>
      </c>
      <c r="CI171" s="27" t="str">
        <f t="shared" si="202"/>
        <v>#N/A</v>
      </c>
      <c r="CJ171" s="27" t="str">
        <f t="shared" si="202"/>
        <v>#N/A</v>
      </c>
      <c r="CK171" s="27" t="str">
        <f t="shared" si="202"/>
        <v>#N/A</v>
      </c>
      <c r="CL171" s="27" t="str">
        <f t="shared" si="202"/>
        <v>#N/A</v>
      </c>
      <c r="CM171" s="27" t="str">
        <f t="shared" si="202"/>
        <v>#N/A</v>
      </c>
      <c r="CN171" s="27" t="str">
        <f t="shared" si="202"/>
        <v>#N/A</v>
      </c>
      <c r="CO171" s="27" t="str">
        <f t="shared" si="202"/>
        <v>#N/A</v>
      </c>
      <c r="CP171" s="27" t="str">
        <f t="shared" si="202"/>
        <v>#N/A</v>
      </c>
      <c r="CQ171" s="27" t="str">
        <f t="shared" si="202"/>
        <v>#N/A</v>
      </c>
      <c r="CR171" s="27" t="str">
        <f t="shared" si="202"/>
        <v>#N/A</v>
      </c>
      <c r="CS171" s="27" t="str">
        <f t="shared" si="202"/>
        <v>#N/A</v>
      </c>
      <c r="CT171" s="27" t="str">
        <f t="shared" si="202"/>
        <v>#N/A</v>
      </c>
      <c r="CU171" s="27" t="str">
        <f t="shared" si="202"/>
        <v>#N/A</v>
      </c>
      <c r="CV171" s="27" t="str">
        <f t="shared" si="202"/>
        <v>#N/A</v>
      </c>
      <c r="CW171" s="27" t="str">
        <f t="shared" si="202"/>
        <v>#N/A</v>
      </c>
      <c r="CX171" s="27" t="str">
        <f t="shared" si="202"/>
        <v>#N/A</v>
      </c>
      <c r="CY171" s="27" t="str">
        <f t="shared" si="202"/>
        <v>#N/A</v>
      </c>
      <c r="CZ171" s="27" t="str">
        <f t="shared" si="202"/>
        <v>#N/A</v>
      </c>
      <c r="DA171" s="27" t="str">
        <f t="shared" si="202"/>
        <v>#N/A</v>
      </c>
      <c r="DB171" s="27" t="str">
        <f t="shared" si="202"/>
        <v>#N/A</v>
      </c>
      <c r="DC171" s="27" t="str">
        <f t="shared" si="202"/>
        <v>#N/A</v>
      </c>
      <c r="DD171" s="27" t="str">
        <f t="shared" si="202"/>
        <v>#N/A</v>
      </c>
      <c r="DE171" s="27" t="str">
        <f t="shared" si="202"/>
        <v>#N/A</v>
      </c>
      <c r="DF171" s="27" t="str">
        <f t="shared" si="202"/>
        <v>#N/A</v>
      </c>
      <c r="DG171" s="27" t="str">
        <f t="shared" si="202"/>
        <v>#N/A</v>
      </c>
      <c r="DH171" s="27" t="str">
        <f t="shared" si="202"/>
        <v>#N/A</v>
      </c>
      <c r="DI171" s="27" t="str">
        <f t="shared" si="202"/>
        <v>#N/A</v>
      </c>
      <c r="DJ171" s="27" t="str">
        <f t="shared" si="202"/>
        <v>#N/A</v>
      </c>
      <c r="DK171" s="27" t="str">
        <f t="shared" si="202"/>
        <v>#N/A</v>
      </c>
      <c r="DL171" s="27" t="str">
        <f t="shared" si="202"/>
        <v>#N/A</v>
      </c>
      <c r="DM171" s="27" t="str">
        <f t="shared" si="202"/>
        <v>#N/A</v>
      </c>
      <c r="DN171" s="27" t="str">
        <f t="shared" si="202"/>
        <v>#N/A</v>
      </c>
      <c r="DO171" s="27" t="str">
        <f t="shared" si="202"/>
        <v>#N/A</v>
      </c>
      <c r="DP171" s="27" t="str">
        <f t="shared" si="202"/>
        <v>#N/A</v>
      </c>
      <c r="DQ171" s="27" t="str">
        <f t="shared" si="202"/>
        <v>#N/A</v>
      </c>
      <c r="DR171" s="27" t="str">
        <f t="shared" si="202"/>
        <v>#N/A</v>
      </c>
      <c r="DS171" s="27" t="str">
        <f t="shared" si="202"/>
        <v>#N/A</v>
      </c>
      <c r="DT171" s="27" t="str">
        <f t="shared" si="202"/>
        <v>#N/A</v>
      </c>
      <c r="DU171" s="27" t="str">
        <f t="shared" si="202"/>
        <v>#N/A</v>
      </c>
      <c r="DV171" s="27" t="str">
        <f t="shared" si="202"/>
        <v>#N/A</v>
      </c>
      <c r="DW171" s="27" t="str">
        <f t="shared" si="202"/>
        <v>#N/A</v>
      </c>
      <c r="DX171" s="27" t="str">
        <f t="shared" si="202"/>
        <v>#N/A</v>
      </c>
      <c r="DY171" s="27" t="str">
        <f t="shared" si="202"/>
        <v>#N/A</v>
      </c>
      <c r="DZ171" s="27" t="str">
        <f t="shared" si="202"/>
        <v>#N/A</v>
      </c>
      <c r="EA171" s="27" t="str">
        <f t="shared" si="202"/>
        <v>#N/A</v>
      </c>
      <c r="EB171" s="27" t="str">
        <f t="shared" si="202"/>
        <v>#N/A</v>
      </c>
      <c r="EC171" s="27" t="str">
        <f t="shared" si="202"/>
        <v>#N/A</v>
      </c>
      <c r="ED171" s="27" t="str">
        <f t="shared" si="202"/>
        <v>#N/A</v>
      </c>
      <c r="EE171" s="28">
        <f t="shared" si="2"/>
        <v>1663.135472</v>
      </c>
    </row>
    <row r="172">
      <c r="A172" s="1"/>
      <c r="B172" s="42"/>
      <c r="C172" s="43"/>
      <c r="D172" s="43"/>
      <c r="E172" s="43"/>
      <c r="F172" s="44"/>
      <c r="G172" s="32"/>
      <c r="H172" s="32" t="b">
        <f t="shared" si="3"/>
        <v>0</v>
      </c>
      <c r="I172" s="32" t="b">
        <f>if(iferror(match(B172,'Osallistujat ja seuranta'!C:C,0),0)&gt;0,TRUE,FALSE)</f>
        <v>0</v>
      </c>
      <c r="J172" s="32" t="b">
        <f>if(iferror(match(C172,'Osallistujat ja seuranta'!C:C,0),0)&gt;0,TRUE,FALSE)</f>
        <v>0</v>
      </c>
      <c r="K172" s="32" t="b">
        <f t="shared" si="4"/>
        <v>0</v>
      </c>
      <c r="L172" s="32" t="b">
        <f t="shared" si="5"/>
        <v>1</v>
      </c>
      <c r="M172" s="32" t="b">
        <f t="shared" si="6"/>
        <v>0</v>
      </c>
      <c r="N172" s="33" t="str">
        <f t="shared" si="7"/>
        <v/>
      </c>
      <c r="O172" s="34" t="str">
        <f t="shared" si="8"/>
        <v/>
      </c>
      <c r="P172" s="34" t="str">
        <f t="shared" si="9"/>
        <v/>
      </c>
      <c r="Q172" s="35" t="str">
        <f t="shared" si="10"/>
        <v/>
      </c>
      <c r="R172" s="33" t="str">
        <f t="shared" si="11"/>
        <v/>
      </c>
      <c r="S172" s="33">
        <f t="shared" si="12"/>
        <v>1</v>
      </c>
      <c r="T172" s="33">
        <f t="shared" si="13"/>
        <v>-56.71174423</v>
      </c>
      <c r="U172" s="33">
        <f t="shared" si="14"/>
        <v>-56.71174423</v>
      </c>
      <c r="V172" s="36" t="str">
        <f t="shared" si="15"/>
        <v/>
      </c>
      <c r="W172" s="37">
        <f t="shared" si="16"/>
        <v>88.71035368</v>
      </c>
      <c r="X172" s="37">
        <f t="shared" si="17"/>
        <v>5.75</v>
      </c>
      <c r="Y172" s="37" t="str">
        <f>if(N172=1,(W172*(S172-V172))*'Säännöt ja ohjeet'!$B$54+X172,"")</f>
        <v/>
      </c>
      <c r="Z172" s="37">
        <f t="shared" si="18"/>
        <v>0</v>
      </c>
      <c r="AA172" s="37">
        <f t="shared" si="19"/>
        <v>1</v>
      </c>
      <c r="AB172" s="37">
        <f t="shared" si="20"/>
        <v>88.71035368</v>
      </c>
      <c r="AC172" s="37">
        <f t="shared" si="21"/>
        <v>5.75</v>
      </c>
      <c r="AD172" s="37" t="str">
        <f>if(N172=1,(AB172*(Z172-AA172))*'Säännöt ja ohjeet'!$B$54+AC172,"")</f>
        <v/>
      </c>
      <c r="AE172" s="38">
        <f t="shared" si="22"/>
        <v>11</v>
      </c>
      <c r="AF172" s="38">
        <f t="shared" si="23"/>
        <v>11</v>
      </c>
      <c r="AG172" s="1"/>
      <c r="AH172" s="10"/>
      <c r="AI172" s="27">
        <f t="shared" ref="AI172:ED172" si="203">if($B172=AI$3,AI171+$Y172,if($C172=AI$3,AI171+$AD172,AI171))</f>
        <v>2004.732079</v>
      </c>
      <c r="AJ172" s="27">
        <f t="shared" si="203"/>
        <v>1845.73035</v>
      </c>
      <c r="AK172" s="27">
        <f t="shared" si="203"/>
        <v>2427.22019</v>
      </c>
      <c r="AL172" s="27">
        <f t="shared" si="203"/>
        <v>1676.303128</v>
      </c>
      <c r="AM172" s="27">
        <f t="shared" si="203"/>
        <v>1775.926432</v>
      </c>
      <c r="AN172" s="27">
        <f t="shared" si="203"/>
        <v>2303.106744</v>
      </c>
      <c r="AO172" s="27">
        <f t="shared" si="203"/>
        <v>2279.021637</v>
      </c>
      <c r="AP172" s="27">
        <f t="shared" si="203"/>
        <v>1721.536599</v>
      </c>
      <c r="AQ172" s="27">
        <f t="shared" si="203"/>
        <v>880.3044819</v>
      </c>
      <c r="AR172" s="27">
        <f t="shared" si="203"/>
        <v>818.204268</v>
      </c>
      <c r="AS172" s="27">
        <f t="shared" si="203"/>
        <v>2178.77133</v>
      </c>
      <c r="AT172" s="27">
        <f t="shared" si="203"/>
        <v>811.649061</v>
      </c>
      <c r="AU172" s="27">
        <f t="shared" si="203"/>
        <v>1243.17385</v>
      </c>
      <c r="AV172" s="27">
        <f t="shared" si="203"/>
        <v>1314.655233</v>
      </c>
      <c r="AW172" s="27">
        <f t="shared" si="203"/>
        <v>1186.880996</v>
      </c>
      <c r="AX172" s="27">
        <f t="shared" si="203"/>
        <v>1130.419935</v>
      </c>
      <c r="AY172" s="27">
        <f t="shared" si="203"/>
        <v>1367.704948</v>
      </c>
      <c r="AZ172" s="27">
        <f t="shared" si="203"/>
        <v>1757.561406</v>
      </c>
      <c r="BA172" s="27">
        <f t="shared" si="203"/>
        <v>1843.969933</v>
      </c>
      <c r="BB172" s="27">
        <f t="shared" si="203"/>
        <v>2151.976698</v>
      </c>
      <c r="BC172" s="27">
        <f t="shared" si="203"/>
        <v>2206.995622</v>
      </c>
      <c r="BD172" s="27" t="str">
        <f t="shared" si="203"/>
        <v>#N/A</v>
      </c>
      <c r="BE172" s="27" t="str">
        <f t="shared" si="203"/>
        <v>#N/A</v>
      </c>
      <c r="BF172" s="27" t="str">
        <f t="shared" si="203"/>
        <v>#N/A</v>
      </c>
      <c r="BG172" s="27" t="str">
        <f t="shared" si="203"/>
        <v>#N/A</v>
      </c>
      <c r="BH172" s="27" t="str">
        <f t="shared" si="203"/>
        <v>#N/A</v>
      </c>
      <c r="BI172" s="27" t="str">
        <f t="shared" si="203"/>
        <v>#N/A</v>
      </c>
      <c r="BJ172" s="27" t="str">
        <f t="shared" si="203"/>
        <v>#N/A</v>
      </c>
      <c r="BK172" s="27" t="str">
        <f t="shared" si="203"/>
        <v>#N/A</v>
      </c>
      <c r="BL172" s="27" t="str">
        <f t="shared" si="203"/>
        <v>#N/A</v>
      </c>
      <c r="BM172" s="27" t="str">
        <f t="shared" si="203"/>
        <v>#N/A</v>
      </c>
      <c r="BN172" s="27" t="str">
        <f t="shared" si="203"/>
        <v>#N/A</v>
      </c>
      <c r="BO172" s="27" t="str">
        <f t="shared" si="203"/>
        <v>#N/A</v>
      </c>
      <c r="BP172" s="27" t="str">
        <f t="shared" si="203"/>
        <v>#N/A</v>
      </c>
      <c r="BQ172" s="27" t="str">
        <f t="shared" si="203"/>
        <v>#N/A</v>
      </c>
      <c r="BR172" s="27" t="str">
        <f t="shared" si="203"/>
        <v>#N/A</v>
      </c>
      <c r="BS172" s="27" t="str">
        <f t="shared" si="203"/>
        <v>#N/A</v>
      </c>
      <c r="BT172" s="27" t="str">
        <f t="shared" si="203"/>
        <v>#N/A</v>
      </c>
      <c r="BU172" s="27" t="str">
        <f t="shared" si="203"/>
        <v>#N/A</v>
      </c>
      <c r="BV172" s="27" t="str">
        <f t="shared" si="203"/>
        <v>#N/A</v>
      </c>
      <c r="BW172" s="27" t="str">
        <f t="shared" si="203"/>
        <v>#N/A</v>
      </c>
      <c r="BX172" s="27" t="str">
        <f t="shared" si="203"/>
        <v>#N/A</v>
      </c>
      <c r="BY172" s="27" t="str">
        <f t="shared" si="203"/>
        <v>#N/A</v>
      </c>
      <c r="BZ172" s="27" t="str">
        <f t="shared" si="203"/>
        <v>#N/A</v>
      </c>
      <c r="CA172" s="27" t="str">
        <f t="shared" si="203"/>
        <v>#N/A</v>
      </c>
      <c r="CB172" s="27" t="str">
        <f t="shared" si="203"/>
        <v>#N/A</v>
      </c>
      <c r="CC172" s="27" t="str">
        <f t="shared" si="203"/>
        <v>#N/A</v>
      </c>
      <c r="CD172" s="27" t="str">
        <f t="shared" si="203"/>
        <v>#N/A</v>
      </c>
      <c r="CE172" s="27" t="str">
        <f t="shared" si="203"/>
        <v>#N/A</v>
      </c>
      <c r="CF172" s="27" t="str">
        <f t="shared" si="203"/>
        <v>#N/A</v>
      </c>
      <c r="CG172" s="27" t="str">
        <f t="shared" si="203"/>
        <v>#N/A</v>
      </c>
      <c r="CH172" s="27" t="str">
        <f t="shared" si="203"/>
        <v>#N/A</v>
      </c>
      <c r="CI172" s="27" t="str">
        <f t="shared" si="203"/>
        <v>#N/A</v>
      </c>
      <c r="CJ172" s="27" t="str">
        <f t="shared" si="203"/>
        <v>#N/A</v>
      </c>
      <c r="CK172" s="27" t="str">
        <f t="shared" si="203"/>
        <v>#N/A</v>
      </c>
      <c r="CL172" s="27" t="str">
        <f t="shared" si="203"/>
        <v>#N/A</v>
      </c>
      <c r="CM172" s="27" t="str">
        <f t="shared" si="203"/>
        <v>#N/A</v>
      </c>
      <c r="CN172" s="27" t="str">
        <f t="shared" si="203"/>
        <v>#N/A</v>
      </c>
      <c r="CO172" s="27" t="str">
        <f t="shared" si="203"/>
        <v>#N/A</v>
      </c>
      <c r="CP172" s="27" t="str">
        <f t="shared" si="203"/>
        <v>#N/A</v>
      </c>
      <c r="CQ172" s="27" t="str">
        <f t="shared" si="203"/>
        <v>#N/A</v>
      </c>
      <c r="CR172" s="27" t="str">
        <f t="shared" si="203"/>
        <v>#N/A</v>
      </c>
      <c r="CS172" s="27" t="str">
        <f t="shared" si="203"/>
        <v>#N/A</v>
      </c>
      <c r="CT172" s="27" t="str">
        <f t="shared" si="203"/>
        <v>#N/A</v>
      </c>
      <c r="CU172" s="27" t="str">
        <f t="shared" si="203"/>
        <v>#N/A</v>
      </c>
      <c r="CV172" s="27" t="str">
        <f t="shared" si="203"/>
        <v>#N/A</v>
      </c>
      <c r="CW172" s="27" t="str">
        <f t="shared" si="203"/>
        <v>#N/A</v>
      </c>
      <c r="CX172" s="27" t="str">
        <f t="shared" si="203"/>
        <v>#N/A</v>
      </c>
      <c r="CY172" s="27" t="str">
        <f t="shared" si="203"/>
        <v>#N/A</v>
      </c>
      <c r="CZ172" s="27" t="str">
        <f t="shared" si="203"/>
        <v>#N/A</v>
      </c>
      <c r="DA172" s="27" t="str">
        <f t="shared" si="203"/>
        <v>#N/A</v>
      </c>
      <c r="DB172" s="27" t="str">
        <f t="shared" si="203"/>
        <v>#N/A</v>
      </c>
      <c r="DC172" s="27" t="str">
        <f t="shared" si="203"/>
        <v>#N/A</v>
      </c>
      <c r="DD172" s="27" t="str">
        <f t="shared" si="203"/>
        <v>#N/A</v>
      </c>
      <c r="DE172" s="27" t="str">
        <f t="shared" si="203"/>
        <v>#N/A</v>
      </c>
      <c r="DF172" s="27" t="str">
        <f t="shared" si="203"/>
        <v>#N/A</v>
      </c>
      <c r="DG172" s="27" t="str">
        <f t="shared" si="203"/>
        <v>#N/A</v>
      </c>
      <c r="DH172" s="27" t="str">
        <f t="shared" si="203"/>
        <v>#N/A</v>
      </c>
      <c r="DI172" s="27" t="str">
        <f t="shared" si="203"/>
        <v>#N/A</v>
      </c>
      <c r="DJ172" s="27" t="str">
        <f t="shared" si="203"/>
        <v>#N/A</v>
      </c>
      <c r="DK172" s="27" t="str">
        <f t="shared" si="203"/>
        <v>#N/A</v>
      </c>
      <c r="DL172" s="27" t="str">
        <f t="shared" si="203"/>
        <v>#N/A</v>
      </c>
      <c r="DM172" s="27" t="str">
        <f t="shared" si="203"/>
        <v>#N/A</v>
      </c>
      <c r="DN172" s="27" t="str">
        <f t="shared" si="203"/>
        <v>#N/A</v>
      </c>
      <c r="DO172" s="27" t="str">
        <f t="shared" si="203"/>
        <v>#N/A</v>
      </c>
      <c r="DP172" s="27" t="str">
        <f t="shared" si="203"/>
        <v>#N/A</v>
      </c>
      <c r="DQ172" s="27" t="str">
        <f t="shared" si="203"/>
        <v>#N/A</v>
      </c>
      <c r="DR172" s="27" t="str">
        <f t="shared" si="203"/>
        <v>#N/A</v>
      </c>
      <c r="DS172" s="27" t="str">
        <f t="shared" si="203"/>
        <v>#N/A</v>
      </c>
      <c r="DT172" s="27" t="str">
        <f t="shared" si="203"/>
        <v>#N/A</v>
      </c>
      <c r="DU172" s="27" t="str">
        <f t="shared" si="203"/>
        <v>#N/A</v>
      </c>
      <c r="DV172" s="27" t="str">
        <f t="shared" si="203"/>
        <v>#N/A</v>
      </c>
      <c r="DW172" s="27" t="str">
        <f t="shared" si="203"/>
        <v>#N/A</v>
      </c>
      <c r="DX172" s="27" t="str">
        <f t="shared" si="203"/>
        <v>#N/A</v>
      </c>
      <c r="DY172" s="27" t="str">
        <f t="shared" si="203"/>
        <v>#N/A</v>
      </c>
      <c r="DZ172" s="27" t="str">
        <f t="shared" si="203"/>
        <v>#N/A</v>
      </c>
      <c r="EA172" s="27" t="str">
        <f t="shared" si="203"/>
        <v>#N/A</v>
      </c>
      <c r="EB172" s="27" t="str">
        <f t="shared" si="203"/>
        <v>#N/A</v>
      </c>
      <c r="EC172" s="27" t="str">
        <f t="shared" si="203"/>
        <v>#N/A</v>
      </c>
      <c r="ED172" s="27" t="str">
        <f t="shared" si="203"/>
        <v>#N/A</v>
      </c>
      <c r="EE172" s="28">
        <f t="shared" si="2"/>
        <v>1663.135472</v>
      </c>
    </row>
    <row r="173">
      <c r="A173" s="1"/>
      <c r="B173" s="42"/>
      <c r="C173" s="43"/>
      <c r="D173" s="43"/>
      <c r="E173" s="43"/>
      <c r="F173" s="44"/>
      <c r="G173" s="32"/>
      <c r="H173" s="32" t="b">
        <f t="shared" si="3"/>
        <v>0</v>
      </c>
      <c r="I173" s="32" t="b">
        <f>if(iferror(match(B173,'Osallistujat ja seuranta'!C:C,0),0)&gt;0,TRUE,FALSE)</f>
        <v>0</v>
      </c>
      <c r="J173" s="32" t="b">
        <f>if(iferror(match(C173,'Osallistujat ja seuranta'!C:C,0),0)&gt;0,TRUE,FALSE)</f>
        <v>0</v>
      </c>
      <c r="K173" s="32" t="b">
        <f t="shared" si="4"/>
        <v>0</v>
      </c>
      <c r="L173" s="32" t="b">
        <f t="shared" si="5"/>
        <v>1</v>
      </c>
      <c r="M173" s="32" t="b">
        <f t="shared" si="6"/>
        <v>0</v>
      </c>
      <c r="N173" s="33" t="str">
        <f t="shared" si="7"/>
        <v/>
      </c>
      <c r="O173" s="34" t="str">
        <f t="shared" si="8"/>
        <v/>
      </c>
      <c r="P173" s="34" t="str">
        <f t="shared" si="9"/>
        <v/>
      </c>
      <c r="Q173" s="35" t="str">
        <f t="shared" si="10"/>
        <v/>
      </c>
      <c r="R173" s="33" t="str">
        <f t="shared" si="11"/>
        <v/>
      </c>
      <c r="S173" s="33">
        <f t="shared" si="12"/>
        <v>1</v>
      </c>
      <c r="T173" s="33">
        <f t="shared" si="13"/>
        <v>-56.71174423</v>
      </c>
      <c r="U173" s="33">
        <f t="shared" si="14"/>
        <v>-56.71174423</v>
      </c>
      <c r="V173" s="36" t="str">
        <f t="shared" si="15"/>
        <v/>
      </c>
      <c r="W173" s="37">
        <f t="shared" si="16"/>
        <v>88.71035368</v>
      </c>
      <c r="X173" s="37">
        <f t="shared" si="17"/>
        <v>5.75</v>
      </c>
      <c r="Y173" s="37" t="str">
        <f>if(N173=1,(W173*(S173-V173))*'Säännöt ja ohjeet'!$B$54+X173,"")</f>
        <v/>
      </c>
      <c r="Z173" s="37">
        <f t="shared" si="18"/>
        <v>0</v>
      </c>
      <c r="AA173" s="37">
        <f t="shared" si="19"/>
        <v>1</v>
      </c>
      <c r="AB173" s="37">
        <f t="shared" si="20"/>
        <v>88.71035368</v>
      </c>
      <c r="AC173" s="37">
        <f t="shared" si="21"/>
        <v>5.75</v>
      </c>
      <c r="AD173" s="37" t="str">
        <f>if(N173=1,(AB173*(Z173-AA173))*'Säännöt ja ohjeet'!$B$54+AC173,"")</f>
        <v/>
      </c>
      <c r="AE173" s="38">
        <f t="shared" si="22"/>
        <v>11</v>
      </c>
      <c r="AF173" s="38">
        <f t="shared" si="23"/>
        <v>11</v>
      </c>
      <c r="AG173" s="1"/>
      <c r="AH173" s="10"/>
      <c r="AI173" s="27">
        <f t="shared" ref="AI173:ED173" si="204">if($B173=AI$3,AI172+$Y173,if($C173=AI$3,AI172+$AD173,AI172))</f>
        <v>2004.732079</v>
      </c>
      <c r="AJ173" s="27">
        <f t="shared" si="204"/>
        <v>1845.73035</v>
      </c>
      <c r="AK173" s="27">
        <f t="shared" si="204"/>
        <v>2427.22019</v>
      </c>
      <c r="AL173" s="27">
        <f t="shared" si="204"/>
        <v>1676.303128</v>
      </c>
      <c r="AM173" s="27">
        <f t="shared" si="204"/>
        <v>1775.926432</v>
      </c>
      <c r="AN173" s="27">
        <f t="shared" si="204"/>
        <v>2303.106744</v>
      </c>
      <c r="AO173" s="27">
        <f t="shared" si="204"/>
        <v>2279.021637</v>
      </c>
      <c r="AP173" s="27">
        <f t="shared" si="204"/>
        <v>1721.536599</v>
      </c>
      <c r="AQ173" s="27">
        <f t="shared" si="204"/>
        <v>880.3044819</v>
      </c>
      <c r="AR173" s="27">
        <f t="shared" si="204"/>
        <v>818.204268</v>
      </c>
      <c r="AS173" s="27">
        <f t="shared" si="204"/>
        <v>2178.77133</v>
      </c>
      <c r="AT173" s="27">
        <f t="shared" si="204"/>
        <v>811.649061</v>
      </c>
      <c r="AU173" s="27">
        <f t="shared" si="204"/>
        <v>1243.17385</v>
      </c>
      <c r="AV173" s="27">
        <f t="shared" si="204"/>
        <v>1314.655233</v>
      </c>
      <c r="AW173" s="27">
        <f t="shared" si="204"/>
        <v>1186.880996</v>
      </c>
      <c r="AX173" s="27">
        <f t="shared" si="204"/>
        <v>1130.419935</v>
      </c>
      <c r="AY173" s="27">
        <f t="shared" si="204"/>
        <v>1367.704948</v>
      </c>
      <c r="AZ173" s="27">
        <f t="shared" si="204"/>
        <v>1757.561406</v>
      </c>
      <c r="BA173" s="27">
        <f t="shared" si="204"/>
        <v>1843.969933</v>
      </c>
      <c r="BB173" s="27">
        <f t="shared" si="204"/>
        <v>2151.976698</v>
      </c>
      <c r="BC173" s="27">
        <f t="shared" si="204"/>
        <v>2206.995622</v>
      </c>
      <c r="BD173" s="27" t="str">
        <f t="shared" si="204"/>
        <v>#N/A</v>
      </c>
      <c r="BE173" s="27" t="str">
        <f t="shared" si="204"/>
        <v>#N/A</v>
      </c>
      <c r="BF173" s="27" t="str">
        <f t="shared" si="204"/>
        <v>#N/A</v>
      </c>
      <c r="BG173" s="27" t="str">
        <f t="shared" si="204"/>
        <v>#N/A</v>
      </c>
      <c r="BH173" s="27" t="str">
        <f t="shared" si="204"/>
        <v>#N/A</v>
      </c>
      <c r="BI173" s="27" t="str">
        <f t="shared" si="204"/>
        <v>#N/A</v>
      </c>
      <c r="BJ173" s="27" t="str">
        <f t="shared" si="204"/>
        <v>#N/A</v>
      </c>
      <c r="BK173" s="27" t="str">
        <f t="shared" si="204"/>
        <v>#N/A</v>
      </c>
      <c r="BL173" s="27" t="str">
        <f t="shared" si="204"/>
        <v>#N/A</v>
      </c>
      <c r="BM173" s="27" t="str">
        <f t="shared" si="204"/>
        <v>#N/A</v>
      </c>
      <c r="BN173" s="27" t="str">
        <f t="shared" si="204"/>
        <v>#N/A</v>
      </c>
      <c r="BO173" s="27" t="str">
        <f t="shared" si="204"/>
        <v>#N/A</v>
      </c>
      <c r="BP173" s="27" t="str">
        <f t="shared" si="204"/>
        <v>#N/A</v>
      </c>
      <c r="BQ173" s="27" t="str">
        <f t="shared" si="204"/>
        <v>#N/A</v>
      </c>
      <c r="BR173" s="27" t="str">
        <f t="shared" si="204"/>
        <v>#N/A</v>
      </c>
      <c r="BS173" s="27" t="str">
        <f t="shared" si="204"/>
        <v>#N/A</v>
      </c>
      <c r="BT173" s="27" t="str">
        <f t="shared" si="204"/>
        <v>#N/A</v>
      </c>
      <c r="BU173" s="27" t="str">
        <f t="shared" si="204"/>
        <v>#N/A</v>
      </c>
      <c r="BV173" s="27" t="str">
        <f t="shared" si="204"/>
        <v>#N/A</v>
      </c>
      <c r="BW173" s="27" t="str">
        <f t="shared" si="204"/>
        <v>#N/A</v>
      </c>
      <c r="BX173" s="27" t="str">
        <f t="shared" si="204"/>
        <v>#N/A</v>
      </c>
      <c r="BY173" s="27" t="str">
        <f t="shared" si="204"/>
        <v>#N/A</v>
      </c>
      <c r="BZ173" s="27" t="str">
        <f t="shared" si="204"/>
        <v>#N/A</v>
      </c>
      <c r="CA173" s="27" t="str">
        <f t="shared" si="204"/>
        <v>#N/A</v>
      </c>
      <c r="CB173" s="27" t="str">
        <f t="shared" si="204"/>
        <v>#N/A</v>
      </c>
      <c r="CC173" s="27" t="str">
        <f t="shared" si="204"/>
        <v>#N/A</v>
      </c>
      <c r="CD173" s="27" t="str">
        <f t="shared" si="204"/>
        <v>#N/A</v>
      </c>
      <c r="CE173" s="27" t="str">
        <f t="shared" si="204"/>
        <v>#N/A</v>
      </c>
      <c r="CF173" s="27" t="str">
        <f t="shared" si="204"/>
        <v>#N/A</v>
      </c>
      <c r="CG173" s="27" t="str">
        <f t="shared" si="204"/>
        <v>#N/A</v>
      </c>
      <c r="CH173" s="27" t="str">
        <f t="shared" si="204"/>
        <v>#N/A</v>
      </c>
      <c r="CI173" s="27" t="str">
        <f t="shared" si="204"/>
        <v>#N/A</v>
      </c>
      <c r="CJ173" s="27" t="str">
        <f t="shared" si="204"/>
        <v>#N/A</v>
      </c>
      <c r="CK173" s="27" t="str">
        <f t="shared" si="204"/>
        <v>#N/A</v>
      </c>
      <c r="CL173" s="27" t="str">
        <f t="shared" si="204"/>
        <v>#N/A</v>
      </c>
      <c r="CM173" s="27" t="str">
        <f t="shared" si="204"/>
        <v>#N/A</v>
      </c>
      <c r="CN173" s="27" t="str">
        <f t="shared" si="204"/>
        <v>#N/A</v>
      </c>
      <c r="CO173" s="27" t="str">
        <f t="shared" si="204"/>
        <v>#N/A</v>
      </c>
      <c r="CP173" s="27" t="str">
        <f t="shared" si="204"/>
        <v>#N/A</v>
      </c>
      <c r="CQ173" s="27" t="str">
        <f t="shared" si="204"/>
        <v>#N/A</v>
      </c>
      <c r="CR173" s="27" t="str">
        <f t="shared" si="204"/>
        <v>#N/A</v>
      </c>
      <c r="CS173" s="27" t="str">
        <f t="shared" si="204"/>
        <v>#N/A</v>
      </c>
      <c r="CT173" s="27" t="str">
        <f t="shared" si="204"/>
        <v>#N/A</v>
      </c>
      <c r="CU173" s="27" t="str">
        <f t="shared" si="204"/>
        <v>#N/A</v>
      </c>
      <c r="CV173" s="27" t="str">
        <f t="shared" si="204"/>
        <v>#N/A</v>
      </c>
      <c r="CW173" s="27" t="str">
        <f t="shared" si="204"/>
        <v>#N/A</v>
      </c>
      <c r="CX173" s="27" t="str">
        <f t="shared" si="204"/>
        <v>#N/A</v>
      </c>
      <c r="CY173" s="27" t="str">
        <f t="shared" si="204"/>
        <v>#N/A</v>
      </c>
      <c r="CZ173" s="27" t="str">
        <f t="shared" si="204"/>
        <v>#N/A</v>
      </c>
      <c r="DA173" s="27" t="str">
        <f t="shared" si="204"/>
        <v>#N/A</v>
      </c>
      <c r="DB173" s="27" t="str">
        <f t="shared" si="204"/>
        <v>#N/A</v>
      </c>
      <c r="DC173" s="27" t="str">
        <f t="shared" si="204"/>
        <v>#N/A</v>
      </c>
      <c r="DD173" s="27" t="str">
        <f t="shared" si="204"/>
        <v>#N/A</v>
      </c>
      <c r="DE173" s="27" t="str">
        <f t="shared" si="204"/>
        <v>#N/A</v>
      </c>
      <c r="DF173" s="27" t="str">
        <f t="shared" si="204"/>
        <v>#N/A</v>
      </c>
      <c r="DG173" s="27" t="str">
        <f t="shared" si="204"/>
        <v>#N/A</v>
      </c>
      <c r="DH173" s="27" t="str">
        <f t="shared" si="204"/>
        <v>#N/A</v>
      </c>
      <c r="DI173" s="27" t="str">
        <f t="shared" si="204"/>
        <v>#N/A</v>
      </c>
      <c r="DJ173" s="27" t="str">
        <f t="shared" si="204"/>
        <v>#N/A</v>
      </c>
      <c r="DK173" s="27" t="str">
        <f t="shared" si="204"/>
        <v>#N/A</v>
      </c>
      <c r="DL173" s="27" t="str">
        <f t="shared" si="204"/>
        <v>#N/A</v>
      </c>
      <c r="DM173" s="27" t="str">
        <f t="shared" si="204"/>
        <v>#N/A</v>
      </c>
      <c r="DN173" s="27" t="str">
        <f t="shared" si="204"/>
        <v>#N/A</v>
      </c>
      <c r="DO173" s="27" t="str">
        <f t="shared" si="204"/>
        <v>#N/A</v>
      </c>
      <c r="DP173" s="27" t="str">
        <f t="shared" si="204"/>
        <v>#N/A</v>
      </c>
      <c r="DQ173" s="27" t="str">
        <f t="shared" si="204"/>
        <v>#N/A</v>
      </c>
      <c r="DR173" s="27" t="str">
        <f t="shared" si="204"/>
        <v>#N/A</v>
      </c>
      <c r="DS173" s="27" t="str">
        <f t="shared" si="204"/>
        <v>#N/A</v>
      </c>
      <c r="DT173" s="27" t="str">
        <f t="shared" si="204"/>
        <v>#N/A</v>
      </c>
      <c r="DU173" s="27" t="str">
        <f t="shared" si="204"/>
        <v>#N/A</v>
      </c>
      <c r="DV173" s="27" t="str">
        <f t="shared" si="204"/>
        <v>#N/A</v>
      </c>
      <c r="DW173" s="27" t="str">
        <f t="shared" si="204"/>
        <v>#N/A</v>
      </c>
      <c r="DX173" s="27" t="str">
        <f t="shared" si="204"/>
        <v>#N/A</v>
      </c>
      <c r="DY173" s="27" t="str">
        <f t="shared" si="204"/>
        <v>#N/A</v>
      </c>
      <c r="DZ173" s="27" t="str">
        <f t="shared" si="204"/>
        <v>#N/A</v>
      </c>
      <c r="EA173" s="27" t="str">
        <f t="shared" si="204"/>
        <v>#N/A</v>
      </c>
      <c r="EB173" s="27" t="str">
        <f t="shared" si="204"/>
        <v>#N/A</v>
      </c>
      <c r="EC173" s="27" t="str">
        <f t="shared" si="204"/>
        <v>#N/A</v>
      </c>
      <c r="ED173" s="27" t="str">
        <f t="shared" si="204"/>
        <v>#N/A</v>
      </c>
      <c r="EE173" s="28">
        <f t="shared" si="2"/>
        <v>1663.135472</v>
      </c>
    </row>
    <row r="174">
      <c r="A174" s="1"/>
      <c r="B174" s="42"/>
      <c r="C174" s="43"/>
      <c r="D174" s="43"/>
      <c r="E174" s="43"/>
      <c r="F174" s="44"/>
      <c r="G174" s="32"/>
      <c r="H174" s="32" t="b">
        <f t="shared" si="3"/>
        <v>0</v>
      </c>
      <c r="I174" s="32" t="b">
        <f>if(iferror(match(B174,'Osallistujat ja seuranta'!C:C,0),0)&gt;0,TRUE,FALSE)</f>
        <v>0</v>
      </c>
      <c r="J174" s="32" t="b">
        <f>if(iferror(match(C174,'Osallistujat ja seuranta'!C:C,0),0)&gt;0,TRUE,FALSE)</f>
        <v>0</v>
      </c>
      <c r="K174" s="32" t="b">
        <f t="shared" si="4"/>
        <v>0</v>
      </c>
      <c r="L174" s="32" t="b">
        <f t="shared" si="5"/>
        <v>1</v>
      </c>
      <c r="M174" s="32" t="b">
        <f t="shared" si="6"/>
        <v>0</v>
      </c>
      <c r="N174" s="33" t="str">
        <f t="shared" si="7"/>
        <v/>
      </c>
      <c r="O174" s="34" t="str">
        <f t="shared" si="8"/>
        <v/>
      </c>
      <c r="P174" s="34" t="str">
        <f t="shared" si="9"/>
        <v/>
      </c>
      <c r="Q174" s="35" t="str">
        <f t="shared" si="10"/>
        <v/>
      </c>
      <c r="R174" s="33" t="str">
        <f t="shared" si="11"/>
        <v/>
      </c>
      <c r="S174" s="33">
        <f t="shared" si="12"/>
        <v>1</v>
      </c>
      <c r="T174" s="33">
        <f t="shared" si="13"/>
        <v>-56.71174423</v>
      </c>
      <c r="U174" s="33">
        <f t="shared" si="14"/>
        <v>-56.71174423</v>
      </c>
      <c r="V174" s="36" t="str">
        <f t="shared" si="15"/>
        <v/>
      </c>
      <c r="W174" s="37">
        <f t="shared" si="16"/>
        <v>88.71035368</v>
      </c>
      <c r="X174" s="37">
        <f t="shared" si="17"/>
        <v>5.75</v>
      </c>
      <c r="Y174" s="37" t="str">
        <f>if(N174=1,(W174*(S174-V174))*'Säännöt ja ohjeet'!$B$54+X174,"")</f>
        <v/>
      </c>
      <c r="Z174" s="37">
        <f t="shared" si="18"/>
        <v>0</v>
      </c>
      <c r="AA174" s="37">
        <f t="shared" si="19"/>
        <v>1</v>
      </c>
      <c r="AB174" s="37">
        <f t="shared" si="20"/>
        <v>88.71035368</v>
      </c>
      <c r="AC174" s="37">
        <f t="shared" si="21"/>
        <v>5.75</v>
      </c>
      <c r="AD174" s="37" t="str">
        <f>if(N174=1,(AB174*(Z174-AA174))*'Säännöt ja ohjeet'!$B$54+AC174,"")</f>
        <v/>
      </c>
      <c r="AE174" s="38">
        <f t="shared" si="22"/>
        <v>11</v>
      </c>
      <c r="AF174" s="38">
        <f t="shared" si="23"/>
        <v>11</v>
      </c>
      <c r="AG174" s="1"/>
      <c r="AH174" s="10"/>
      <c r="AI174" s="27">
        <f t="shared" ref="AI174:ED174" si="205">if($B174=AI$3,AI173+$Y174,if($C174=AI$3,AI173+$AD174,AI173))</f>
        <v>2004.732079</v>
      </c>
      <c r="AJ174" s="27">
        <f t="shared" si="205"/>
        <v>1845.73035</v>
      </c>
      <c r="AK174" s="27">
        <f t="shared" si="205"/>
        <v>2427.22019</v>
      </c>
      <c r="AL174" s="27">
        <f t="shared" si="205"/>
        <v>1676.303128</v>
      </c>
      <c r="AM174" s="27">
        <f t="shared" si="205"/>
        <v>1775.926432</v>
      </c>
      <c r="AN174" s="27">
        <f t="shared" si="205"/>
        <v>2303.106744</v>
      </c>
      <c r="AO174" s="27">
        <f t="shared" si="205"/>
        <v>2279.021637</v>
      </c>
      <c r="AP174" s="27">
        <f t="shared" si="205"/>
        <v>1721.536599</v>
      </c>
      <c r="AQ174" s="27">
        <f t="shared" si="205"/>
        <v>880.3044819</v>
      </c>
      <c r="AR174" s="27">
        <f t="shared" si="205"/>
        <v>818.204268</v>
      </c>
      <c r="AS174" s="27">
        <f t="shared" si="205"/>
        <v>2178.77133</v>
      </c>
      <c r="AT174" s="27">
        <f t="shared" si="205"/>
        <v>811.649061</v>
      </c>
      <c r="AU174" s="27">
        <f t="shared" si="205"/>
        <v>1243.17385</v>
      </c>
      <c r="AV174" s="27">
        <f t="shared" si="205"/>
        <v>1314.655233</v>
      </c>
      <c r="AW174" s="27">
        <f t="shared" si="205"/>
        <v>1186.880996</v>
      </c>
      <c r="AX174" s="27">
        <f t="shared" si="205"/>
        <v>1130.419935</v>
      </c>
      <c r="AY174" s="27">
        <f t="shared" si="205"/>
        <v>1367.704948</v>
      </c>
      <c r="AZ174" s="27">
        <f t="shared" si="205"/>
        <v>1757.561406</v>
      </c>
      <c r="BA174" s="27">
        <f t="shared" si="205"/>
        <v>1843.969933</v>
      </c>
      <c r="BB174" s="27">
        <f t="shared" si="205"/>
        <v>2151.976698</v>
      </c>
      <c r="BC174" s="27">
        <f t="shared" si="205"/>
        <v>2206.995622</v>
      </c>
      <c r="BD174" s="27" t="str">
        <f t="shared" si="205"/>
        <v>#N/A</v>
      </c>
      <c r="BE174" s="27" t="str">
        <f t="shared" si="205"/>
        <v>#N/A</v>
      </c>
      <c r="BF174" s="27" t="str">
        <f t="shared" si="205"/>
        <v>#N/A</v>
      </c>
      <c r="BG174" s="27" t="str">
        <f t="shared" si="205"/>
        <v>#N/A</v>
      </c>
      <c r="BH174" s="27" t="str">
        <f t="shared" si="205"/>
        <v>#N/A</v>
      </c>
      <c r="BI174" s="27" t="str">
        <f t="shared" si="205"/>
        <v>#N/A</v>
      </c>
      <c r="BJ174" s="27" t="str">
        <f t="shared" si="205"/>
        <v>#N/A</v>
      </c>
      <c r="BK174" s="27" t="str">
        <f t="shared" si="205"/>
        <v>#N/A</v>
      </c>
      <c r="BL174" s="27" t="str">
        <f t="shared" si="205"/>
        <v>#N/A</v>
      </c>
      <c r="BM174" s="27" t="str">
        <f t="shared" si="205"/>
        <v>#N/A</v>
      </c>
      <c r="BN174" s="27" t="str">
        <f t="shared" si="205"/>
        <v>#N/A</v>
      </c>
      <c r="BO174" s="27" t="str">
        <f t="shared" si="205"/>
        <v>#N/A</v>
      </c>
      <c r="BP174" s="27" t="str">
        <f t="shared" si="205"/>
        <v>#N/A</v>
      </c>
      <c r="BQ174" s="27" t="str">
        <f t="shared" si="205"/>
        <v>#N/A</v>
      </c>
      <c r="BR174" s="27" t="str">
        <f t="shared" si="205"/>
        <v>#N/A</v>
      </c>
      <c r="BS174" s="27" t="str">
        <f t="shared" si="205"/>
        <v>#N/A</v>
      </c>
      <c r="BT174" s="27" t="str">
        <f t="shared" si="205"/>
        <v>#N/A</v>
      </c>
      <c r="BU174" s="27" t="str">
        <f t="shared" si="205"/>
        <v>#N/A</v>
      </c>
      <c r="BV174" s="27" t="str">
        <f t="shared" si="205"/>
        <v>#N/A</v>
      </c>
      <c r="BW174" s="27" t="str">
        <f t="shared" si="205"/>
        <v>#N/A</v>
      </c>
      <c r="BX174" s="27" t="str">
        <f t="shared" si="205"/>
        <v>#N/A</v>
      </c>
      <c r="BY174" s="27" t="str">
        <f t="shared" si="205"/>
        <v>#N/A</v>
      </c>
      <c r="BZ174" s="27" t="str">
        <f t="shared" si="205"/>
        <v>#N/A</v>
      </c>
      <c r="CA174" s="27" t="str">
        <f t="shared" si="205"/>
        <v>#N/A</v>
      </c>
      <c r="CB174" s="27" t="str">
        <f t="shared" si="205"/>
        <v>#N/A</v>
      </c>
      <c r="CC174" s="27" t="str">
        <f t="shared" si="205"/>
        <v>#N/A</v>
      </c>
      <c r="CD174" s="27" t="str">
        <f t="shared" si="205"/>
        <v>#N/A</v>
      </c>
      <c r="CE174" s="27" t="str">
        <f t="shared" si="205"/>
        <v>#N/A</v>
      </c>
      <c r="CF174" s="27" t="str">
        <f t="shared" si="205"/>
        <v>#N/A</v>
      </c>
      <c r="CG174" s="27" t="str">
        <f t="shared" si="205"/>
        <v>#N/A</v>
      </c>
      <c r="CH174" s="27" t="str">
        <f t="shared" si="205"/>
        <v>#N/A</v>
      </c>
      <c r="CI174" s="27" t="str">
        <f t="shared" si="205"/>
        <v>#N/A</v>
      </c>
      <c r="CJ174" s="27" t="str">
        <f t="shared" si="205"/>
        <v>#N/A</v>
      </c>
      <c r="CK174" s="27" t="str">
        <f t="shared" si="205"/>
        <v>#N/A</v>
      </c>
      <c r="CL174" s="27" t="str">
        <f t="shared" si="205"/>
        <v>#N/A</v>
      </c>
      <c r="CM174" s="27" t="str">
        <f t="shared" si="205"/>
        <v>#N/A</v>
      </c>
      <c r="CN174" s="27" t="str">
        <f t="shared" si="205"/>
        <v>#N/A</v>
      </c>
      <c r="CO174" s="27" t="str">
        <f t="shared" si="205"/>
        <v>#N/A</v>
      </c>
      <c r="CP174" s="27" t="str">
        <f t="shared" si="205"/>
        <v>#N/A</v>
      </c>
      <c r="CQ174" s="27" t="str">
        <f t="shared" si="205"/>
        <v>#N/A</v>
      </c>
      <c r="CR174" s="27" t="str">
        <f t="shared" si="205"/>
        <v>#N/A</v>
      </c>
      <c r="CS174" s="27" t="str">
        <f t="shared" si="205"/>
        <v>#N/A</v>
      </c>
      <c r="CT174" s="27" t="str">
        <f t="shared" si="205"/>
        <v>#N/A</v>
      </c>
      <c r="CU174" s="27" t="str">
        <f t="shared" si="205"/>
        <v>#N/A</v>
      </c>
      <c r="CV174" s="27" t="str">
        <f t="shared" si="205"/>
        <v>#N/A</v>
      </c>
      <c r="CW174" s="27" t="str">
        <f t="shared" si="205"/>
        <v>#N/A</v>
      </c>
      <c r="CX174" s="27" t="str">
        <f t="shared" si="205"/>
        <v>#N/A</v>
      </c>
      <c r="CY174" s="27" t="str">
        <f t="shared" si="205"/>
        <v>#N/A</v>
      </c>
      <c r="CZ174" s="27" t="str">
        <f t="shared" si="205"/>
        <v>#N/A</v>
      </c>
      <c r="DA174" s="27" t="str">
        <f t="shared" si="205"/>
        <v>#N/A</v>
      </c>
      <c r="DB174" s="27" t="str">
        <f t="shared" si="205"/>
        <v>#N/A</v>
      </c>
      <c r="DC174" s="27" t="str">
        <f t="shared" si="205"/>
        <v>#N/A</v>
      </c>
      <c r="DD174" s="27" t="str">
        <f t="shared" si="205"/>
        <v>#N/A</v>
      </c>
      <c r="DE174" s="27" t="str">
        <f t="shared" si="205"/>
        <v>#N/A</v>
      </c>
      <c r="DF174" s="27" t="str">
        <f t="shared" si="205"/>
        <v>#N/A</v>
      </c>
      <c r="DG174" s="27" t="str">
        <f t="shared" si="205"/>
        <v>#N/A</v>
      </c>
      <c r="DH174" s="27" t="str">
        <f t="shared" si="205"/>
        <v>#N/A</v>
      </c>
      <c r="DI174" s="27" t="str">
        <f t="shared" si="205"/>
        <v>#N/A</v>
      </c>
      <c r="DJ174" s="27" t="str">
        <f t="shared" si="205"/>
        <v>#N/A</v>
      </c>
      <c r="DK174" s="27" t="str">
        <f t="shared" si="205"/>
        <v>#N/A</v>
      </c>
      <c r="DL174" s="27" t="str">
        <f t="shared" si="205"/>
        <v>#N/A</v>
      </c>
      <c r="DM174" s="27" t="str">
        <f t="shared" si="205"/>
        <v>#N/A</v>
      </c>
      <c r="DN174" s="27" t="str">
        <f t="shared" si="205"/>
        <v>#N/A</v>
      </c>
      <c r="DO174" s="27" t="str">
        <f t="shared" si="205"/>
        <v>#N/A</v>
      </c>
      <c r="DP174" s="27" t="str">
        <f t="shared" si="205"/>
        <v>#N/A</v>
      </c>
      <c r="DQ174" s="27" t="str">
        <f t="shared" si="205"/>
        <v>#N/A</v>
      </c>
      <c r="DR174" s="27" t="str">
        <f t="shared" si="205"/>
        <v>#N/A</v>
      </c>
      <c r="DS174" s="27" t="str">
        <f t="shared" si="205"/>
        <v>#N/A</v>
      </c>
      <c r="DT174" s="27" t="str">
        <f t="shared" si="205"/>
        <v>#N/A</v>
      </c>
      <c r="DU174" s="27" t="str">
        <f t="shared" si="205"/>
        <v>#N/A</v>
      </c>
      <c r="DV174" s="27" t="str">
        <f t="shared" si="205"/>
        <v>#N/A</v>
      </c>
      <c r="DW174" s="27" t="str">
        <f t="shared" si="205"/>
        <v>#N/A</v>
      </c>
      <c r="DX174" s="27" t="str">
        <f t="shared" si="205"/>
        <v>#N/A</v>
      </c>
      <c r="DY174" s="27" t="str">
        <f t="shared" si="205"/>
        <v>#N/A</v>
      </c>
      <c r="DZ174" s="27" t="str">
        <f t="shared" si="205"/>
        <v>#N/A</v>
      </c>
      <c r="EA174" s="27" t="str">
        <f t="shared" si="205"/>
        <v>#N/A</v>
      </c>
      <c r="EB174" s="27" t="str">
        <f t="shared" si="205"/>
        <v>#N/A</v>
      </c>
      <c r="EC174" s="27" t="str">
        <f t="shared" si="205"/>
        <v>#N/A</v>
      </c>
      <c r="ED174" s="27" t="str">
        <f t="shared" si="205"/>
        <v>#N/A</v>
      </c>
      <c r="EE174" s="28">
        <f t="shared" si="2"/>
        <v>1663.135472</v>
      </c>
    </row>
    <row r="175">
      <c r="A175" s="1"/>
      <c r="B175" s="42"/>
      <c r="C175" s="43"/>
      <c r="D175" s="43"/>
      <c r="E175" s="43"/>
      <c r="F175" s="44"/>
      <c r="G175" s="32"/>
      <c r="H175" s="32" t="b">
        <f t="shared" si="3"/>
        <v>0</v>
      </c>
      <c r="I175" s="32" t="b">
        <f>if(iferror(match(B175,'Osallistujat ja seuranta'!C:C,0),0)&gt;0,TRUE,FALSE)</f>
        <v>0</v>
      </c>
      <c r="J175" s="32" t="b">
        <f>if(iferror(match(C175,'Osallistujat ja seuranta'!C:C,0),0)&gt;0,TRUE,FALSE)</f>
        <v>0</v>
      </c>
      <c r="K175" s="32" t="b">
        <f t="shared" si="4"/>
        <v>0</v>
      </c>
      <c r="L175" s="32" t="b">
        <f t="shared" si="5"/>
        <v>1</v>
      </c>
      <c r="M175" s="32" t="b">
        <f t="shared" si="6"/>
        <v>0</v>
      </c>
      <c r="N175" s="33" t="str">
        <f t="shared" si="7"/>
        <v/>
      </c>
      <c r="O175" s="34" t="str">
        <f t="shared" si="8"/>
        <v/>
      </c>
      <c r="P175" s="34" t="str">
        <f t="shared" si="9"/>
        <v/>
      </c>
      <c r="Q175" s="35" t="str">
        <f t="shared" si="10"/>
        <v/>
      </c>
      <c r="R175" s="33" t="str">
        <f t="shared" si="11"/>
        <v/>
      </c>
      <c r="S175" s="33">
        <f t="shared" si="12"/>
        <v>1</v>
      </c>
      <c r="T175" s="33">
        <f t="shared" si="13"/>
        <v>-56.71174423</v>
      </c>
      <c r="U175" s="33">
        <f t="shared" si="14"/>
        <v>-56.71174423</v>
      </c>
      <c r="V175" s="36" t="str">
        <f t="shared" si="15"/>
        <v/>
      </c>
      <c r="W175" s="37">
        <f t="shared" si="16"/>
        <v>88.71035368</v>
      </c>
      <c r="X175" s="37">
        <f t="shared" si="17"/>
        <v>5.75</v>
      </c>
      <c r="Y175" s="37" t="str">
        <f>if(N175=1,(W175*(S175-V175))*'Säännöt ja ohjeet'!$B$54+X175,"")</f>
        <v/>
      </c>
      <c r="Z175" s="37">
        <f t="shared" si="18"/>
        <v>0</v>
      </c>
      <c r="AA175" s="37">
        <f t="shared" si="19"/>
        <v>1</v>
      </c>
      <c r="AB175" s="37">
        <f t="shared" si="20"/>
        <v>88.71035368</v>
      </c>
      <c r="AC175" s="37">
        <f t="shared" si="21"/>
        <v>5.75</v>
      </c>
      <c r="AD175" s="37" t="str">
        <f>if(N175=1,(AB175*(Z175-AA175))*'Säännöt ja ohjeet'!$B$54+AC175,"")</f>
        <v/>
      </c>
      <c r="AE175" s="38">
        <f t="shared" si="22"/>
        <v>11</v>
      </c>
      <c r="AF175" s="38">
        <f t="shared" si="23"/>
        <v>11</v>
      </c>
      <c r="AG175" s="1"/>
      <c r="AH175" s="10"/>
      <c r="AI175" s="27">
        <f t="shared" ref="AI175:ED175" si="206">if($B175=AI$3,AI174+$Y175,if($C175=AI$3,AI174+$AD175,AI174))</f>
        <v>2004.732079</v>
      </c>
      <c r="AJ175" s="27">
        <f t="shared" si="206"/>
        <v>1845.73035</v>
      </c>
      <c r="AK175" s="27">
        <f t="shared" si="206"/>
        <v>2427.22019</v>
      </c>
      <c r="AL175" s="27">
        <f t="shared" si="206"/>
        <v>1676.303128</v>
      </c>
      <c r="AM175" s="27">
        <f t="shared" si="206"/>
        <v>1775.926432</v>
      </c>
      <c r="AN175" s="27">
        <f t="shared" si="206"/>
        <v>2303.106744</v>
      </c>
      <c r="AO175" s="27">
        <f t="shared" si="206"/>
        <v>2279.021637</v>
      </c>
      <c r="AP175" s="27">
        <f t="shared" si="206"/>
        <v>1721.536599</v>
      </c>
      <c r="AQ175" s="27">
        <f t="shared" si="206"/>
        <v>880.3044819</v>
      </c>
      <c r="AR175" s="27">
        <f t="shared" si="206"/>
        <v>818.204268</v>
      </c>
      <c r="AS175" s="27">
        <f t="shared" si="206"/>
        <v>2178.77133</v>
      </c>
      <c r="AT175" s="27">
        <f t="shared" si="206"/>
        <v>811.649061</v>
      </c>
      <c r="AU175" s="27">
        <f t="shared" si="206"/>
        <v>1243.17385</v>
      </c>
      <c r="AV175" s="27">
        <f t="shared" si="206"/>
        <v>1314.655233</v>
      </c>
      <c r="AW175" s="27">
        <f t="shared" si="206"/>
        <v>1186.880996</v>
      </c>
      <c r="AX175" s="27">
        <f t="shared" si="206"/>
        <v>1130.419935</v>
      </c>
      <c r="AY175" s="27">
        <f t="shared" si="206"/>
        <v>1367.704948</v>
      </c>
      <c r="AZ175" s="27">
        <f t="shared" si="206"/>
        <v>1757.561406</v>
      </c>
      <c r="BA175" s="27">
        <f t="shared" si="206"/>
        <v>1843.969933</v>
      </c>
      <c r="BB175" s="27">
        <f t="shared" si="206"/>
        <v>2151.976698</v>
      </c>
      <c r="BC175" s="27">
        <f t="shared" si="206"/>
        <v>2206.995622</v>
      </c>
      <c r="BD175" s="27" t="str">
        <f t="shared" si="206"/>
        <v>#N/A</v>
      </c>
      <c r="BE175" s="27" t="str">
        <f t="shared" si="206"/>
        <v>#N/A</v>
      </c>
      <c r="BF175" s="27" t="str">
        <f t="shared" si="206"/>
        <v>#N/A</v>
      </c>
      <c r="BG175" s="27" t="str">
        <f t="shared" si="206"/>
        <v>#N/A</v>
      </c>
      <c r="BH175" s="27" t="str">
        <f t="shared" si="206"/>
        <v>#N/A</v>
      </c>
      <c r="BI175" s="27" t="str">
        <f t="shared" si="206"/>
        <v>#N/A</v>
      </c>
      <c r="BJ175" s="27" t="str">
        <f t="shared" si="206"/>
        <v>#N/A</v>
      </c>
      <c r="BK175" s="27" t="str">
        <f t="shared" si="206"/>
        <v>#N/A</v>
      </c>
      <c r="BL175" s="27" t="str">
        <f t="shared" si="206"/>
        <v>#N/A</v>
      </c>
      <c r="BM175" s="27" t="str">
        <f t="shared" si="206"/>
        <v>#N/A</v>
      </c>
      <c r="BN175" s="27" t="str">
        <f t="shared" si="206"/>
        <v>#N/A</v>
      </c>
      <c r="BO175" s="27" t="str">
        <f t="shared" si="206"/>
        <v>#N/A</v>
      </c>
      <c r="BP175" s="27" t="str">
        <f t="shared" si="206"/>
        <v>#N/A</v>
      </c>
      <c r="BQ175" s="27" t="str">
        <f t="shared" si="206"/>
        <v>#N/A</v>
      </c>
      <c r="BR175" s="27" t="str">
        <f t="shared" si="206"/>
        <v>#N/A</v>
      </c>
      <c r="BS175" s="27" t="str">
        <f t="shared" si="206"/>
        <v>#N/A</v>
      </c>
      <c r="BT175" s="27" t="str">
        <f t="shared" si="206"/>
        <v>#N/A</v>
      </c>
      <c r="BU175" s="27" t="str">
        <f t="shared" si="206"/>
        <v>#N/A</v>
      </c>
      <c r="BV175" s="27" t="str">
        <f t="shared" si="206"/>
        <v>#N/A</v>
      </c>
      <c r="BW175" s="27" t="str">
        <f t="shared" si="206"/>
        <v>#N/A</v>
      </c>
      <c r="BX175" s="27" t="str">
        <f t="shared" si="206"/>
        <v>#N/A</v>
      </c>
      <c r="BY175" s="27" t="str">
        <f t="shared" si="206"/>
        <v>#N/A</v>
      </c>
      <c r="BZ175" s="27" t="str">
        <f t="shared" si="206"/>
        <v>#N/A</v>
      </c>
      <c r="CA175" s="27" t="str">
        <f t="shared" si="206"/>
        <v>#N/A</v>
      </c>
      <c r="CB175" s="27" t="str">
        <f t="shared" si="206"/>
        <v>#N/A</v>
      </c>
      <c r="CC175" s="27" t="str">
        <f t="shared" si="206"/>
        <v>#N/A</v>
      </c>
      <c r="CD175" s="27" t="str">
        <f t="shared" si="206"/>
        <v>#N/A</v>
      </c>
      <c r="CE175" s="27" t="str">
        <f t="shared" si="206"/>
        <v>#N/A</v>
      </c>
      <c r="CF175" s="27" t="str">
        <f t="shared" si="206"/>
        <v>#N/A</v>
      </c>
      <c r="CG175" s="27" t="str">
        <f t="shared" si="206"/>
        <v>#N/A</v>
      </c>
      <c r="CH175" s="27" t="str">
        <f t="shared" si="206"/>
        <v>#N/A</v>
      </c>
      <c r="CI175" s="27" t="str">
        <f t="shared" si="206"/>
        <v>#N/A</v>
      </c>
      <c r="CJ175" s="27" t="str">
        <f t="shared" si="206"/>
        <v>#N/A</v>
      </c>
      <c r="CK175" s="27" t="str">
        <f t="shared" si="206"/>
        <v>#N/A</v>
      </c>
      <c r="CL175" s="27" t="str">
        <f t="shared" si="206"/>
        <v>#N/A</v>
      </c>
      <c r="CM175" s="27" t="str">
        <f t="shared" si="206"/>
        <v>#N/A</v>
      </c>
      <c r="CN175" s="27" t="str">
        <f t="shared" si="206"/>
        <v>#N/A</v>
      </c>
      <c r="CO175" s="27" t="str">
        <f t="shared" si="206"/>
        <v>#N/A</v>
      </c>
      <c r="CP175" s="27" t="str">
        <f t="shared" si="206"/>
        <v>#N/A</v>
      </c>
      <c r="CQ175" s="27" t="str">
        <f t="shared" si="206"/>
        <v>#N/A</v>
      </c>
      <c r="CR175" s="27" t="str">
        <f t="shared" si="206"/>
        <v>#N/A</v>
      </c>
      <c r="CS175" s="27" t="str">
        <f t="shared" si="206"/>
        <v>#N/A</v>
      </c>
      <c r="CT175" s="27" t="str">
        <f t="shared" si="206"/>
        <v>#N/A</v>
      </c>
      <c r="CU175" s="27" t="str">
        <f t="shared" si="206"/>
        <v>#N/A</v>
      </c>
      <c r="CV175" s="27" t="str">
        <f t="shared" si="206"/>
        <v>#N/A</v>
      </c>
      <c r="CW175" s="27" t="str">
        <f t="shared" si="206"/>
        <v>#N/A</v>
      </c>
      <c r="CX175" s="27" t="str">
        <f t="shared" si="206"/>
        <v>#N/A</v>
      </c>
      <c r="CY175" s="27" t="str">
        <f t="shared" si="206"/>
        <v>#N/A</v>
      </c>
      <c r="CZ175" s="27" t="str">
        <f t="shared" si="206"/>
        <v>#N/A</v>
      </c>
      <c r="DA175" s="27" t="str">
        <f t="shared" si="206"/>
        <v>#N/A</v>
      </c>
      <c r="DB175" s="27" t="str">
        <f t="shared" si="206"/>
        <v>#N/A</v>
      </c>
      <c r="DC175" s="27" t="str">
        <f t="shared" si="206"/>
        <v>#N/A</v>
      </c>
      <c r="DD175" s="27" t="str">
        <f t="shared" si="206"/>
        <v>#N/A</v>
      </c>
      <c r="DE175" s="27" t="str">
        <f t="shared" si="206"/>
        <v>#N/A</v>
      </c>
      <c r="DF175" s="27" t="str">
        <f t="shared" si="206"/>
        <v>#N/A</v>
      </c>
      <c r="DG175" s="27" t="str">
        <f t="shared" si="206"/>
        <v>#N/A</v>
      </c>
      <c r="DH175" s="27" t="str">
        <f t="shared" si="206"/>
        <v>#N/A</v>
      </c>
      <c r="DI175" s="27" t="str">
        <f t="shared" si="206"/>
        <v>#N/A</v>
      </c>
      <c r="DJ175" s="27" t="str">
        <f t="shared" si="206"/>
        <v>#N/A</v>
      </c>
      <c r="DK175" s="27" t="str">
        <f t="shared" si="206"/>
        <v>#N/A</v>
      </c>
      <c r="DL175" s="27" t="str">
        <f t="shared" si="206"/>
        <v>#N/A</v>
      </c>
      <c r="DM175" s="27" t="str">
        <f t="shared" si="206"/>
        <v>#N/A</v>
      </c>
      <c r="DN175" s="27" t="str">
        <f t="shared" si="206"/>
        <v>#N/A</v>
      </c>
      <c r="DO175" s="27" t="str">
        <f t="shared" si="206"/>
        <v>#N/A</v>
      </c>
      <c r="DP175" s="27" t="str">
        <f t="shared" si="206"/>
        <v>#N/A</v>
      </c>
      <c r="DQ175" s="27" t="str">
        <f t="shared" si="206"/>
        <v>#N/A</v>
      </c>
      <c r="DR175" s="27" t="str">
        <f t="shared" si="206"/>
        <v>#N/A</v>
      </c>
      <c r="DS175" s="27" t="str">
        <f t="shared" si="206"/>
        <v>#N/A</v>
      </c>
      <c r="DT175" s="27" t="str">
        <f t="shared" si="206"/>
        <v>#N/A</v>
      </c>
      <c r="DU175" s="27" t="str">
        <f t="shared" si="206"/>
        <v>#N/A</v>
      </c>
      <c r="DV175" s="27" t="str">
        <f t="shared" si="206"/>
        <v>#N/A</v>
      </c>
      <c r="DW175" s="27" t="str">
        <f t="shared" si="206"/>
        <v>#N/A</v>
      </c>
      <c r="DX175" s="27" t="str">
        <f t="shared" si="206"/>
        <v>#N/A</v>
      </c>
      <c r="DY175" s="27" t="str">
        <f t="shared" si="206"/>
        <v>#N/A</v>
      </c>
      <c r="DZ175" s="27" t="str">
        <f t="shared" si="206"/>
        <v>#N/A</v>
      </c>
      <c r="EA175" s="27" t="str">
        <f t="shared" si="206"/>
        <v>#N/A</v>
      </c>
      <c r="EB175" s="27" t="str">
        <f t="shared" si="206"/>
        <v>#N/A</v>
      </c>
      <c r="EC175" s="27" t="str">
        <f t="shared" si="206"/>
        <v>#N/A</v>
      </c>
      <c r="ED175" s="27" t="str">
        <f t="shared" si="206"/>
        <v>#N/A</v>
      </c>
      <c r="EE175" s="28">
        <f t="shared" si="2"/>
        <v>1663.135472</v>
      </c>
    </row>
    <row r="176">
      <c r="A176" s="1"/>
      <c r="B176" s="42"/>
      <c r="C176" s="43"/>
      <c r="D176" s="43"/>
      <c r="E176" s="43"/>
      <c r="F176" s="44"/>
      <c r="G176" s="32"/>
      <c r="H176" s="32" t="b">
        <f t="shared" si="3"/>
        <v>0</v>
      </c>
      <c r="I176" s="32" t="b">
        <f>if(iferror(match(B176,'Osallistujat ja seuranta'!C:C,0),0)&gt;0,TRUE,FALSE)</f>
        <v>0</v>
      </c>
      <c r="J176" s="32" t="b">
        <f>if(iferror(match(C176,'Osallistujat ja seuranta'!C:C,0),0)&gt;0,TRUE,FALSE)</f>
        <v>0</v>
      </c>
      <c r="K176" s="32" t="b">
        <f t="shared" si="4"/>
        <v>0</v>
      </c>
      <c r="L176" s="32" t="b">
        <f t="shared" si="5"/>
        <v>1</v>
      </c>
      <c r="M176" s="32" t="b">
        <f t="shared" si="6"/>
        <v>0</v>
      </c>
      <c r="N176" s="33" t="str">
        <f t="shared" si="7"/>
        <v/>
      </c>
      <c r="O176" s="34" t="str">
        <f t="shared" si="8"/>
        <v/>
      </c>
      <c r="P176" s="34" t="str">
        <f t="shared" si="9"/>
        <v/>
      </c>
      <c r="Q176" s="35" t="str">
        <f t="shared" si="10"/>
        <v/>
      </c>
      <c r="R176" s="33" t="str">
        <f t="shared" si="11"/>
        <v/>
      </c>
      <c r="S176" s="33">
        <f t="shared" si="12"/>
        <v>1</v>
      </c>
      <c r="T176" s="33">
        <f t="shared" si="13"/>
        <v>-56.71174423</v>
      </c>
      <c r="U176" s="33">
        <f t="shared" si="14"/>
        <v>-56.71174423</v>
      </c>
      <c r="V176" s="36" t="str">
        <f t="shared" si="15"/>
        <v/>
      </c>
      <c r="W176" s="37">
        <f t="shared" si="16"/>
        <v>88.71035368</v>
      </c>
      <c r="X176" s="37">
        <f t="shared" si="17"/>
        <v>5.75</v>
      </c>
      <c r="Y176" s="37" t="str">
        <f>if(N176=1,(W176*(S176-V176))*'Säännöt ja ohjeet'!$B$54+X176,"")</f>
        <v/>
      </c>
      <c r="Z176" s="37">
        <f t="shared" si="18"/>
        <v>0</v>
      </c>
      <c r="AA176" s="37">
        <f t="shared" si="19"/>
        <v>1</v>
      </c>
      <c r="AB176" s="37">
        <f t="shared" si="20"/>
        <v>88.71035368</v>
      </c>
      <c r="AC176" s="37">
        <f t="shared" si="21"/>
        <v>5.75</v>
      </c>
      <c r="AD176" s="37" t="str">
        <f>if(N176=1,(AB176*(Z176-AA176))*'Säännöt ja ohjeet'!$B$54+AC176,"")</f>
        <v/>
      </c>
      <c r="AE176" s="38">
        <f t="shared" si="22"/>
        <v>11</v>
      </c>
      <c r="AF176" s="38">
        <f t="shared" si="23"/>
        <v>11</v>
      </c>
      <c r="AG176" s="1"/>
      <c r="AH176" s="10"/>
      <c r="AI176" s="27">
        <f t="shared" ref="AI176:ED176" si="207">if($B176=AI$3,AI175+$Y176,if($C176=AI$3,AI175+$AD176,AI175))</f>
        <v>2004.732079</v>
      </c>
      <c r="AJ176" s="27">
        <f t="shared" si="207"/>
        <v>1845.73035</v>
      </c>
      <c r="AK176" s="27">
        <f t="shared" si="207"/>
        <v>2427.22019</v>
      </c>
      <c r="AL176" s="27">
        <f t="shared" si="207"/>
        <v>1676.303128</v>
      </c>
      <c r="AM176" s="27">
        <f t="shared" si="207"/>
        <v>1775.926432</v>
      </c>
      <c r="AN176" s="27">
        <f t="shared" si="207"/>
        <v>2303.106744</v>
      </c>
      <c r="AO176" s="27">
        <f t="shared" si="207"/>
        <v>2279.021637</v>
      </c>
      <c r="AP176" s="27">
        <f t="shared" si="207"/>
        <v>1721.536599</v>
      </c>
      <c r="AQ176" s="27">
        <f t="shared" si="207"/>
        <v>880.3044819</v>
      </c>
      <c r="AR176" s="27">
        <f t="shared" si="207"/>
        <v>818.204268</v>
      </c>
      <c r="AS176" s="27">
        <f t="shared" si="207"/>
        <v>2178.77133</v>
      </c>
      <c r="AT176" s="27">
        <f t="shared" si="207"/>
        <v>811.649061</v>
      </c>
      <c r="AU176" s="27">
        <f t="shared" si="207"/>
        <v>1243.17385</v>
      </c>
      <c r="AV176" s="27">
        <f t="shared" si="207"/>
        <v>1314.655233</v>
      </c>
      <c r="AW176" s="27">
        <f t="shared" si="207"/>
        <v>1186.880996</v>
      </c>
      <c r="AX176" s="27">
        <f t="shared" si="207"/>
        <v>1130.419935</v>
      </c>
      <c r="AY176" s="27">
        <f t="shared" si="207"/>
        <v>1367.704948</v>
      </c>
      <c r="AZ176" s="27">
        <f t="shared" si="207"/>
        <v>1757.561406</v>
      </c>
      <c r="BA176" s="27">
        <f t="shared" si="207"/>
        <v>1843.969933</v>
      </c>
      <c r="BB176" s="27">
        <f t="shared" si="207"/>
        <v>2151.976698</v>
      </c>
      <c r="BC176" s="27">
        <f t="shared" si="207"/>
        <v>2206.995622</v>
      </c>
      <c r="BD176" s="27" t="str">
        <f t="shared" si="207"/>
        <v>#N/A</v>
      </c>
      <c r="BE176" s="27" t="str">
        <f t="shared" si="207"/>
        <v>#N/A</v>
      </c>
      <c r="BF176" s="27" t="str">
        <f t="shared" si="207"/>
        <v>#N/A</v>
      </c>
      <c r="BG176" s="27" t="str">
        <f t="shared" si="207"/>
        <v>#N/A</v>
      </c>
      <c r="BH176" s="27" t="str">
        <f t="shared" si="207"/>
        <v>#N/A</v>
      </c>
      <c r="BI176" s="27" t="str">
        <f t="shared" si="207"/>
        <v>#N/A</v>
      </c>
      <c r="BJ176" s="27" t="str">
        <f t="shared" si="207"/>
        <v>#N/A</v>
      </c>
      <c r="BK176" s="27" t="str">
        <f t="shared" si="207"/>
        <v>#N/A</v>
      </c>
      <c r="BL176" s="27" t="str">
        <f t="shared" si="207"/>
        <v>#N/A</v>
      </c>
      <c r="BM176" s="27" t="str">
        <f t="shared" si="207"/>
        <v>#N/A</v>
      </c>
      <c r="BN176" s="27" t="str">
        <f t="shared" si="207"/>
        <v>#N/A</v>
      </c>
      <c r="BO176" s="27" t="str">
        <f t="shared" si="207"/>
        <v>#N/A</v>
      </c>
      <c r="BP176" s="27" t="str">
        <f t="shared" si="207"/>
        <v>#N/A</v>
      </c>
      <c r="BQ176" s="27" t="str">
        <f t="shared" si="207"/>
        <v>#N/A</v>
      </c>
      <c r="BR176" s="27" t="str">
        <f t="shared" si="207"/>
        <v>#N/A</v>
      </c>
      <c r="BS176" s="27" t="str">
        <f t="shared" si="207"/>
        <v>#N/A</v>
      </c>
      <c r="BT176" s="27" t="str">
        <f t="shared" si="207"/>
        <v>#N/A</v>
      </c>
      <c r="BU176" s="27" t="str">
        <f t="shared" si="207"/>
        <v>#N/A</v>
      </c>
      <c r="BV176" s="27" t="str">
        <f t="shared" si="207"/>
        <v>#N/A</v>
      </c>
      <c r="BW176" s="27" t="str">
        <f t="shared" si="207"/>
        <v>#N/A</v>
      </c>
      <c r="BX176" s="27" t="str">
        <f t="shared" si="207"/>
        <v>#N/A</v>
      </c>
      <c r="BY176" s="27" t="str">
        <f t="shared" si="207"/>
        <v>#N/A</v>
      </c>
      <c r="BZ176" s="27" t="str">
        <f t="shared" si="207"/>
        <v>#N/A</v>
      </c>
      <c r="CA176" s="27" t="str">
        <f t="shared" si="207"/>
        <v>#N/A</v>
      </c>
      <c r="CB176" s="27" t="str">
        <f t="shared" si="207"/>
        <v>#N/A</v>
      </c>
      <c r="CC176" s="27" t="str">
        <f t="shared" si="207"/>
        <v>#N/A</v>
      </c>
      <c r="CD176" s="27" t="str">
        <f t="shared" si="207"/>
        <v>#N/A</v>
      </c>
      <c r="CE176" s="27" t="str">
        <f t="shared" si="207"/>
        <v>#N/A</v>
      </c>
      <c r="CF176" s="27" t="str">
        <f t="shared" si="207"/>
        <v>#N/A</v>
      </c>
      <c r="CG176" s="27" t="str">
        <f t="shared" si="207"/>
        <v>#N/A</v>
      </c>
      <c r="CH176" s="27" t="str">
        <f t="shared" si="207"/>
        <v>#N/A</v>
      </c>
      <c r="CI176" s="27" t="str">
        <f t="shared" si="207"/>
        <v>#N/A</v>
      </c>
      <c r="CJ176" s="27" t="str">
        <f t="shared" si="207"/>
        <v>#N/A</v>
      </c>
      <c r="CK176" s="27" t="str">
        <f t="shared" si="207"/>
        <v>#N/A</v>
      </c>
      <c r="CL176" s="27" t="str">
        <f t="shared" si="207"/>
        <v>#N/A</v>
      </c>
      <c r="CM176" s="27" t="str">
        <f t="shared" si="207"/>
        <v>#N/A</v>
      </c>
      <c r="CN176" s="27" t="str">
        <f t="shared" si="207"/>
        <v>#N/A</v>
      </c>
      <c r="CO176" s="27" t="str">
        <f t="shared" si="207"/>
        <v>#N/A</v>
      </c>
      <c r="CP176" s="27" t="str">
        <f t="shared" si="207"/>
        <v>#N/A</v>
      </c>
      <c r="CQ176" s="27" t="str">
        <f t="shared" si="207"/>
        <v>#N/A</v>
      </c>
      <c r="CR176" s="27" t="str">
        <f t="shared" si="207"/>
        <v>#N/A</v>
      </c>
      <c r="CS176" s="27" t="str">
        <f t="shared" si="207"/>
        <v>#N/A</v>
      </c>
      <c r="CT176" s="27" t="str">
        <f t="shared" si="207"/>
        <v>#N/A</v>
      </c>
      <c r="CU176" s="27" t="str">
        <f t="shared" si="207"/>
        <v>#N/A</v>
      </c>
      <c r="CV176" s="27" t="str">
        <f t="shared" si="207"/>
        <v>#N/A</v>
      </c>
      <c r="CW176" s="27" t="str">
        <f t="shared" si="207"/>
        <v>#N/A</v>
      </c>
      <c r="CX176" s="27" t="str">
        <f t="shared" si="207"/>
        <v>#N/A</v>
      </c>
      <c r="CY176" s="27" t="str">
        <f t="shared" si="207"/>
        <v>#N/A</v>
      </c>
      <c r="CZ176" s="27" t="str">
        <f t="shared" si="207"/>
        <v>#N/A</v>
      </c>
      <c r="DA176" s="27" t="str">
        <f t="shared" si="207"/>
        <v>#N/A</v>
      </c>
      <c r="DB176" s="27" t="str">
        <f t="shared" si="207"/>
        <v>#N/A</v>
      </c>
      <c r="DC176" s="27" t="str">
        <f t="shared" si="207"/>
        <v>#N/A</v>
      </c>
      <c r="DD176" s="27" t="str">
        <f t="shared" si="207"/>
        <v>#N/A</v>
      </c>
      <c r="DE176" s="27" t="str">
        <f t="shared" si="207"/>
        <v>#N/A</v>
      </c>
      <c r="DF176" s="27" t="str">
        <f t="shared" si="207"/>
        <v>#N/A</v>
      </c>
      <c r="DG176" s="27" t="str">
        <f t="shared" si="207"/>
        <v>#N/A</v>
      </c>
      <c r="DH176" s="27" t="str">
        <f t="shared" si="207"/>
        <v>#N/A</v>
      </c>
      <c r="DI176" s="27" t="str">
        <f t="shared" si="207"/>
        <v>#N/A</v>
      </c>
      <c r="DJ176" s="27" t="str">
        <f t="shared" si="207"/>
        <v>#N/A</v>
      </c>
      <c r="DK176" s="27" t="str">
        <f t="shared" si="207"/>
        <v>#N/A</v>
      </c>
      <c r="DL176" s="27" t="str">
        <f t="shared" si="207"/>
        <v>#N/A</v>
      </c>
      <c r="DM176" s="27" t="str">
        <f t="shared" si="207"/>
        <v>#N/A</v>
      </c>
      <c r="DN176" s="27" t="str">
        <f t="shared" si="207"/>
        <v>#N/A</v>
      </c>
      <c r="DO176" s="27" t="str">
        <f t="shared" si="207"/>
        <v>#N/A</v>
      </c>
      <c r="DP176" s="27" t="str">
        <f t="shared" si="207"/>
        <v>#N/A</v>
      </c>
      <c r="DQ176" s="27" t="str">
        <f t="shared" si="207"/>
        <v>#N/A</v>
      </c>
      <c r="DR176" s="27" t="str">
        <f t="shared" si="207"/>
        <v>#N/A</v>
      </c>
      <c r="DS176" s="27" t="str">
        <f t="shared" si="207"/>
        <v>#N/A</v>
      </c>
      <c r="DT176" s="27" t="str">
        <f t="shared" si="207"/>
        <v>#N/A</v>
      </c>
      <c r="DU176" s="27" t="str">
        <f t="shared" si="207"/>
        <v>#N/A</v>
      </c>
      <c r="DV176" s="27" t="str">
        <f t="shared" si="207"/>
        <v>#N/A</v>
      </c>
      <c r="DW176" s="27" t="str">
        <f t="shared" si="207"/>
        <v>#N/A</v>
      </c>
      <c r="DX176" s="27" t="str">
        <f t="shared" si="207"/>
        <v>#N/A</v>
      </c>
      <c r="DY176" s="27" t="str">
        <f t="shared" si="207"/>
        <v>#N/A</v>
      </c>
      <c r="DZ176" s="27" t="str">
        <f t="shared" si="207"/>
        <v>#N/A</v>
      </c>
      <c r="EA176" s="27" t="str">
        <f t="shared" si="207"/>
        <v>#N/A</v>
      </c>
      <c r="EB176" s="27" t="str">
        <f t="shared" si="207"/>
        <v>#N/A</v>
      </c>
      <c r="EC176" s="27" t="str">
        <f t="shared" si="207"/>
        <v>#N/A</v>
      </c>
      <c r="ED176" s="27" t="str">
        <f t="shared" si="207"/>
        <v>#N/A</v>
      </c>
      <c r="EE176" s="28">
        <f t="shared" si="2"/>
        <v>1663.135472</v>
      </c>
    </row>
    <row r="177">
      <c r="A177" s="1"/>
      <c r="B177" s="42"/>
      <c r="C177" s="43"/>
      <c r="D177" s="43"/>
      <c r="E177" s="43"/>
      <c r="F177" s="44"/>
      <c r="G177" s="32"/>
      <c r="H177" s="32" t="b">
        <f t="shared" si="3"/>
        <v>0</v>
      </c>
      <c r="I177" s="32" t="b">
        <f>if(iferror(match(B177,'Osallistujat ja seuranta'!C:C,0),0)&gt;0,TRUE,FALSE)</f>
        <v>0</v>
      </c>
      <c r="J177" s="32" t="b">
        <f>if(iferror(match(C177,'Osallistujat ja seuranta'!C:C,0),0)&gt;0,TRUE,FALSE)</f>
        <v>0</v>
      </c>
      <c r="K177" s="32" t="b">
        <f t="shared" si="4"/>
        <v>0</v>
      </c>
      <c r="L177" s="32" t="b">
        <f t="shared" si="5"/>
        <v>1</v>
      </c>
      <c r="M177" s="32" t="b">
        <f t="shared" si="6"/>
        <v>0</v>
      </c>
      <c r="N177" s="33" t="str">
        <f t="shared" si="7"/>
        <v/>
      </c>
      <c r="O177" s="34" t="str">
        <f t="shared" si="8"/>
        <v/>
      </c>
      <c r="P177" s="34" t="str">
        <f t="shared" si="9"/>
        <v/>
      </c>
      <c r="Q177" s="35" t="str">
        <f t="shared" si="10"/>
        <v/>
      </c>
      <c r="R177" s="33" t="str">
        <f t="shared" si="11"/>
        <v/>
      </c>
      <c r="S177" s="33">
        <f t="shared" si="12"/>
        <v>1</v>
      </c>
      <c r="T177" s="33">
        <f t="shared" si="13"/>
        <v>-56.71174423</v>
      </c>
      <c r="U177" s="33">
        <f t="shared" si="14"/>
        <v>-56.71174423</v>
      </c>
      <c r="V177" s="36" t="str">
        <f t="shared" si="15"/>
        <v/>
      </c>
      <c r="W177" s="37">
        <f t="shared" si="16"/>
        <v>88.71035368</v>
      </c>
      <c r="X177" s="37">
        <f t="shared" si="17"/>
        <v>5.75</v>
      </c>
      <c r="Y177" s="37" t="str">
        <f>if(N177=1,(W177*(S177-V177))*'Säännöt ja ohjeet'!$B$54+X177,"")</f>
        <v/>
      </c>
      <c r="Z177" s="37">
        <f t="shared" si="18"/>
        <v>0</v>
      </c>
      <c r="AA177" s="37">
        <f t="shared" si="19"/>
        <v>1</v>
      </c>
      <c r="AB177" s="37">
        <f t="shared" si="20"/>
        <v>88.71035368</v>
      </c>
      <c r="AC177" s="37">
        <f t="shared" si="21"/>
        <v>5.75</v>
      </c>
      <c r="AD177" s="37" t="str">
        <f>if(N177=1,(AB177*(Z177-AA177))*'Säännöt ja ohjeet'!$B$54+AC177,"")</f>
        <v/>
      </c>
      <c r="AE177" s="38">
        <f t="shared" si="22"/>
        <v>11</v>
      </c>
      <c r="AF177" s="38">
        <f t="shared" si="23"/>
        <v>11</v>
      </c>
      <c r="AG177" s="1"/>
      <c r="AH177" s="10"/>
      <c r="AI177" s="27">
        <f t="shared" ref="AI177:ED177" si="208">if($B177=AI$3,AI176+$Y177,if($C177=AI$3,AI176+$AD177,AI176))</f>
        <v>2004.732079</v>
      </c>
      <c r="AJ177" s="27">
        <f t="shared" si="208"/>
        <v>1845.73035</v>
      </c>
      <c r="AK177" s="27">
        <f t="shared" si="208"/>
        <v>2427.22019</v>
      </c>
      <c r="AL177" s="27">
        <f t="shared" si="208"/>
        <v>1676.303128</v>
      </c>
      <c r="AM177" s="27">
        <f t="shared" si="208"/>
        <v>1775.926432</v>
      </c>
      <c r="AN177" s="27">
        <f t="shared" si="208"/>
        <v>2303.106744</v>
      </c>
      <c r="AO177" s="27">
        <f t="shared" si="208"/>
        <v>2279.021637</v>
      </c>
      <c r="AP177" s="27">
        <f t="shared" si="208"/>
        <v>1721.536599</v>
      </c>
      <c r="AQ177" s="27">
        <f t="shared" si="208"/>
        <v>880.3044819</v>
      </c>
      <c r="AR177" s="27">
        <f t="shared" si="208"/>
        <v>818.204268</v>
      </c>
      <c r="AS177" s="27">
        <f t="shared" si="208"/>
        <v>2178.77133</v>
      </c>
      <c r="AT177" s="27">
        <f t="shared" si="208"/>
        <v>811.649061</v>
      </c>
      <c r="AU177" s="27">
        <f t="shared" si="208"/>
        <v>1243.17385</v>
      </c>
      <c r="AV177" s="27">
        <f t="shared" si="208"/>
        <v>1314.655233</v>
      </c>
      <c r="AW177" s="27">
        <f t="shared" si="208"/>
        <v>1186.880996</v>
      </c>
      <c r="AX177" s="27">
        <f t="shared" si="208"/>
        <v>1130.419935</v>
      </c>
      <c r="AY177" s="27">
        <f t="shared" si="208"/>
        <v>1367.704948</v>
      </c>
      <c r="AZ177" s="27">
        <f t="shared" si="208"/>
        <v>1757.561406</v>
      </c>
      <c r="BA177" s="27">
        <f t="shared" si="208"/>
        <v>1843.969933</v>
      </c>
      <c r="BB177" s="27">
        <f t="shared" si="208"/>
        <v>2151.976698</v>
      </c>
      <c r="BC177" s="27">
        <f t="shared" si="208"/>
        <v>2206.995622</v>
      </c>
      <c r="BD177" s="27" t="str">
        <f t="shared" si="208"/>
        <v>#N/A</v>
      </c>
      <c r="BE177" s="27" t="str">
        <f t="shared" si="208"/>
        <v>#N/A</v>
      </c>
      <c r="BF177" s="27" t="str">
        <f t="shared" si="208"/>
        <v>#N/A</v>
      </c>
      <c r="BG177" s="27" t="str">
        <f t="shared" si="208"/>
        <v>#N/A</v>
      </c>
      <c r="BH177" s="27" t="str">
        <f t="shared" si="208"/>
        <v>#N/A</v>
      </c>
      <c r="BI177" s="27" t="str">
        <f t="shared" si="208"/>
        <v>#N/A</v>
      </c>
      <c r="BJ177" s="27" t="str">
        <f t="shared" si="208"/>
        <v>#N/A</v>
      </c>
      <c r="BK177" s="27" t="str">
        <f t="shared" si="208"/>
        <v>#N/A</v>
      </c>
      <c r="BL177" s="27" t="str">
        <f t="shared" si="208"/>
        <v>#N/A</v>
      </c>
      <c r="BM177" s="27" t="str">
        <f t="shared" si="208"/>
        <v>#N/A</v>
      </c>
      <c r="BN177" s="27" t="str">
        <f t="shared" si="208"/>
        <v>#N/A</v>
      </c>
      <c r="BO177" s="27" t="str">
        <f t="shared" si="208"/>
        <v>#N/A</v>
      </c>
      <c r="BP177" s="27" t="str">
        <f t="shared" si="208"/>
        <v>#N/A</v>
      </c>
      <c r="BQ177" s="27" t="str">
        <f t="shared" si="208"/>
        <v>#N/A</v>
      </c>
      <c r="BR177" s="27" t="str">
        <f t="shared" si="208"/>
        <v>#N/A</v>
      </c>
      <c r="BS177" s="27" t="str">
        <f t="shared" si="208"/>
        <v>#N/A</v>
      </c>
      <c r="BT177" s="27" t="str">
        <f t="shared" si="208"/>
        <v>#N/A</v>
      </c>
      <c r="BU177" s="27" t="str">
        <f t="shared" si="208"/>
        <v>#N/A</v>
      </c>
      <c r="BV177" s="27" t="str">
        <f t="shared" si="208"/>
        <v>#N/A</v>
      </c>
      <c r="BW177" s="27" t="str">
        <f t="shared" si="208"/>
        <v>#N/A</v>
      </c>
      <c r="BX177" s="27" t="str">
        <f t="shared" si="208"/>
        <v>#N/A</v>
      </c>
      <c r="BY177" s="27" t="str">
        <f t="shared" si="208"/>
        <v>#N/A</v>
      </c>
      <c r="BZ177" s="27" t="str">
        <f t="shared" si="208"/>
        <v>#N/A</v>
      </c>
      <c r="CA177" s="27" t="str">
        <f t="shared" si="208"/>
        <v>#N/A</v>
      </c>
      <c r="CB177" s="27" t="str">
        <f t="shared" si="208"/>
        <v>#N/A</v>
      </c>
      <c r="CC177" s="27" t="str">
        <f t="shared" si="208"/>
        <v>#N/A</v>
      </c>
      <c r="CD177" s="27" t="str">
        <f t="shared" si="208"/>
        <v>#N/A</v>
      </c>
      <c r="CE177" s="27" t="str">
        <f t="shared" si="208"/>
        <v>#N/A</v>
      </c>
      <c r="CF177" s="27" t="str">
        <f t="shared" si="208"/>
        <v>#N/A</v>
      </c>
      <c r="CG177" s="27" t="str">
        <f t="shared" si="208"/>
        <v>#N/A</v>
      </c>
      <c r="CH177" s="27" t="str">
        <f t="shared" si="208"/>
        <v>#N/A</v>
      </c>
      <c r="CI177" s="27" t="str">
        <f t="shared" si="208"/>
        <v>#N/A</v>
      </c>
      <c r="CJ177" s="27" t="str">
        <f t="shared" si="208"/>
        <v>#N/A</v>
      </c>
      <c r="CK177" s="27" t="str">
        <f t="shared" si="208"/>
        <v>#N/A</v>
      </c>
      <c r="CL177" s="27" t="str">
        <f t="shared" si="208"/>
        <v>#N/A</v>
      </c>
      <c r="CM177" s="27" t="str">
        <f t="shared" si="208"/>
        <v>#N/A</v>
      </c>
      <c r="CN177" s="27" t="str">
        <f t="shared" si="208"/>
        <v>#N/A</v>
      </c>
      <c r="CO177" s="27" t="str">
        <f t="shared" si="208"/>
        <v>#N/A</v>
      </c>
      <c r="CP177" s="27" t="str">
        <f t="shared" si="208"/>
        <v>#N/A</v>
      </c>
      <c r="CQ177" s="27" t="str">
        <f t="shared" si="208"/>
        <v>#N/A</v>
      </c>
      <c r="CR177" s="27" t="str">
        <f t="shared" si="208"/>
        <v>#N/A</v>
      </c>
      <c r="CS177" s="27" t="str">
        <f t="shared" si="208"/>
        <v>#N/A</v>
      </c>
      <c r="CT177" s="27" t="str">
        <f t="shared" si="208"/>
        <v>#N/A</v>
      </c>
      <c r="CU177" s="27" t="str">
        <f t="shared" si="208"/>
        <v>#N/A</v>
      </c>
      <c r="CV177" s="27" t="str">
        <f t="shared" si="208"/>
        <v>#N/A</v>
      </c>
      <c r="CW177" s="27" t="str">
        <f t="shared" si="208"/>
        <v>#N/A</v>
      </c>
      <c r="CX177" s="27" t="str">
        <f t="shared" si="208"/>
        <v>#N/A</v>
      </c>
      <c r="CY177" s="27" t="str">
        <f t="shared" si="208"/>
        <v>#N/A</v>
      </c>
      <c r="CZ177" s="27" t="str">
        <f t="shared" si="208"/>
        <v>#N/A</v>
      </c>
      <c r="DA177" s="27" t="str">
        <f t="shared" si="208"/>
        <v>#N/A</v>
      </c>
      <c r="DB177" s="27" t="str">
        <f t="shared" si="208"/>
        <v>#N/A</v>
      </c>
      <c r="DC177" s="27" t="str">
        <f t="shared" si="208"/>
        <v>#N/A</v>
      </c>
      <c r="DD177" s="27" t="str">
        <f t="shared" si="208"/>
        <v>#N/A</v>
      </c>
      <c r="DE177" s="27" t="str">
        <f t="shared" si="208"/>
        <v>#N/A</v>
      </c>
      <c r="DF177" s="27" t="str">
        <f t="shared" si="208"/>
        <v>#N/A</v>
      </c>
      <c r="DG177" s="27" t="str">
        <f t="shared" si="208"/>
        <v>#N/A</v>
      </c>
      <c r="DH177" s="27" t="str">
        <f t="shared" si="208"/>
        <v>#N/A</v>
      </c>
      <c r="DI177" s="27" t="str">
        <f t="shared" si="208"/>
        <v>#N/A</v>
      </c>
      <c r="DJ177" s="27" t="str">
        <f t="shared" si="208"/>
        <v>#N/A</v>
      </c>
      <c r="DK177" s="27" t="str">
        <f t="shared" si="208"/>
        <v>#N/A</v>
      </c>
      <c r="DL177" s="27" t="str">
        <f t="shared" si="208"/>
        <v>#N/A</v>
      </c>
      <c r="DM177" s="27" t="str">
        <f t="shared" si="208"/>
        <v>#N/A</v>
      </c>
      <c r="DN177" s="27" t="str">
        <f t="shared" si="208"/>
        <v>#N/A</v>
      </c>
      <c r="DO177" s="27" t="str">
        <f t="shared" si="208"/>
        <v>#N/A</v>
      </c>
      <c r="DP177" s="27" t="str">
        <f t="shared" si="208"/>
        <v>#N/A</v>
      </c>
      <c r="DQ177" s="27" t="str">
        <f t="shared" si="208"/>
        <v>#N/A</v>
      </c>
      <c r="DR177" s="27" t="str">
        <f t="shared" si="208"/>
        <v>#N/A</v>
      </c>
      <c r="DS177" s="27" t="str">
        <f t="shared" si="208"/>
        <v>#N/A</v>
      </c>
      <c r="DT177" s="27" t="str">
        <f t="shared" si="208"/>
        <v>#N/A</v>
      </c>
      <c r="DU177" s="27" t="str">
        <f t="shared" si="208"/>
        <v>#N/A</v>
      </c>
      <c r="DV177" s="27" t="str">
        <f t="shared" si="208"/>
        <v>#N/A</v>
      </c>
      <c r="DW177" s="27" t="str">
        <f t="shared" si="208"/>
        <v>#N/A</v>
      </c>
      <c r="DX177" s="27" t="str">
        <f t="shared" si="208"/>
        <v>#N/A</v>
      </c>
      <c r="DY177" s="27" t="str">
        <f t="shared" si="208"/>
        <v>#N/A</v>
      </c>
      <c r="DZ177" s="27" t="str">
        <f t="shared" si="208"/>
        <v>#N/A</v>
      </c>
      <c r="EA177" s="27" t="str">
        <f t="shared" si="208"/>
        <v>#N/A</v>
      </c>
      <c r="EB177" s="27" t="str">
        <f t="shared" si="208"/>
        <v>#N/A</v>
      </c>
      <c r="EC177" s="27" t="str">
        <f t="shared" si="208"/>
        <v>#N/A</v>
      </c>
      <c r="ED177" s="27" t="str">
        <f t="shared" si="208"/>
        <v>#N/A</v>
      </c>
      <c r="EE177" s="28">
        <f t="shared" si="2"/>
        <v>1663.135472</v>
      </c>
    </row>
    <row r="178">
      <c r="A178" s="1"/>
      <c r="B178" s="42"/>
      <c r="C178" s="43"/>
      <c r="D178" s="43"/>
      <c r="E178" s="43"/>
      <c r="F178" s="44"/>
      <c r="G178" s="32"/>
      <c r="H178" s="32" t="b">
        <f t="shared" si="3"/>
        <v>0</v>
      </c>
      <c r="I178" s="32" t="b">
        <f>if(iferror(match(B178,'Osallistujat ja seuranta'!C:C,0),0)&gt;0,TRUE,FALSE)</f>
        <v>0</v>
      </c>
      <c r="J178" s="32" t="b">
        <f>if(iferror(match(C178,'Osallistujat ja seuranta'!C:C,0),0)&gt;0,TRUE,FALSE)</f>
        <v>0</v>
      </c>
      <c r="K178" s="32" t="b">
        <f t="shared" si="4"/>
        <v>0</v>
      </c>
      <c r="L178" s="32" t="b">
        <f t="shared" si="5"/>
        <v>1</v>
      </c>
      <c r="M178" s="32" t="b">
        <f t="shared" si="6"/>
        <v>0</v>
      </c>
      <c r="N178" s="33" t="str">
        <f t="shared" si="7"/>
        <v/>
      </c>
      <c r="O178" s="34" t="str">
        <f t="shared" si="8"/>
        <v/>
      </c>
      <c r="P178" s="34" t="str">
        <f t="shared" si="9"/>
        <v/>
      </c>
      <c r="Q178" s="35" t="str">
        <f t="shared" si="10"/>
        <v/>
      </c>
      <c r="R178" s="33" t="str">
        <f t="shared" si="11"/>
        <v/>
      </c>
      <c r="S178" s="33">
        <f t="shared" si="12"/>
        <v>1</v>
      </c>
      <c r="T178" s="33">
        <f t="shared" si="13"/>
        <v>-56.71174423</v>
      </c>
      <c r="U178" s="33">
        <f t="shared" si="14"/>
        <v>-56.71174423</v>
      </c>
      <c r="V178" s="36" t="str">
        <f t="shared" si="15"/>
        <v/>
      </c>
      <c r="W178" s="37">
        <f t="shared" si="16"/>
        <v>88.71035368</v>
      </c>
      <c r="X178" s="37">
        <f t="shared" si="17"/>
        <v>5.75</v>
      </c>
      <c r="Y178" s="37" t="str">
        <f>if(N178=1,(W178*(S178-V178))*'Säännöt ja ohjeet'!$B$54+X178,"")</f>
        <v/>
      </c>
      <c r="Z178" s="37">
        <f t="shared" si="18"/>
        <v>0</v>
      </c>
      <c r="AA178" s="37">
        <f t="shared" si="19"/>
        <v>1</v>
      </c>
      <c r="AB178" s="37">
        <f t="shared" si="20"/>
        <v>88.71035368</v>
      </c>
      <c r="AC178" s="37">
        <f t="shared" si="21"/>
        <v>5.75</v>
      </c>
      <c r="AD178" s="37" t="str">
        <f>if(N178=1,(AB178*(Z178-AA178))*'Säännöt ja ohjeet'!$B$54+AC178,"")</f>
        <v/>
      </c>
      <c r="AE178" s="38">
        <f t="shared" si="22"/>
        <v>11</v>
      </c>
      <c r="AF178" s="38">
        <f t="shared" si="23"/>
        <v>11</v>
      </c>
      <c r="AG178" s="1"/>
      <c r="AH178" s="10"/>
      <c r="AI178" s="27">
        <f t="shared" ref="AI178:ED178" si="209">if($B178=AI$3,AI177+$Y178,if($C178=AI$3,AI177+$AD178,AI177))</f>
        <v>2004.732079</v>
      </c>
      <c r="AJ178" s="27">
        <f t="shared" si="209"/>
        <v>1845.73035</v>
      </c>
      <c r="AK178" s="27">
        <f t="shared" si="209"/>
        <v>2427.22019</v>
      </c>
      <c r="AL178" s="27">
        <f t="shared" si="209"/>
        <v>1676.303128</v>
      </c>
      <c r="AM178" s="27">
        <f t="shared" si="209"/>
        <v>1775.926432</v>
      </c>
      <c r="AN178" s="27">
        <f t="shared" si="209"/>
        <v>2303.106744</v>
      </c>
      <c r="AO178" s="27">
        <f t="shared" si="209"/>
        <v>2279.021637</v>
      </c>
      <c r="AP178" s="27">
        <f t="shared" si="209"/>
        <v>1721.536599</v>
      </c>
      <c r="AQ178" s="27">
        <f t="shared" si="209"/>
        <v>880.3044819</v>
      </c>
      <c r="AR178" s="27">
        <f t="shared" si="209"/>
        <v>818.204268</v>
      </c>
      <c r="AS178" s="27">
        <f t="shared" si="209"/>
        <v>2178.77133</v>
      </c>
      <c r="AT178" s="27">
        <f t="shared" si="209"/>
        <v>811.649061</v>
      </c>
      <c r="AU178" s="27">
        <f t="shared" si="209"/>
        <v>1243.17385</v>
      </c>
      <c r="AV178" s="27">
        <f t="shared" si="209"/>
        <v>1314.655233</v>
      </c>
      <c r="AW178" s="27">
        <f t="shared" si="209"/>
        <v>1186.880996</v>
      </c>
      <c r="AX178" s="27">
        <f t="shared" si="209"/>
        <v>1130.419935</v>
      </c>
      <c r="AY178" s="27">
        <f t="shared" si="209"/>
        <v>1367.704948</v>
      </c>
      <c r="AZ178" s="27">
        <f t="shared" si="209"/>
        <v>1757.561406</v>
      </c>
      <c r="BA178" s="27">
        <f t="shared" si="209"/>
        <v>1843.969933</v>
      </c>
      <c r="BB178" s="27">
        <f t="shared" si="209"/>
        <v>2151.976698</v>
      </c>
      <c r="BC178" s="27">
        <f t="shared" si="209"/>
        <v>2206.995622</v>
      </c>
      <c r="BD178" s="27" t="str">
        <f t="shared" si="209"/>
        <v>#N/A</v>
      </c>
      <c r="BE178" s="27" t="str">
        <f t="shared" si="209"/>
        <v>#N/A</v>
      </c>
      <c r="BF178" s="27" t="str">
        <f t="shared" si="209"/>
        <v>#N/A</v>
      </c>
      <c r="BG178" s="27" t="str">
        <f t="shared" si="209"/>
        <v>#N/A</v>
      </c>
      <c r="BH178" s="27" t="str">
        <f t="shared" si="209"/>
        <v>#N/A</v>
      </c>
      <c r="BI178" s="27" t="str">
        <f t="shared" si="209"/>
        <v>#N/A</v>
      </c>
      <c r="BJ178" s="27" t="str">
        <f t="shared" si="209"/>
        <v>#N/A</v>
      </c>
      <c r="BK178" s="27" t="str">
        <f t="shared" si="209"/>
        <v>#N/A</v>
      </c>
      <c r="BL178" s="27" t="str">
        <f t="shared" si="209"/>
        <v>#N/A</v>
      </c>
      <c r="BM178" s="27" t="str">
        <f t="shared" si="209"/>
        <v>#N/A</v>
      </c>
      <c r="BN178" s="27" t="str">
        <f t="shared" si="209"/>
        <v>#N/A</v>
      </c>
      <c r="BO178" s="27" t="str">
        <f t="shared" si="209"/>
        <v>#N/A</v>
      </c>
      <c r="BP178" s="27" t="str">
        <f t="shared" si="209"/>
        <v>#N/A</v>
      </c>
      <c r="BQ178" s="27" t="str">
        <f t="shared" si="209"/>
        <v>#N/A</v>
      </c>
      <c r="BR178" s="27" t="str">
        <f t="shared" si="209"/>
        <v>#N/A</v>
      </c>
      <c r="BS178" s="27" t="str">
        <f t="shared" si="209"/>
        <v>#N/A</v>
      </c>
      <c r="BT178" s="27" t="str">
        <f t="shared" si="209"/>
        <v>#N/A</v>
      </c>
      <c r="BU178" s="27" t="str">
        <f t="shared" si="209"/>
        <v>#N/A</v>
      </c>
      <c r="BV178" s="27" t="str">
        <f t="shared" si="209"/>
        <v>#N/A</v>
      </c>
      <c r="BW178" s="27" t="str">
        <f t="shared" si="209"/>
        <v>#N/A</v>
      </c>
      <c r="BX178" s="27" t="str">
        <f t="shared" si="209"/>
        <v>#N/A</v>
      </c>
      <c r="BY178" s="27" t="str">
        <f t="shared" si="209"/>
        <v>#N/A</v>
      </c>
      <c r="BZ178" s="27" t="str">
        <f t="shared" si="209"/>
        <v>#N/A</v>
      </c>
      <c r="CA178" s="27" t="str">
        <f t="shared" si="209"/>
        <v>#N/A</v>
      </c>
      <c r="CB178" s="27" t="str">
        <f t="shared" si="209"/>
        <v>#N/A</v>
      </c>
      <c r="CC178" s="27" t="str">
        <f t="shared" si="209"/>
        <v>#N/A</v>
      </c>
      <c r="CD178" s="27" t="str">
        <f t="shared" si="209"/>
        <v>#N/A</v>
      </c>
      <c r="CE178" s="27" t="str">
        <f t="shared" si="209"/>
        <v>#N/A</v>
      </c>
      <c r="CF178" s="27" t="str">
        <f t="shared" si="209"/>
        <v>#N/A</v>
      </c>
      <c r="CG178" s="27" t="str">
        <f t="shared" si="209"/>
        <v>#N/A</v>
      </c>
      <c r="CH178" s="27" t="str">
        <f t="shared" si="209"/>
        <v>#N/A</v>
      </c>
      <c r="CI178" s="27" t="str">
        <f t="shared" si="209"/>
        <v>#N/A</v>
      </c>
      <c r="CJ178" s="27" t="str">
        <f t="shared" si="209"/>
        <v>#N/A</v>
      </c>
      <c r="CK178" s="27" t="str">
        <f t="shared" si="209"/>
        <v>#N/A</v>
      </c>
      <c r="CL178" s="27" t="str">
        <f t="shared" si="209"/>
        <v>#N/A</v>
      </c>
      <c r="CM178" s="27" t="str">
        <f t="shared" si="209"/>
        <v>#N/A</v>
      </c>
      <c r="CN178" s="27" t="str">
        <f t="shared" si="209"/>
        <v>#N/A</v>
      </c>
      <c r="CO178" s="27" t="str">
        <f t="shared" si="209"/>
        <v>#N/A</v>
      </c>
      <c r="CP178" s="27" t="str">
        <f t="shared" si="209"/>
        <v>#N/A</v>
      </c>
      <c r="CQ178" s="27" t="str">
        <f t="shared" si="209"/>
        <v>#N/A</v>
      </c>
      <c r="CR178" s="27" t="str">
        <f t="shared" si="209"/>
        <v>#N/A</v>
      </c>
      <c r="CS178" s="27" t="str">
        <f t="shared" si="209"/>
        <v>#N/A</v>
      </c>
      <c r="CT178" s="27" t="str">
        <f t="shared" si="209"/>
        <v>#N/A</v>
      </c>
      <c r="CU178" s="27" t="str">
        <f t="shared" si="209"/>
        <v>#N/A</v>
      </c>
      <c r="CV178" s="27" t="str">
        <f t="shared" si="209"/>
        <v>#N/A</v>
      </c>
      <c r="CW178" s="27" t="str">
        <f t="shared" si="209"/>
        <v>#N/A</v>
      </c>
      <c r="CX178" s="27" t="str">
        <f t="shared" si="209"/>
        <v>#N/A</v>
      </c>
      <c r="CY178" s="27" t="str">
        <f t="shared" si="209"/>
        <v>#N/A</v>
      </c>
      <c r="CZ178" s="27" t="str">
        <f t="shared" si="209"/>
        <v>#N/A</v>
      </c>
      <c r="DA178" s="27" t="str">
        <f t="shared" si="209"/>
        <v>#N/A</v>
      </c>
      <c r="DB178" s="27" t="str">
        <f t="shared" si="209"/>
        <v>#N/A</v>
      </c>
      <c r="DC178" s="27" t="str">
        <f t="shared" si="209"/>
        <v>#N/A</v>
      </c>
      <c r="DD178" s="27" t="str">
        <f t="shared" si="209"/>
        <v>#N/A</v>
      </c>
      <c r="DE178" s="27" t="str">
        <f t="shared" si="209"/>
        <v>#N/A</v>
      </c>
      <c r="DF178" s="27" t="str">
        <f t="shared" si="209"/>
        <v>#N/A</v>
      </c>
      <c r="DG178" s="27" t="str">
        <f t="shared" si="209"/>
        <v>#N/A</v>
      </c>
      <c r="DH178" s="27" t="str">
        <f t="shared" si="209"/>
        <v>#N/A</v>
      </c>
      <c r="DI178" s="27" t="str">
        <f t="shared" si="209"/>
        <v>#N/A</v>
      </c>
      <c r="DJ178" s="27" t="str">
        <f t="shared" si="209"/>
        <v>#N/A</v>
      </c>
      <c r="DK178" s="27" t="str">
        <f t="shared" si="209"/>
        <v>#N/A</v>
      </c>
      <c r="DL178" s="27" t="str">
        <f t="shared" si="209"/>
        <v>#N/A</v>
      </c>
      <c r="DM178" s="27" t="str">
        <f t="shared" si="209"/>
        <v>#N/A</v>
      </c>
      <c r="DN178" s="27" t="str">
        <f t="shared" si="209"/>
        <v>#N/A</v>
      </c>
      <c r="DO178" s="27" t="str">
        <f t="shared" si="209"/>
        <v>#N/A</v>
      </c>
      <c r="DP178" s="27" t="str">
        <f t="shared" si="209"/>
        <v>#N/A</v>
      </c>
      <c r="DQ178" s="27" t="str">
        <f t="shared" si="209"/>
        <v>#N/A</v>
      </c>
      <c r="DR178" s="27" t="str">
        <f t="shared" si="209"/>
        <v>#N/A</v>
      </c>
      <c r="DS178" s="27" t="str">
        <f t="shared" si="209"/>
        <v>#N/A</v>
      </c>
      <c r="DT178" s="27" t="str">
        <f t="shared" si="209"/>
        <v>#N/A</v>
      </c>
      <c r="DU178" s="27" t="str">
        <f t="shared" si="209"/>
        <v>#N/A</v>
      </c>
      <c r="DV178" s="27" t="str">
        <f t="shared" si="209"/>
        <v>#N/A</v>
      </c>
      <c r="DW178" s="27" t="str">
        <f t="shared" si="209"/>
        <v>#N/A</v>
      </c>
      <c r="DX178" s="27" t="str">
        <f t="shared" si="209"/>
        <v>#N/A</v>
      </c>
      <c r="DY178" s="27" t="str">
        <f t="shared" si="209"/>
        <v>#N/A</v>
      </c>
      <c r="DZ178" s="27" t="str">
        <f t="shared" si="209"/>
        <v>#N/A</v>
      </c>
      <c r="EA178" s="27" t="str">
        <f t="shared" si="209"/>
        <v>#N/A</v>
      </c>
      <c r="EB178" s="27" t="str">
        <f t="shared" si="209"/>
        <v>#N/A</v>
      </c>
      <c r="EC178" s="27" t="str">
        <f t="shared" si="209"/>
        <v>#N/A</v>
      </c>
      <c r="ED178" s="27" t="str">
        <f t="shared" si="209"/>
        <v>#N/A</v>
      </c>
      <c r="EE178" s="28">
        <f t="shared" si="2"/>
        <v>1663.135472</v>
      </c>
    </row>
    <row r="179">
      <c r="A179" s="1"/>
      <c r="B179" s="42"/>
      <c r="C179" s="43"/>
      <c r="D179" s="43"/>
      <c r="E179" s="43"/>
      <c r="F179" s="44"/>
      <c r="G179" s="32"/>
      <c r="H179" s="32" t="b">
        <f t="shared" si="3"/>
        <v>0</v>
      </c>
      <c r="I179" s="32" t="b">
        <f>if(iferror(match(B179,'Osallistujat ja seuranta'!C:C,0),0)&gt;0,TRUE,FALSE)</f>
        <v>0</v>
      </c>
      <c r="J179" s="32" t="b">
        <f>if(iferror(match(C179,'Osallistujat ja seuranta'!C:C,0),0)&gt;0,TRUE,FALSE)</f>
        <v>0</v>
      </c>
      <c r="K179" s="32" t="b">
        <f t="shared" si="4"/>
        <v>0</v>
      </c>
      <c r="L179" s="32" t="b">
        <f t="shared" si="5"/>
        <v>1</v>
      </c>
      <c r="M179" s="32" t="b">
        <f t="shared" si="6"/>
        <v>0</v>
      </c>
      <c r="N179" s="33" t="str">
        <f t="shared" si="7"/>
        <v/>
      </c>
      <c r="O179" s="34" t="str">
        <f t="shared" si="8"/>
        <v/>
      </c>
      <c r="P179" s="34" t="str">
        <f t="shared" si="9"/>
        <v/>
      </c>
      <c r="Q179" s="35" t="str">
        <f t="shared" si="10"/>
        <v/>
      </c>
      <c r="R179" s="33" t="str">
        <f t="shared" si="11"/>
        <v/>
      </c>
      <c r="S179" s="33">
        <f t="shared" si="12"/>
        <v>1</v>
      </c>
      <c r="T179" s="33">
        <f t="shared" si="13"/>
        <v>-56.71174423</v>
      </c>
      <c r="U179" s="33">
        <f t="shared" si="14"/>
        <v>-56.71174423</v>
      </c>
      <c r="V179" s="36" t="str">
        <f t="shared" si="15"/>
        <v/>
      </c>
      <c r="W179" s="37">
        <f t="shared" si="16"/>
        <v>88.71035368</v>
      </c>
      <c r="X179" s="37">
        <f t="shared" si="17"/>
        <v>5.75</v>
      </c>
      <c r="Y179" s="37" t="str">
        <f>if(N179=1,(W179*(S179-V179))*'Säännöt ja ohjeet'!$B$54+X179,"")</f>
        <v/>
      </c>
      <c r="Z179" s="37">
        <f t="shared" si="18"/>
        <v>0</v>
      </c>
      <c r="AA179" s="37">
        <f t="shared" si="19"/>
        <v>1</v>
      </c>
      <c r="AB179" s="37">
        <f t="shared" si="20"/>
        <v>88.71035368</v>
      </c>
      <c r="AC179" s="37">
        <f t="shared" si="21"/>
        <v>5.75</v>
      </c>
      <c r="AD179" s="37" t="str">
        <f>if(N179=1,(AB179*(Z179-AA179))*'Säännöt ja ohjeet'!$B$54+AC179,"")</f>
        <v/>
      </c>
      <c r="AE179" s="38">
        <f t="shared" si="22"/>
        <v>11</v>
      </c>
      <c r="AF179" s="38">
        <f t="shared" si="23"/>
        <v>11</v>
      </c>
      <c r="AG179" s="1"/>
      <c r="AH179" s="10"/>
      <c r="AI179" s="27">
        <f t="shared" ref="AI179:ED179" si="210">if($B179=AI$3,AI178+$Y179,if($C179=AI$3,AI178+$AD179,AI178))</f>
        <v>2004.732079</v>
      </c>
      <c r="AJ179" s="27">
        <f t="shared" si="210"/>
        <v>1845.73035</v>
      </c>
      <c r="AK179" s="27">
        <f t="shared" si="210"/>
        <v>2427.22019</v>
      </c>
      <c r="AL179" s="27">
        <f t="shared" si="210"/>
        <v>1676.303128</v>
      </c>
      <c r="AM179" s="27">
        <f t="shared" si="210"/>
        <v>1775.926432</v>
      </c>
      <c r="AN179" s="27">
        <f t="shared" si="210"/>
        <v>2303.106744</v>
      </c>
      <c r="AO179" s="27">
        <f t="shared" si="210"/>
        <v>2279.021637</v>
      </c>
      <c r="AP179" s="27">
        <f t="shared" si="210"/>
        <v>1721.536599</v>
      </c>
      <c r="AQ179" s="27">
        <f t="shared" si="210"/>
        <v>880.3044819</v>
      </c>
      <c r="AR179" s="27">
        <f t="shared" si="210"/>
        <v>818.204268</v>
      </c>
      <c r="AS179" s="27">
        <f t="shared" si="210"/>
        <v>2178.77133</v>
      </c>
      <c r="AT179" s="27">
        <f t="shared" si="210"/>
        <v>811.649061</v>
      </c>
      <c r="AU179" s="27">
        <f t="shared" si="210"/>
        <v>1243.17385</v>
      </c>
      <c r="AV179" s="27">
        <f t="shared" si="210"/>
        <v>1314.655233</v>
      </c>
      <c r="AW179" s="27">
        <f t="shared" si="210"/>
        <v>1186.880996</v>
      </c>
      <c r="AX179" s="27">
        <f t="shared" si="210"/>
        <v>1130.419935</v>
      </c>
      <c r="AY179" s="27">
        <f t="shared" si="210"/>
        <v>1367.704948</v>
      </c>
      <c r="AZ179" s="27">
        <f t="shared" si="210"/>
        <v>1757.561406</v>
      </c>
      <c r="BA179" s="27">
        <f t="shared" si="210"/>
        <v>1843.969933</v>
      </c>
      <c r="BB179" s="27">
        <f t="shared" si="210"/>
        <v>2151.976698</v>
      </c>
      <c r="BC179" s="27">
        <f t="shared" si="210"/>
        <v>2206.995622</v>
      </c>
      <c r="BD179" s="27" t="str">
        <f t="shared" si="210"/>
        <v>#N/A</v>
      </c>
      <c r="BE179" s="27" t="str">
        <f t="shared" si="210"/>
        <v>#N/A</v>
      </c>
      <c r="BF179" s="27" t="str">
        <f t="shared" si="210"/>
        <v>#N/A</v>
      </c>
      <c r="BG179" s="27" t="str">
        <f t="shared" si="210"/>
        <v>#N/A</v>
      </c>
      <c r="BH179" s="27" t="str">
        <f t="shared" si="210"/>
        <v>#N/A</v>
      </c>
      <c r="BI179" s="27" t="str">
        <f t="shared" si="210"/>
        <v>#N/A</v>
      </c>
      <c r="BJ179" s="27" t="str">
        <f t="shared" si="210"/>
        <v>#N/A</v>
      </c>
      <c r="BK179" s="27" t="str">
        <f t="shared" si="210"/>
        <v>#N/A</v>
      </c>
      <c r="BL179" s="27" t="str">
        <f t="shared" si="210"/>
        <v>#N/A</v>
      </c>
      <c r="BM179" s="27" t="str">
        <f t="shared" si="210"/>
        <v>#N/A</v>
      </c>
      <c r="BN179" s="27" t="str">
        <f t="shared" si="210"/>
        <v>#N/A</v>
      </c>
      <c r="BO179" s="27" t="str">
        <f t="shared" si="210"/>
        <v>#N/A</v>
      </c>
      <c r="BP179" s="27" t="str">
        <f t="shared" si="210"/>
        <v>#N/A</v>
      </c>
      <c r="BQ179" s="27" t="str">
        <f t="shared" si="210"/>
        <v>#N/A</v>
      </c>
      <c r="BR179" s="27" t="str">
        <f t="shared" si="210"/>
        <v>#N/A</v>
      </c>
      <c r="BS179" s="27" t="str">
        <f t="shared" si="210"/>
        <v>#N/A</v>
      </c>
      <c r="BT179" s="27" t="str">
        <f t="shared" si="210"/>
        <v>#N/A</v>
      </c>
      <c r="BU179" s="27" t="str">
        <f t="shared" si="210"/>
        <v>#N/A</v>
      </c>
      <c r="BV179" s="27" t="str">
        <f t="shared" si="210"/>
        <v>#N/A</v>
      </c>
      <c r="BW179" s="27" t="str">
        <f t="shared" si="210"/>
        <v>#N/A</v>
      </c>
      <c r="BX179" s="27" t="str">
        <f t="shared" si="210"/>
        <v>#N/A</v>
      </c>
      <c r="BY179" s="27" t="str">
        <f t="shared" si="210"/>
        <v>#N/A</v>
      </c>
      <c r="BZ179" s="27" t="str">
        <f t="shared" si="210"/>
        <v>#N/A</v>
      </c>
      <c r="CA179" s="27" t="str">
        <f t="shared" si="210"/>
        <v>#N/A</v>
      </c>
      <c r="CB179" s="27" t="str">
        <f t="shared" si="210"/>
        <v>#N/A</v>
      </c>
      <c r="CC179" s="27" t="str">
        <f t="shared" si="210"/>
        <v>#N/A</v>
      </c>
      <c r="CD179" s="27" t="str">
        <f t="shared" si="210"/>
        <v>#N/A</v>
      </c>
      <c r="CE179" s="27" t="str">
        <f t="shared" si="210"/>
        <v>#N/A</v>
      </c>
      <c r="CF179" s="27" t="str">
        <f t="shared" si="210"/>
        <v>#N/A</v>
      </c>
      <c r="CG179" s="27" t="str">
        <f t="shared" si="210"/>
        <v>#N/A</v>
      </c>
      <c r="CH179" s="27" t="str">
        <f t="shared" si="210"/>
        <v>#N/A</v>
      </c>
      <c r="CI179" s="27" t="str">
        <f t="shared" si="210"/>
        <v>#N/A</v>
      </c>
      <c r="CJ179" s="27" t="str">
        <f t="shared" si="210"/>
        <v>#N/A</v>
      </c>
      <c r="CK179" s="27" t="str">
        <f t="shared" si="210"/>
        <v>#N/A</v>
      </c>
      <c r="CL179" s="27" t="str">
        <f t="shared" si="210"/>
        <v>#N/A</v>
      </c>
      <c r="CM179" s="27" t="str">
        <f t="shared" si="210"/>
        <v>#N/A</v>
      </c>
      <c r="CN179" s="27" t="str">
        <f t="shared" si="210"/>
        <v>#N/A</v>
      </c>
      <c r="CO179" s="27" t="str">
        <f t="shared" si="210"/>
        <v>#N/A</v>
      </c>
      <c r="CP179" s="27" t="str">
        <f t="shared" si="210"/>
        <v>#N/A</v>
      </c>
      <c r="CQ179" s="27" t="str">
        <f t="shared" si="210"/>
        <v>#N/A</v>
      </c>
      <c r="CR179" s="27" t="str">
        <f t="shared" si="210"/>
        <v>#N/A</v>
      </c>
      <c r="CS179" s="27" t="str">
        <f t="shared" si="210"/>
        <v>#N/A</v>
      </c>
      <c r="CT179" s="27" t="str">
        <f t="shared" si="210"/>
        <v>#N/A</v>
      </c>
      <c r="CU179" s="27" t="str">
        <f t="shared" si="210"/>
        <v>#N/A</v>
      </c>
      <c r="CV179" s="27" t="str">
        <f t="shared" si="210"/>
        <v>#N/A</v>
      </c>
      <c r="CW179" s="27" t="str">
        <f t="shared" si="210"/>
        <v>#N/A</v>
      </c>
      <c r="CX179" s="27" t="str">
        <f t="shared" si="210"/>
        <v>#N/A</v>
      </c>
      <c r="CY179" s="27" t="str">
        <f t="shared" si="210"/>
        <v>#N/A</v>
      </c>
      <c r="CZ179" s="27" t="str">
        <f t="shared" si="210"/>
        <v>#N/A</v>
      </c>
      <c r="DA179" s="27" t="str">
        <f t="shared" si="210"/>
        <v>#N/A</v>
      </c>
      <c r="DB179" s="27" t="str">
        <f t="shared" si="210"/>
        <v>#N/A</v>
      </c>
      <c r="DC179" s="27" t="str">
        <f t="shared" si="210"/>
        <v>#N/A</v>
      </c>
      <c r="DD179" s="27" t="str">
        <f t="shared" si="210"/>
        <v>#N/A</v>
      </c>
      <c r="DE179" s="27" t="str">
        <f t="shared" si="210"/>
        <v>#N/A</v>
      </c>
      <c r="DF179" s="27" t="str">
        <f t="shared" si="210"/>
        <v>#N/A</v>
      </c>
      <c r="DG179" s="27" t="str">
        <f t="shared" si="210"/>
        <v>#N/A</v>
      </c>
      <c r="DH179" s="27" t="str">
        <f t="shared" si="210"/>
        <v>#N/A</v>
      </c>
      <c r="DI179" s="27" t="str">
        <f t="shared" si="210"/>
        <v>#N/A</v>
      </c>
      <c r="DJ179" s="27" t="str">
        <f t="shared" si="210"/>
        <v>#N/A</v>
      </c>
      <c r="DK179" s="27" t="str">
        <f t="shared" si="210"/>
        <v>#N/A</v>
      </c>
      <c r="DL179" s="27" t="str">
        <f t="shared" si="210"/>
        <v>#N/A</v>
      </c>
      <c r="DM179" s="27" t="str">
        <f t="shared" si="210"/>
        <v>#N/A</v>
      </c>
      <c r="DN179" s="27" t="str">
        <f t="shared" si="210"/>
        <v>#N/A</v>
      </c>
      <c r="DO179" s="27" t="str">
        <f t="shared" si="210"/>
        <v>#N/A</v>
      </c>
      <c r="DP179" s="27" t="str">
        <f t="shared" si="210"/>
        <v>#N/A</v>
      </c>
      <c r="DQ179" s="27" t="str">
        <f t="shared" si="210"/>
        <v>#N/A</v>
      </c>
      <c r="DR179" s="27" t="str">
        <f t="shared" si="210"/>
        <v>#N/A</v>
      </c>
      <c r="DS179" s="27" t="str">
        <f t="shared" si="210"/>
        <v>#N/A</v>
      </c>
      <c r="DT179" s="27" t="str">
        <f t="shared" si="210"/>
        <v>#N/A</v>
      </c>
      <c r="DU179" s="27" t="str">
        <f t="shared" si="210"/>
        <v>#N/A</v>
      </c>
      <c r="DV179" s="27" t="str">
        <f t="shared" si="210"/>
        <v>#N/A</v>
      </c>
      <c r="DW179" s="27" t="str">
        <f t="shared" si="210"/>
        <v>#N/A</v>
      </c>
      <c r="DX179" s="27" t="str">
        <f t="shared" si="210"/>
        <v>#N/A</v>
      </c>
      <c r="DY179" s="27" t="str">
        <f t="shared" si="210"/>
        <v>#N/A</v>
      </c>
      <c r="DZ179" s="27" t="str">
        <f t="shared" si="210"/>
        <v>#N/A</v>
      </c>
      <c r="EA179" s="27" t="str">
        <f t="shared" si="210"/>
        <v>#N/A</v>
      </c>
      <c r="EB179" s="27" t="str">
        <f t="shared" si="210"/>
        <v>#N/A</v>
      </c>
      <c r="EC179" s="27" t="str">
        <f t="shared" si="210"/>
        <v>#N/A</v>
      </c>
      <c r="ED179" s="27" t="str">
        <f t="shared" si="210"/>
        <v>#N/A</v>
      </c>
      <c r="EE179" s="28">
        <f t="shared" si="2"/>
        <v>1663.135472</v>
      </c>
    </row>
    <row r="180">
      <c r="A180" s="1"/>
      <c r="B180" s="42"/>
      <c r="C180" s="43"/>
      <c r="D180" s="43"/>
      <c r="E180" s="43"/>
      <c r="F180" s="44"/>
      <c r="G180" s="32"/>
      <c r="H180" s="32" t="b">
        <f t="shared" si="3"/>
        <v>0</v>
      </c>
      <c r="I180" s="32" t="b">
        <f>if(iferror(match(B180,'Osallistujat ja seuranta'!C:C,0),0)&gt;0,TRUE,FALSE)</f>
        <v>0</v>
      </c>
      <c r="J180" s="32" t="b">
        <f>if(iferror(match(C180,'Osallistujat ja seuranta'!C:C,0),0)&gt;0,TRUE,FALSE)</f>
        <v>0</v>
      </c>
      <c r="K180" s="32" t="b">
        <f t="shared" si="4"/>
        <v>0</v>
      </c>
      <c r="L180" s="32" t="b">
        <f t="shared" si="5"/>
        <v>1</v>
      </c>
      <c r="M180" s="32" t="b">
        <f t="shared" si="6"/>
        <v>0</v>
      </c>
      <c r="N180" s="33" t="str">
        <f t="shared" si="7"/>
        <v/>
      </c>
      <c r="O180" s="34" t="str">
        <f t="shared" si="8"/>
        <v/>
      </c>
      <c r="P180" s="34" t="str">
        <f t="shared" si="9"/>
        <v/>
      </c>
      <c r="Q180" s="35" t="str">
        <f t="shared" si="10"/>
        <v/>
      </c>
      <c r="R180" s="33" t="str">
        <f t="shared" si="11"/>
        <v/>
      </c>
      <c r="S180" s="33">
        <f t="shared" si="12"/>
        <v>1</v>
      </c>
      <c r="T180" s="33">
        <f t="shared" si="13"/>
        <v>-56.71174423</v>
      </c>
      <c r="U180" s="33">
        <f t="shared" si="14"/>
        <v>-56.71174423</v>
      </c>
      <c r="V180" s="36" t="str">
        <f t="shared" si="15"/>
        <v/>
      </c>
      <c r="W180" s="37">
        <f t="shared" si="16"/>
        <v>88.71035368</v>
      </c>
      <c r="X180" s="37">
        <f t="shared" si="17"/>
        <v>5.75</v>
      </c>
      <c r="Y180" s="37" t="str">
        <f>if(N180=1,(W180*(S180-V180))*'Säännöt ja ohjeet'!$B$54+X180,"")</f>
        <v/>
      </c>
      <c r="Z180" s="37">
        <f t="shared" si="18"/>
        <v>0</v>
      </c>
      <c r="AA180" s="37">
        <f t="shared" si="19"/>
        <v>1</v>
      </c>
      <c r="AB180" s="37">
        <f t="shared" si="20"/>
        <v>88.71035368</v>
      </c>
      <c r="AC180" s="37">
        <f t="shared" si="21"/>
        <v>5.75</v>
      </c>
      <c r="AD180" s="37" t="str">
        <f>if(N180=1,(AB180*(Z180-AA180))*'Säännöt ja ohjeet'!$B$54+AC180,"")</f>
        <v/>
      </c>
      <c r="AE180" s="38">
        <f t="shared" si="22"/>
        <v>11</v>
      </c>
      <c r="AF180" s="38">
        <f t="shared" si="23"/>
        <v>11</v>
      </c>
      <c r="AG180" s="1"/>
      <c r="AH180" s="10"/>
      <c r="AI180" s="27">
        <f t="shared" ref="AI180:ED180" si="211">if($B180=AI$3,AI179+$Y180,if($C180=AI$3,AI179+$AD180,AI179))</f>
        <v>2004.732079</v>
      </c>
      <c r="AJ180" s="27">
        <f t="shared" si="211"/>
        <v>1845.73035</v>
      </c>
      <c r="AK180" s="27">
        <f t="shared" si="211"/>
        <v>2427.22019</v>
      </c>
      <c r="AL180" s="27">
        <f t="shared" si="211"/>
        <v>1676.303128</v>
      </c>
      <c r="AM180" s="27">
        <f t="shared" si="211"/>
        <v>1775.926432</v>
      </c>
      <c r="AN180" s="27">
        <f t="shared" si="211"/>
        <v>2303.106744</v>
      </c>
      <c r="AO180" s="27">
        <f t="shared" si="211"/>
        <v>2279.021637</v>
      </c>
      <c r="AP180" s="27">
        <f t="shared" si="211"/>
        <v>1721.536599</v>
      </c>
      <c r="AQ180" s="27">
        <f t="shared" si="211"/>
        <v>880.3044819</v>
      </c>
      <c r="AR180" s="27">
        <f t="shared" si="211"/>
        <v>818.204268</v>
      </c>
      <c r="AS180" s="27">
        <f t="shared" si="211"/>
        <v>2178.77133</v>
      </c>
      <c r="AT180" s="27">
        <f t="shared" si="211"/>
        <v>811.649061</v>
      </c>
      <c r="AU180" s="27">
        <f t="shared" si="211"/>
        <v>1243.17385</v>
      </c>
      <c r="AV180" s="27">
        <f t="shared" si="211"/>
        <v>1314.655233</v>
      </c>
      <c r="AW180" s="27">
        <f t="shared" si="211"/>
        <v>1186.880996</v>
      </c>
      <c r="AX180" s="27">
        <f t="shared" si="211"/>
        <v>1130.419935</v>
      </c>
      <c r="AY180" s="27">
        <f t="shared" si="211"/>
        <v>1367.704948</v>
      </c>
      <c r="AZ180" s="27">
        <f t="shared" si="211"/>
        <v>1757.561406</v>
      </c>
      <c r="BA180" s="27">
        <f t="shared" si="211"/>
        <v>1843.969933</v>
      </c>
      <c r="BB180" s="27">
        <f t="shared" si="211"/>
        <v>2151.976698</v>
      </c>
      <c r="BC180" s="27">
        <f t="shared" si="211"/>
        <v>2206.995622</v>
      </c>
      <c r="BD180" s="27" t="str">
        <f t="shared" si="211"/>
        <v>#N/A</v>
      </c>
      <c r="BE180" s="27" t="str">
        <f t="shared" si="211"/>
        <v>#N/A</v>
      </c>
      <c r="BF180" s="27" t="str">
        <f t="shared" si="211"/>
        <v>#N/A</v>
      </c>
      <c r="BG180" s="27" t="str">
        <f t="shared" si="211"/>
        <v>#N/A</v>
      </c>
      <c r="BH180" s="27" t="str">
        <f t="shared" si="211"/>
        <v>#N/A</v>
      </c>
      <c r="BI180" s="27" t="str">
        <f t="shared" si="211"/>
        <v>#N/A</v>
      </c>
      <c r="BJ180" s="27" t="str">
        <f t="shared" si="211"/>
        <v>#N/A</v>
      </c>
      <c r="BK180" s="27" t="str">
        <f t="shared" si="211"/>
        <v>#N/A</v>
      </c>
      <c r="BL180" s="27" t="str">
        <f t="shared" si="211"/>
        <v>#N/A</v>
      </c>
      <c r="BM180" s="27" t="str">
        <f t="shared" si="211"/>
        <v>#N/A</v>
      </c>
      <c r="BN180" s="27" t="str">
        <f t="shared" si="211"/>
        <v>#N/A</v>
      </c>
      <c r="BO180" s="27" t="str">
        <f t="shared" si="211"/>
        <v>#N/A</v>
      </c>
      <c r="BP180" s="27" t="str">
        <f t="shared" si="211"/>
        <v>#N/A</v>
      </c>
      <c r="BQ180" s="27" t="str">
        <f t="shared" si="211"/>
        <v>#N/A</v>
      </c>
      <c r="BR180" s="27" t="str">
        <f t="shared" si="211"/>
        <v>#N/A</v>
      </c>
      <c r="BS180" s="27" t="str">
        <f t="shared" si="211"/>
        <v>#N/A</v>
      </c>
      <c r="BT180" s="27" t="str">
        <f t="shared" si="211"/>
        <v>#N/A</v>
      </c>
      <c r="BU180" s="27" t="str">
        <f t="shared" si="211"/>
        <v>#N/A</v>
      </c>
      <c r="BV180" s="27" t="str">
        <f t="shared" si="211"/>
        <v>#N/A</v>
      </c>
      <c r="BW180" s="27" t="str">
        <f t="shared" si="211"/>
        <v>#N/A</v>
      </c>
      <c r="BX180" s="27" t="str">
        <f t="shared" si="211"/>
        <v>#N/A</v>
      </c>
      <c r="BY180" s="27" t="str">
        <f t="shared" si="211"/>
        <v>#N/A</v>
      </c>
      <c r="BZ180" s="27" t="str">
        <f t="shared" si="211"/>
        <v>#N/A</v>
      </c>
      <c r="CA180" s="27" t="str">
        <f t="shared" si="211"/>
        <v>#N/A</v>
      </c>
      <c r="CB180" s="27" t="str">
        <f t="shared" si="211"/>
        <v>#N/A</v>
      </c>
      <c r="CC180" s="27" t="str">
        <f t="shared" si="211"/>
        <v>#N/A</v>
      </c>
      <c r="CD180" s="27" t="str">
        <f t="shared" si="211"/>
        <v>#N/A</v>
      </c>
      <c r="CE180" s="27" t="str">
        <f t="shared" si="211"/>
        <v>#N/A</v>
      </c>
      <c r="CF180" s="27" t="str">
        <f t="shared" si="211"/>
        <v>#N/A</v>
      </c>
      <c r="CG180" s="27" t="str">
        <f t="shared" si="211"/>
        <v>#N/A</v>
      </c>
      <c r="CH180" s="27" t="str">
        <f t="shared" si="211"/>
        <v>#N/A</v>
      </c>
      <c r="CI180" s="27" t="str">
        <f t="shared" si="211"/>
        <v>#N/A</v>
      </c>
      <c r="CJ180" s="27" t="str">
        <f t="shared" si="211"/>
        <v>#N/A</v>
      </c>
      <c r="CK180" s="27" t="str">
        <f t="shared" si="211"/>
        <v>#N/A</v>
      </c>
      <c r="CL180" s="27" t="str">
        <f t="shared" si="211"/>
        <v>#N/A</v>
      </c>
      <c r="CM180" s="27" t="str">
        <f t="shared" si="211"/>
        <v>#N/A</v>
      </c>
      <c r="CN180" s="27" t="str">
        <f t="shared" si="211"/>
        <v>#N/A</v>
      </c>
      <c r="CO180" s="27" t="str">
        <f t="shared" si="211"/>
        <v>#N/A</v>
      </c>
      <c r="CP180" s="27" t="str">
        <f t="shared" si="211"/>
        <v>#N/A</v>
      </c>
      <c r="CQ180" s="27" t="str">
        <f t="shared" si="211"/>
        <v>#N/A</v>
      </c>
      <c r="CR180" s="27" t="str">
        <f t="shared" si="211"/>
        <v>#N/A</v>
      </c>
      <c r="CS180" s="27" t="str">
        <f t="shared" si="211"/>
        <v>#N/A</v>
      </c>
      <c r="CT180" s="27" t="str">
        <f t="shared" si="211"/>
        <v>#N/A</v>
      </c>
      <c r="CU180" s="27" t="str">
        <f t="shared" si="211"/>
        <v>#N/A</v>
      </c>
      <c r="CV180" s="27" t="str">
        <f t="shared" si="211"/>
        <v>#N/A</v>
      </c>
      <c r="CW180" s="27" t="str">
        <f t="shared" si="211"/>
        <v>#N/A</v>
      </c>
      <c r="CX180" s="27" t="str">
        <f t="shared" si="211"/>
        <v>#N/A</v>
      </c>
      <c r="CY180" s="27" t="str">
        <f t="shared" si="211"/>
        <v>#N/A</v>
      </c>
      <c r="CZ180" s="27" t="str">
        <f t="shared" si="211"/>
        <v>#N/A</v>
      </c>
      <c r="DA180" s="27" t="str">
        <f t="shared" si="211"/>
        <v>#N/A</v>
      </c>
      <c r="DB180" s="27" t="str">
        <f t="shared" si="211"/>
        <v>#N/A</v>
      </c>
      <c r="DC180" s="27" t="str">
        <f t="shared" si="211"/>
        <v>#N/A</v>
      </c>
      <c r="DD180" s="27" t="str">
        <f t="shared" si="211"/>
        <v>#N/A</v>
      </c>
      <c r="DE180" s="27" t="str">
        <f t="shared" si="211"/>
        <v>#N/A</v>
      </c>
      <c r="DF180" s="27" t="str">
        <f t="shared" si="211"/>
        <v>#N/A</v>
      </c>
      <c r="DG180" s="27" t="str">
        <f t="shared" si="211"/>
        <v>#N/A</v>
      </c>
      <c r="DH180" s="27" t="str">
        <f t="shared" si="211"/>
        <v>#N/A</v>
      </c>
      <c r="DI180" s="27" t="str">
        <f t="shared" si="211"/>
        <v>#N/A</v>
      </c>
      <c r="DJ180" s="27" t="str">
        <f t="shared" si="211"/>
        <v>#N/A</v>
      </c>
      <c r="DK180" s="27" t="str">
        <f t="shared" si="211"/>
        <v>#N/A</v>
      </c>
      <c r="DL180" s="27" t="str">
        <f t="shared" si="211"/>
        <v>#N/A</v>
      </c>
      <c r="DM180" s="27" t="str">
        <f t="shared" si="211"/>
        <v>#N/A</v>
      </c>
      <c r="DN180" s="27" t="str">
        <f t="shared" si="211"/>
        <v>#N/A</v>
      </c>
      <c r="DO180" s="27" t="str">
        <f t="shared" si="211"/>
        <v>#N/A</v>
      </c>
      <c r="DP180" s="27" t="str">
        <f t="shared" si="211"/>
        <v>#N/A</v>
      </c>
      <c r="DQ180" s="27" t="str">
        <f t="shared" si="211"/>
        <v>#N/A</v>
      </c>
      <c r="DR180" s="27" t="str">
        <f t="shared" si="211"/>
        <v>#N/A</v>
      </c>
      <c r="DS180" s="27" t="str">
        <f t="shared" si="211"/>
        <v>#N/A</v>
      </c>
      <c r="DT180" s="27" t="str">
        <f t="shared" si="211"/>
        <v>#N/A</v>
      </c>
      <c r="DU180" s="27" t="str">
        <f t="shared" si="211"/>
        <v>#N/A</v>
      </c>
      <c r="DV180" s="27" t="str">
        <f t="shared" si="211"/>
        <v>#N/A</v>
      </c>
      <c r="DW180" s="27" t="str">
        <f t="shared" si="211"/>
        <v>#N/A</v>
      </c>
      <c r="DX180" s="27" t="str">
        <f t="shared" si="211"/>
        <v>#N/A</v>
      </c>
      <c r="DY180" s="27" t="str">
        <f t="shared" si="211"/>
        <v>#N/A</v>
      </c>
      <c r="DZ180" s="27" t="str">
        <f t="shared" si="211"/>
        <v>#N/A</v>
      </c>
      <c r="EA180" s="27" t="str">
        <f t="shared" si="211"/>
        <v>#N/A</v>
      </c>
      <c r="EB180" s="27" t="str">
        <f t="shared" si="211"/>
        <v>#N/A</v>
      </c>
      <c r="EC180" s="27" t="str">
        <f t="shared" si="211"/>
        <v>#N/A</v>
      </c>
      <c r="ED180" s="27" t="str">
        <f t="shared" si="211"/>
        <v>#N/A</v>
      </c>
      <c r="EE180" s="28">
        <f t="shared" si="2"/>
        <v>1663.135472</v>
      </c>
    </row>
    <row r="181">
      <c r="A181" s="1"/>
      <c r="B181" s="42"/>
      <c r="C181" s="43"/>
      <c r="D181" s="43"/>
      <c r="E181" s="43"/>
      <c r="F181" s="44"/>
      <c r="G181" s="32"/>
      <c r="H181" s="32" t="b">
        <f t="shared" si="3"/>
        <v>0</v>
      </c>
      <c r="I181" s="32" t="b">
        <f>if(iferror(match(B181,'Osallistujat ja seuranta'!C:C,0),0)&gt;0,TRUE,FALSE)</f>
        <v>0</v>
      </c>
      <c r="J181" s="32" t="b">
        <f>if(iferror(match(C181,'Osallistujat ja seuranta'!C:C,0),0)&gt;0,TRUE,FALSE)</f>
        <v>0</v>
      </c>
      <c r="K181" s="32" t="b">
        <f t="shared" si="4"/>
        <v>0</v>
      </c>
      <c r="L181" s="32" t="b">
        <f t="shared" si="5"/>
        <v>1</v>
      </c>
      <c r="M181" s="32" t="b">
        <f t="shared" si="6"/>
        <v>0</v>
      </c>
      <c r="N181" s="33"/>
      <c r="O181" s="34"/>
      <c r="P181" s="34"/>
      <c r="Q181" s="35"/>
      <c r="R181" s="33"/>
      <c r="S181" s="33"/>
      <c r="T181" s="33"/>
      <c r="U181" s="33"/>
      <c r="V181" s="36"/>
      <c r="W181" s="37"/>
      <c r="X181" s="37"/>
      <c r="Y181" s="37"/>
      <c r="Z181" s="37"/>
      <c r="AA181" s="37"/>
      <c r="AB181" s="37"/>
      <c r="AC181" s="37"/>
      <c r="AD181" s="37"/>
      <c r="AE181" s="38"/>
      <c r="AF181" s="38"/>
      <c r="AG181" s="1"/>
      <c r="AH181" s="10"/>
      <c r="AI181" s="11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27"/>
      <c r="BQ181" s="27"/>
      <c r="BR181" s="27"/>
      <c r="BS181" s="27"/>
      <c r="BT181" s="27"/>
      <c r="BU181" s="27"/>
      <c r="BV181" s="27"/>
      <c r="BW181" s="27"/>
      <c r="BX181" s="27"/>
      <c r="BY181" s="27"/>
      <c r="BZ181" s="27"/>
      <c r="CA181" s="27"/>
      <c r="CB181" s="27"/>
      <c r="CC181" s="27"/>
      <c r="CD181" s="27"/>
      <c r="CE181" s="27"/>
      <c r="CF181" s="27"/>
      <c r="CG181" s="27"/>
      <c r="CH181" s="27"/>
      <c r="CI181" s="27"/>
      <c r="CJ181" s="27"/>
      <c r="CK181" s="27"/>
      <c r="CL181" s="27"/>
      <c r="CM181" s="27"/>
      <c r="CN181" s="27"/>
      <c r="CO181" s="27"/>
      <c r="CP181" s="27"/>
      <c r="CQ181" s="27"/>
      <c r="CR181" s="27"/>
      <c r="CS181" s="27"/>
      <c r="CT181" s="27"/>
      <c r="CU181" s="27"/>
      <c r="CV181" s="27"/>
      <c r="CW181" s="27"/>
      <c r="CX181" s="27"/>
      <c r="CY181" s="27"/>
      <c r="CZ181" s="27"/>
      <c r="DA181" s="27"/>
      <c r="DB181" s="27"/>
      <c r="DC181" s="27"/>
      <c r="DD181" s="27"/>
      <c r="DE181" s="27"/>
      <c r="DF181" s="27"/>
      <c r="DG181" s="27"/>
      <c r="DH181" s="27"/>
      <c r="DI181" s="27"/>
      <c r="DJ181" s="27"/>
      <c r="DK181" s="27"/>
      <c r="DL181" s="27"/>
      <c r="DM181" s="27"/>
      <c r="DN181" s="27"/>
      <c r="DO181" s="27"/>
      <c r="DP181" s="27"/>
      <c r="DQ181" s="27"/>
      <c r="DR181" s="27"/>
      <c r="DS181" s="27"/>
      <c r="DT181" s="27"/>
      <c r="DU181" s="27"/>
      <c r="DV181" s="27"/>
      <c r="DW181" s="27"/>
      <c r="DX181" s="27"/>
      <c r="DY181" s="27"/>
      <c r="DZ181" s="27"/>
      <c r="EA181" s="27"/>
      <c r="EB181" s="27"/>
      <c r="EC181" s="27"/>
      <c r="ED181" s="27"/>
      <c r="EE181" s="28"/>
    </row>
    <row r="182">
      <c r="A182" s="1"/>
      <c r="B182" s="45"/>
      <c r="C182" s="46"/>
      <c r="D182" s="46"/>
      <c r="E182" s="46"/>
      <c r="F182" s="47"/>
      <c r="G182" s="32"/>
      <c r="H182" s="32" t="b">
        <f t="shared" si="3"/>
        <v>0</v>
      </c>
      <c r="I182" s="32" t="b">
        <f>if(iferror(match(B182,'Osallistujat ja seuranta'!C:C,0),0)&gt;0,TRUE,FALSE)</f>
        <v>0</v>
      </c>
      <c r="J182" s="32" t="b">
        <f>if(iferror(match(C182,'Osallistujat ja seuranta'!C:C,0),0)&gt;0,TRUE,FALSE)</f>
        <v>0</v>
      </c>
      <c r="K182" s="32" t="b">
        <f t="shared" si="4"/>
        <v>0</v>
      </c>
      <c r="L182" s="32" t="b">
        <f t="shared" si="5"/>
        <v>1</v>
      </c>
      <c r="M182" s="32" t="b">
        <f t="shared" si="6"/>
        <v>0</v>
      </c>
      <c r="N182" s="33" t="str">
        <f>if(and(I182:M182),1,if(H182,0,""))</f>
        <v/>
      </c>
      <c r="O182" s="34" t="str">
        <f t="array" ref="O182">if(N182=1,index(74:74,1,match(B182,$3:$3,0)),"")</f>
        <v/>
      </c>
      <c r="P182" s="34" t="str">
        <f t="array" ref="P182">if(N182=1,index(74:74,1,match(C182,$3:$3,0)),"")</f>
        <v/>
      </c>
      <c r="Q182" s="35" t="str">
        <f>if(N182=1,O182-(P182+D182*100-if(D182&gt;0,50,0))*N182,"")</f>
        <v/>
      </c>
      <c r="R182" s="33" t="str">
        <f>if(N182=1,P182+D182*100-if(D182&gt;0,50,0),"")</f>
        <v/>
      </c>
      <c r="S182" s="33">
        <f>if(E182=B182,1,0)</f>
        <v>1</v>
      </c>
      <c r="T182" s="33">
        <f>-7*ln(3300-O182)</f>
        <v>-56.71174423</v>
      </c>
      <c r="U182" s="33">
        <f>-7*ln(3300-R182)</f>
        <v>-56.71174423</v>
      </c>
      <c r="V182" s="36" t="str">
        <f>if(N182=1,1/(1+exp(U182-T182)),"")</f>
        <v/>
      </c>
      <c r="W182" s="37">
        <f>power((3300-O182)/200,1.6)</f>
        <v>88.71035368</v>
      </c>
      <c r="X182" s="37">
        <f>ln(1+exp((2300-O182)/80))/5</f>
        <v>5.75</v>
      </c>
      <c r="Y182" s="37" t="str">
        <f>if(N182=1,(W182*(S182-V182))*'Säännöt ja ohjeet'!$B$54+X182,"")</f>
        <v/>
      </c>
      <c r="Z182" s="37">
        <f>-(S182-1)</f>
        <v>0</v>
      </c>
      <c r="AA182" s="37">
        <f>1-V182</f>
        <v>1</v>
      </c>
      <c r="AB182" s="37">
        <f>power((3300-P182)/200,1.6)</f>
        <v>88.71035368</v>
      </c>
      <c r="AC182" s="37">
        <f>ln(1+exp((2300-P182)/80))/5</f>
        <v>5.75</v>
      </c>
      <c r="AD182" s="37" t="str">
        <f>if(N182=1,(AB182*(Z182-AA182))*'Säännöt ja ohjeet'!$B$54+AC182,"")</f>
        <v/>
      </c>
      <c r="AE182" s="38">
        <f>10*if($E182=B182,1,-1)+min(10,rounddown((P182-O182)/50,0)-2*$D182*sign(P182-O182))+1</f>
        <v>11</v>
      </c>
      <c r="AF182" s="38">
        <f>10*if($E182=C182,1,-1)+min(10,rounddown((O182-P182)/50,0)-2*$D182*sign(O182-P182))+1</f>
        <v>11</v>
      </c>
      <c r="AG182" s="48"/>
      <c r="AH182" s="49"/>
      <c r="AI182" s="27">
        <f t="shared" ref="AI182:ED182" si="212">if($B182=AI$3,AI180+$Y182,if($C182=AI$3,AI180+$AD182,AI180))</f>
        <v>2004.732079</v>
      </c>
      <c r="AJ182" s="27">
        <f t="shared" si="212"/>
        <v>1845.73035</v>
      </c>
      <c r="AK182" s="27">
        <f t="shared" si="212"/>
        <v>2427.22019</v>
      </c>
      <c r="AL182" s="27">
        <f t="shared" si="212"/>
        <v>1676.303128</v>
      </c>
      <c r="AM182" s="27">
        <f t="shared" si="212"/>
        <v>1775.926432</v>
      </c>
      <c r="AN182" s="27">
        <f t="shared" si="212"/>
        <v>2303.106744</v>
      </c>
      <c r="AO182" s="27">
        <f t="shared" si="212"/>
        <v>2279.021637</v>
      </c>
      <c r="AP182" s="27">
        <f t="shared" si="212"/>
        <v>1721.536599</v>
      </c>
      <c r="AQ182" s="27">
        <f t="shared" si="212"/>
        <v>880.3044819</v>
      </c>
      <c r="AR182" s="27">
        <f t="shared" si="212"/>
        <v>818.204268</v>
      </c>
      <c r="AS182" s="27">
        <f t="shared" si="212"/>
        <v>2178.77133</v>
      </c>
      <c r="AT182" s="27">
        <f t="shared" si="212"/>
        <v>811.649061</v>
      </c>
      <c r="AU182" s="27">
        <f t="shared" si="212"/>
        <v>1243.17385</v>
      </c>
      <c r="AV182" s="27">
        <f t="shared" si="212"/>
        <v>1314.655233</v>
      </c>
      <c r="AW182" s="27">
        <f t="shared" si="212"/>
        <v>1186.880996</v>
      </c>
      <c r="AX182" s="27">
        <f t="shared" si="212"/>
        <v>1130.419935</v>
      </c>
      <c r="AY182" s="27">
        <f t="shared" si="212"/>
        <v>1367.704948</v>
      </c>
      <c r="AZ182" s="27">
        <f t="shared" si="212"/>
        <v>1757.561406</v>
      </c>
      <c r="BA182" s="27">
        <f t="shared" si="212"/>
        <v>1843.969933</v>
      </c>
      <c r="BB182" s="27">
        <f t="shared" si="212"/>
        <v>2151.976698</v>
      </c>
      <c r="BC182" s="27">
        <f t="shared" si="212"/>
        <v>2206.995622</v>
      </c>
      <c r="BD182" s="11" t="str">
        <f t="shared" si="212"/>
        <v>#N/A</v>
      </c>
      <c r="BE182" s="11" t="str">
        <f t="shared" si="212"/>
        <v>#N/A</v>
      </c>
      <c r="BF182" s="11" t="str">
        <f t="shared" si="212"/>
        <v>#N/A</v>
      </c>
      <c r="BG182" s="11" t="str">
        <f t="shared" si="212"/>
        <v>#N/A</v>
      </c>
      <c r="BH182" s="11" t="str">
        <f t="shared" si="212"/>
        <v>#N/A</v>
      </c>
      <c r="BI182" s="11" t="str">
        <f t="shared" si="212"/>
        <v>#N/A</v>
      </c>
      <c r="BJ182" s="11" t="str">
        <f t="shared" si="212"/>
        <v>#N/A</v>
      </c>
      <c r="BK182" s="11" t="str">
        <f t="shared" si="212"/>
        <v>#N/A</v>
      </c>
      <c r="BL182" s="11" t="str">
        <f t="shared" si="212"/>
        <v>#N/A</v>
      </c>
      <c r="BM182" s="11" t="str">
        <f t="shared" si="212"/>
        <v>#N/A</v>
      </c>
      <c r="BN182" s="11" t="str">
        <f t="shared" si="212"/>
        <v>#N/A</v>
      </c>
      <c r="BO182" s="11" t="str">
        <f t="shared" si="212"/>
        <v>#N/A</v>
      </c>
      <c r="BP182" s="11" t="str">
        <f t="shared" si="212"/>
        <v>#N/A</v>
      </c>
      <c r="BQ182" s="11" t="str">
        <f t="shared" si="212"/>
        <v>#N/A</v>
      </c>
      <c r="BR182" s="11" t="str">
        <f t="shared" si="212"/>
        <v>#N/A</v>
      </c>
      <c r="BS182" s="11" t="str">
        <f t="shared" si="212"/>
        <v>#N/A</v>
      </c>
      <c r="BT182" s="11" t="str">
        <f t="shared" si="212"/>
        <v>#N/A</v>
      </c>
      <c r="BU182" s="11" t="str">
        <f t="shared" si="212"/>
        <v>#N/A</v>
      </c>
      <c r="BV182" s="11" t="str">
        <f t="shared" si="212"/>
        <v>#N/A</v>
      </c>
      <c r="BW182" s="11" t="str">
        <f t="shared" si="212"/>
        <v>#N/A</v>
      </c>
      <c r="BX182" s="11" t="str">
        <f t="shared" si="212"/>
        <v>#N/A</v>
      </c>
      <c r="BY182" s="11" t="str">
        <f t="shared" si="212"/>
        <v>#N/A</v>
      </c>
      <c r="BZ182" s="11" t="str">
        <f t="shared" si="212"/>
        <v>#N/A</v>
      </c>
      <c r="CA182" s="11" t="str">
        <f t="shared" si="212"/>
        <v>#N/A</v>
      </c>
      <c r="CB182" s="11" t="str">
        <f t="shared" si="212"/>
        <v>#N/A</v>
      </c>
      <c r="CC182" s="11" t="str">
        <f t="shared" si="212"/>
        <v>#N/A</v>
      </c>
      <c r="CD182" s="11" t="str">
        <f t="shared" si="212"/>
        <v>#N/A</v>
      </c>
      <c r="CE182" s="11" t="str">
        <f t="shared" si="212"/>
        <v>#N/A</v>
      </c>
      <c r="CF182" s="11" t="str">
        <f t="shared" si="212"/>
        <v>#N/A</v>
      </c>
      <c r="CG182" s="11" t="str">
        <f t="shared" si="212"/>
        <v>#N/A</v>
      </c>
      <c r="CH182" s="11" t="str">
        <f t="shared" si="212"/>
        <v>#N/A</v>
      </c>
      <c r="CI182" s="11" t="str">
        <f t="shared" si="212"/>
        <v>#N/A</v>
      </c>
      <c r="CJ182" s="11" t="str">
        <f t="shared" si="212"/>
        <v>#N/A</v>
      </c>
      <c r="CK182" s="11" t="str">
        <f t="shared" si="212"/>
        <v>#N/A</v>
      </c>
      <c r="CL182" s="11" t="str">
        <f t="shared" si="212"/>
        <v>#N/A</v>
      </c>
      <c r="CM182" s="11" t="str">
        <f t="shared" si="212"/>
        <v>#N/A</v>
      </c>
      <c r="CN182" s="11" t="str">
        <f t="shared" si="212"/>
        <v>#N/A</v>
      </c>
      <c r="CO182" s="11" t="str">
        <f t="shared" si="212"/>
        <v>#N/A</v>
      </c>
      <c r="CP182" s="11" t="str">
        <f t="shared" si="212"/>
        <v>#N/A</v>
      </c>
      <c r="CQ182" s="11" t="str">
        <f t="shared" si="212"/>
        <v>#N/A</v>
      </c>
      <c r="CR182" s="11" t="str">
        <f t="shared" si="212"/>
        <v>#N/A</v>
      </c>
      <c r="CS182" s="11" t="str">
        <f t="shared" si="212"/>
        <v>#N/A</v>
      </c>
      <c r="CT182" s="11" t="str">
        <f t="shared" si="212"/>
        <v>#N/A</v>
      </c>
      <c r="CU182" s="11" t="str">
        <f t="shared" si="212"/>
        <v>#N/A</v>
      </c>
      <c r="CV182" s="11" t="str">
        <f t="shared" si="212"/>
        <v>#N/A</v>
      </c>
      <c r="CW182" s="11" t="str">
        <f t="shared" si="212"/>
        <v>#N/A</v>
      </c>
      <c r="CX182" s="11" t="str">
        <f t="shared" si="212"/>
        <v>#N/A</v>
      </c>
      <c r="CY182" s="11" t="str">
        <f t="shared" si="212"/>
        <v>#N/A</v>
      </c>
      <c r="CZ182" s="11" t="str">
        <f t="shared" si="212"/>
        <v>#N/A</v>
      </c>
      <c r="DA182" s="11" t="str">
        <f t="shared" si="212"/>
        <v>#N/A</v>
      </c>
      <c r="DB182" s="11" t="str">
        <f t="shared" si="212"/>
        <v>#N/A</v>
      </c>
      <c r="DC182" s="11" t="str">
        <f t="shared" si="212"/>
        <v>#N/A</v>
      </c>
      <c r="DD182" s="11" t="str">
        <f t="shared" si="212"/>
        <v>#N/A</v>
      </c>
      <c r="DE182" s="11" t="str">
        <f t="shared" si="212"/>
        <v>#N/A</v>
      </c>
      <c r="DF182" s="11" t="str">
        <f t="shared" si="212"/>
        <v>#N/A</v>
      </c>
      <c r="DG182" s="11" t="str">
        <f t="shared" si="212"/>
        <v>#N/A</v>
      </c>
      <c r="DH182" s="11" t="str">
        <f t="shared" si="212"/>
        <v>#N/A</v>
      </c>
      <c r="DI182" s="11" t="str">
        <f t="shared" si="212"/>
        <v>#N/A</v>
      </c>
      <c r="DJ182" s="11" t="str">
        <f t="shared" si="212"/>
        <v>#N/A</v>
      </c>
      <c r="DK182" s="11" t="str">
        <f t="shared" si="212"/>
        <v>#N/A</v>
      </c>
      <c r="DL182" s="11" t="str">
        <f t="shared" si="212"/>
        <v>#N/A</v>
      </c>
      <c r="DM182" s="11" t="str">
        <f t="shared" si="212"/>
        <v>#N/A</v>
      </c>
      <c r="DN182" s="11" t="str">
        <f t="shared" si="212"/>
        <v>#N/A</v>
      </c>
      <c r="DO182" s="11" t="str">
        <f t="shared" si="212"/>
        <v>#N/A</v>
      </c>
      <c r="DP182" s="11" t="str">
        <f t="shared" si="212"/>
        <v>#N/A</v>
      </c>
      <c r="DQ182" s="11" t="str">
        <f t="shared" si="212"/>
        <v>#N/A</v>
      </c>
      <c r="DR182" s="11" t="str">
        <f t="shared" si="212"/>
        <v>#N/A</v>
      </c>
      <c r="DS182" s="11" t="str">
        <f t="shared" si="212"/>
        <v>#N/A</v>
      </c>
      <c r="DT182" s="11" t="str">
        <f t="shared" si="212"/>
        <v>#N/A</v>
      </c>
      <c r="DU182" s="11" t="str">
        <f t="shared" si="212"/>
        <v>#N/A</v>
      </c>
      <c r="DV182" s="11" t="str">
        <f t="shared" si="212"/>
        <v>#N/A</v>
      </c>
      <c r="DW182" s="11" t="str">
        <f t="shared" si="212"/>
        <v>#N/A</v>
      </c>
      <c r="DX182" s="11" t="str">
        <f t="shared" si="212"/>
        <v>#N/A</v>
      </c>
      <c r="DY182" s="11" t="str">
        <f t="shared" si="212"/>
        <v>#N/A</v>
      </c>
      <c r="DZ182" s="11" t="str">
        <f t="shared" si="212"/>
        <v>#N/A</v>
      </c>
      <c r="EA182" s="11" t="str">
        <f t="shared" si="212"/>
        <v>#N/A</v>
      </c>
      <c r="EB182" s="11" t="str">
        <f t="shared" si="212"/>
        <v>#N/A</v>
      </c>
      <c r="EC182" s="11" t="str">
        <f t="shared" si="212"/>
        <v>#N/A</v>
      </c>
      <c r="ED182" s="11" t="str">
        <f t="shared" si="212"/>
        <v>#N/A</v>
      </c>
      <c r="EE182" s="28">
        <f>sum(iferror(AI182:BH182,0))/count(AI182:BH182)</f>
        <v>1663.135472</v>
      </c>
    </row>
    <row r="183">
      <c r="A183" s="50"/>
      <c r="B183" s="51" t="s">
        <v>55</v>
      </c>
      <c r="C183" s="52"/>
      <c r="D183" s="52"/>
      <c r="E183" s="52"/>
      <c r="F183" s="52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4" t="s">
        <v>56</v>
      </c>
      <c r="AI183" s="55">
        <f t="shared" ref="AI183:EE183" si="213">AI182</f>
        <v>2004.732079</v>
      </c>
      <c r="AJ183" s="55">
        <f t="shared" si="213"/>
        <v>1845.73035</v>
      </c>
      <c r="AK183" s="55">
        <f t="shared" si="213"/>
        <v>2427.22019</v>
      </c>
      <c r="AL183" s="55">
        <f t="shared" si="213"/>
        <v>1676.303128</v>
      </c>
      <c r="AM183" s="55">
        <f t="shared" si="213"/>
        <v>1775.926432</v>
      </c>
      <c r="AN183" s="55">
        <f t="shared" si="213"/>
        <v>2303.106744</v>
      </c>
      <c r="AO183" s="55">
        <f t="shared" si="213"/>
        <v>2279.021637</v>
      </c>
      <c r="AP183" s="55">
        <f t="shared" si="213"/>
        <v>1721.536599</v>
      </c>
      <c r="AQ183" s="55">
        <f t="shared" si="213"/>
        <v>880.3044819</v>
      </c>
      <c r="AR183" s="55">
        <f t="shared" si="213"/>
        <v>818.204268</v>
      </c>
      <c r="AS183" s="55">
        <f t="shared" si="213"/>
        <v>2178.77133</v>
      </c>
      <c r="AT183" s="55">
        <f t="shared" si="213"/>
        <v>811.649061</v>
      </c>
      <c r="AU183" s="55">
        <f t="shared" si="213"/>
        <v>1243.17385</v>
      </c>
      <c r="AV183" s="55">
        <f t="shared" si="213"/>
        <v>1314.655233</v>
      </c>
      <c r="AW183" s="55">
        <f t="shared" si="213"/>
        <v>1186.880996</v>
      </c>
      <c r="AX183" s="55">
        <f t="shared" si="213"/>
        <v>1130.419935</v>
      </c>
      <c r="AY183" s="55">
        <f t="shared" si="213"/>
        <v>1367.704948</v>
      </c>
      <c r="AZ183" s="55">
        <f t="shared" si="213"/>
        <v>1757.561406</v>
      </c>
      <c r="BA183" s="55">
        <f t="shared" si="213"/>
        <v>1843.969933</v>
      </c>
      <c r="BB183" s="55">
        <f t="shared" si="213"/>
        <v>2151.976698</v>
      </c>
      <c r="BC183" s="55">
        <f t="shared" si="213"/>
        <v>2206.995622</v>
      </c>
      <c r="BD183" s="56" t="str">
        <f t="shared" si="213"/>
        <v>#N/A</v>
      </c>
      <c r="BE183" s="56" t="str">
        <f t="shared" si="213"/>
        <v>#N/A</v>
      </c>
      <c r="BF183" s="56" t="str">
        <f t="shared" si="213"/>
        <v>#N/A</v>
      </c>
      <c r="BG183" s="56" t="str">
        <f t="shared" si="213"/>
        <v>#N/A</v>
      </c>
      <c r="BH183" s="56" t="str">
        <f t="shared" si="213"/>
        <v>#N/A</v>
      </c>
      <c r="BI183" s="56" t="str">
        <f t="shared" si="213"/>
        <v>#N/A</v>
      </c>
      <c r="BJ183" s="56" t="str">
        <f t="shared" si="213"/>
        <v>#N/A</v>
      </c>
      <c r="BK183" s="56" t="str">
        <f t="shared" si="213"/>
        <v>#N/A</v>
      </c>
      <c r="BL183" s="56" t="str">
        <f t="shared" si="213"/>
        <v>#N/A</v>
      </c>
      <c r="BM183" s="56" t="str">
        <f t="shared" si="213"/>
        <v>#N/A</v>
      </c>
      <c r="BN183" s="56" t="str">
        <f t="shared" si="213"/>
        <v>#N/A</v>
      </c>
      <c r="BO183" s="56" t="str">
        <f t="shared" si="213"/>
        <v>#N/A</v>
      </c>
      <c r="BP183" s="56" t="str">
        <f t="shared" si="213"/>
        <v>#N/A</v>
      </c>
      <c r="BQ183" s="56" t="str">
        <f t="shared" si="213"/>
        <v>#N/A</v>
      </c>
      <c r="BR183" s="56" t="str">
        <f t="shared" si="213"/>
        <v>#N/A</v>
      </c>
      <c r="BS183" s="56" t="str">
        <f t="shared" si="213"/>
        <v>#N/A</v>
      </c>
      <c r="BT183" s="56" t="str">
        <f t="shared" si="213"/>
        <v>#N/A</v>
      </c>
      <c r="BU183" s="56" t="str">
        <f t="shared" si="213"/>
        <v>#N/A</v>
      </c>
      <c r="BV183" s="56" t="str">
        <f t="shared" si="213"/>
        <v>#N/A</v>
      </c>
      <c r="BW183" s="56" t="str">
        <f t="shared" si="213"/>
        <v>#N/A</v>
      </c>
      <c r="BX183" s="56" t="str">
        <f t="shared" si="213"/>
        <v>#N/A</v>
      </c>
      <c r="BY183" s="56" t="str">
        <f t="shared" si="213"/>
        <v>#N/A</v>
      </c>
      <c r="BZ183" s="56" t="str">
        <f t="shared" si="213"/>
        <v>#N/A</v>
      </c>
      <c r="CA183" s="56" t="str">
        <f t="shared" si="213"/>
        <v>#N/A</v>
      </c>
      <c r="CB183" s="56" t="str">
        <f t="shared" si="213"/>
        <v>#N/A</v>
      </c>
      <c r="CC183" s="56" t="str">
        <f t="shared" si="213"/>
        <v>#N/A</v>
      </c>
      <c r="CD183" s="56" t="str">
        <f t="shared" si="213"/>
        <v>#N/A</v>
      </c>
      <c r="CE183" s="56" t="str">
        <f t="shared" si="213"/>
        <v>#N/A</v>
      </c>
      <c r="CF183" s="56" t="str">
        <f t="shared" si="213"/>
        <v>#N/A</v>
      </c>
      <c r="CG183" s="56" t="str">
        <f t="shared" si="213"/>
        <v>#N/A</v>
      </c>
      <c r="CH183" s="56" t="str">
        <f t="shared" si="213"/>
        <v>#N/A</v>
      </c>
      <c r="CI183" s="56" t="str">
        <f t="shared" si="213"/>
        <v>#N/A</v>
      </c>
      <c r="CJ183" s="56" t="str">
        <f t="shared" si="213"/>
        <v>#N/A</v>
      </c>
      <c r="CK183" s="56" t="str">
        <f t="shared" si="213"/>
        <v>#N/A</v>
      </c>
      <c r="CL183" s="56" t="str">
        <f t="shared" si="213"/>
        <v>#N/A</v>
      </c>
      <c r="CM183" s="56" t="str">
        <f t="shared" si="213"/>
        <v>#N/A</v>
      </c>
      <c r="CN183" s="56" t="str">
        <f t="shared" si="213"/>
        <v>#N/A</v>
      </c>
      <c r="CO183" s="56" t="str">
        <f t="shared" si="213"/>
        <v>#N/A</v>
      </c>
      <c r="CP183" s="56" t="str">
        <f t="shared" si="213"/>
        <v>#N/A</v>
      </c>
      <c r="CQ183" s="56" t="str">
        <f t="shared" si="213"/>
        <v>#N/A</v>
      </c>
      <c r="CR183" s="56" t="str">
        <f t="shared" si="213"/>
        <v>#N/A</v>
      </c>
      <c r="CS183" s="56" t="str">
        <f t="shared" si="213"/>
        <v>#N/A</v>
      </c>
      <c r="CT183" s="56" t="str">
        <f t="shared" si="213"/>
        <v>#N/A</v>
      </c>
      <c r="CU183" s="56" t="str">
        <f t="shared" si="213"/>
        <v>#N/A</v>
      </c>
      <c r="CV183" s="56" t="str">
        <f t="shared" si="213"/>
        <v>#N/A</v>
      </c>
      <c r="CW183" s="56" t="str">
        <f t="shared" si="213"/>
        <v>#N/A</v>
      </c>
      <c r="CX183" s="56" t="str">
        <f t="shared" si="213"/>
        <v>#N/A</v>
      </c>
      <c r="CY183" s="56" t="str">
        <f t="shared" si="213"/>
        <v>#N/A</v>
      </c>
      <c r="CZ183" s="56" t="str">
        <f t="shared" si="213"/>
        <v>#N/A</v>
      </c>
      <c r="DA183" s="56" t="str">
        <f t="shared" si="213"/>
        <v>#N/A</v>
      </c>
      <c r="DB183" s="56" t="str">
        <f t="shared" si="213"/>
        <v>#N/A</v>
      </c>
      <c r="DC183" s="56" t="str">
        <f t="shared" si="213"/>
        <v>#N/A</v>
      </c>
      <c r="DD183" s="56" t="str">
        <f t="shared" si="213"/>
        <v>#N/A</v>
      </c>
      <c r="DE183" s="56" t="str">
        <f t="shared" si="213"/>
        <v>#N/A</v>
      </c>
      <c r="DF183" s="56" t="str">
        <f t="shared" si="213"/>
        <v>#N/A</v>
      </c>
      <c r="DG183" s="56" t="str">
        <f t="shared" si="213"/>
        <v>#N/A</v>
      </c>
      <c r="DH183" s="56" t="str">
        <f t="shared" si="213"/>
        <v>#N/A</v>
      </c>
      <c r="DI183" s="56" t="str">
        <f t="shared" si="213"/>
        <v>#N/A</v>
      </c>
      <c r="DJ183" s="56" t="str">
        <f t="shared" si="213"/>
        <v>#N/A</v>
      </c>
      <c r="DK183" s="56" t="str">
        <f t="shared" si="213"/>
        <v>#N/A</v>
      </c>
      <c r="DL183" s="56" t="str">
        <f t="shared" si="213"/>
        <v>#N/A</v>
      </c>
      <c r="DM183" s="56" t="str">
        <f t="shared" si="213"/>
        <v>#N/A</v>
      </c>
      <c r="DN183" s="56" t="str">
        <f t="shared" si="213"/>
        <v>#N/A</v>
      </c>
      <c r="DO183" s="56" t="str">
        <f t="shared" si="213"/>
        <v>#N/A</v>
      </c>
      <c r="DP183" s="56" t="str">
        <f t="shared" si="213"/>
        <v>#N/A</v>
      </c>
      <c r="DQ183" s="56" t="str">
        <f t="shared" si="213"/>
        <v>#N/A</v>
      </c>
      <c r="DR183" s="56" t="str">
        <f t="shared" si="213"/>
        <v>#N/A</v>
      </c>
      <c r="DS183" s="56" t="str">
        <f t="shared" si="213"/>
        <v>#N/A</v>
      </c>
      <c r="DT183" s="56" t="str">
        <f t="shared" si="213"/>
        <v>#N/A</v>
      </c>
      <c r="DU183" s="56" t="str">
        <f t="shared" si="213"/>
        <v>#N/A</v>
      </c>
      <c r="DV183" s="56" t="str">
        <f t="shared" si="213"/>
        <v>#N/A</v>
      </c>
      <c r="DW183" s="56" t="str">
        <f t="shared" si="213"/>
        <v>#N/A</v>
      </c>
      <c r="DX183" s="56" t="str">
        <f t="shared" si="213"/>
        <v>#N/A</v>
      </c>
      <c r="DY183" s="56" t="str">
        <f t="shared" si="213"/>
        <v>#N/A</v>
      </c>
      <c r="DZ183" s="56" t="str">
        <f t="shared" si="213"/>
        <v>#N/A</v>
      </c>
      <c r="EA183" s="56" t="str">
        <f t="shared" si="213"/>
        <v>#N/A</v>
      </c>
      <c r="EB183" s="56" t="str">
        <f t="shared" si="213"/>
        <v>#N/A</v>
      </c>
      <c r="EC183" s="56" t="str">
        <f t="shared" si="213"/>
        <v>#N/A</v>
      </c>
      <c r="ED183" s="56" t="str">
        <f t="shared" si="213"/>
        <v>#N/A</v>
      </c>
      <c r="EE183" s="57">
        <f t="shared" si="213"/>
        <v>1663.135472</v>
      </c>
    </row>
    <row r="184">
      <c r="A184" s="53"/>
      <c r="B184" s="51" t="s">
        <v>57</v>
      </c>
      <c r="C184" s="52"/>
      <c r="D184" s="52"/>
      <c r="E184" s="52"/>
      <c r="F184" s="52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4" t="s">
        <v>58</v>
      </c>
      <c r="AI184" s="55">
        <f t="shared" ref="AI184:EE184" si="214">max(AI4:AI182)</f>
        <v>2026.828869</v>
      </c>
      <c r="AJ184" s="55">
        <f t="shared" si="214"/>
        <v>1931.250027</v>
      </c>
      <c r="AK184" s="55">
        <f t="shared" si="214"/>
        <v>2455.072175</v>
      </c>
      <c r="AL184" s="55">
        <f t="shared" si="214"/>
        <v>1676.303128</v>
      </c>
      <c r="AM184" s="55">
        <f t="shared" si="214"/>
        <v>1804.072131</v>
      </c>
      <c r="AN184" s="55">
        <f t="shared" si="214"/>
        <v>2333.503271</v>
      </c>
      <c r="AO184" s="55">
        <f t="shared" si="214"/>
        <v>2286.32782</v>
      </c>
      <c r="AP184" s="55">
        <f t="shared" si="214"/>
        <v>1721.536599</v>
      </c>
      <c r="AQ184" s="55">
        <f t="shared" si="214"/>
        <v>880.3044819</v>
      </c>
      <c r="AR184" s="55">
        <f t="shared" si="214"/>
        <v>883.850954</v>
      </c>
      <c r="AS184" s="55">
        <f t="shared" si="214"/>
        <v>2219</v>
      </c>
      <c r="AT184" s="55">
        <f t="shared" si="214"/>
        <v>811.649061</v>
      </c>
      <c r="AU184" s="55">
        <f t="shared" si="214"/>
        <v>1243.17385</v>
      </c>
      <c r="AV184" s="55">
        <f t="shared" si="214"/>
        <v>1353.009108</v>
      </c>
      <c r="AW184" s="55">
        <f t="shared" si="214"/>
        <v>1186.880996</v>
      </c>
      <c r="AX184" s="55">
        <f t="shared" si="214"/>
        <v>1164.99749</v>
      </c>
      <c r="AY184" s="55">
        <f t="shared" si="214"/>
        <v>1367.704948</v>
      </c>
      <c r="AZ184" s="55">
        <f t="shared" si="214"/>
        <v>1769.080203</v>
      </c>
      <c r="BA184" s="55">
        <f t="shared" si="214"/>
        <v>1843.969933</v>
      </c>
      <c r="BB184" s="55">
        <f t="shared" si="214"/>
        <v>2174.136679</v>
      </c>
      <c r="BC184" s="55">
        <f t="shared" si="214"/>
        <v>2212.245748</v>
      </c>
      <c r="BD184" s="56" t="str">
        <f t="shared" si="214"/>
        <v>#N/A</v>
      </c>
      <c r="BE184" s="56" t="str">
        <f t="shared" si="214"/>
        <v>#N/A</v>
      </c>
      <c r="BF184" s="56" t="str">
        <f t="shared" si="214"/>
        <v>#N/A</v>
      </c>
      <c r="BG184" s="56" t="str">
        <f t="shared" si="214"/>
        <v>#N/A</v>
      </c>
      <c r="BH184" s="56" t="str">
        <f t="shared" si="214"/>
        <v>#N/A</v>
      </c>
      <c r="BI184" s="56" t="str">
        <f t="shared" si="214"/>
        <v>#N/A</v>
      </c>
      <c r="BJ184" s="56" t="str">
        <f t="shared" si="214"/>
        <v>#N/A</v>
      </c>
      <c r="BK184" s="56" t="str">
        <f t="shared" si="214"/>
        <v>#N/A</v>
      </c>
      <c r="BL184" s="56" t="str">
        <f t="shared" si="214"/>
        <v>#N/A</v>
      </c>
      <c r="BM184" s="56" t="str">
        <f t="shared" si="214"/>
        <v>#N/A</v>
      </c>
      <c r="BN184" s="56" t="str">
        <f t="shared" si="214"/>
        <v>#N/A</v>
      </c>
      <c r="BO184" s="56" t="str">
        <f t="shared" si="214"/>
        <v>#N/A</v>
      </c>
      <c r="BP184" s="56" t="str">
        <f t="shared" si="214"/>
        <v>#N/A</v>
      </c>
      <c r="BQ184" s="56" t="str">
        <f t="shared" si="214"/>
        <v>#N/A</v>
      </c>
      <c r="BR184" s="56" t="str">
        <f t="shared" si="214"/>
        <v>#N/A</v>
      </c>
      <c r="BS184" s="56" t="str">
        <f t="shared" si="214"/>
        <v>#N/A</v>
      </c>
      <c r="BT184" s="56" t="str">
        <f t="shared" si="214"/>
        <v>#N/A</v>
      </c>
      <c r="BU184" s="56" t="str">
        <f t="shared" si="214"/>
        <v>#N/A</v>
      </c>
      <c r="BV184" s="56" t="str">
        <f t="shared" si="214"/>
        <v>#N/A</v>
      </c>
      <c r="BW184" s="56" t="str">
        <f t="shared" si="214"/>
        <v>#N/A</v>
      </c>
      <c r="BX184" s="56" t="str">
        <f t="shared" si="214"/>
        <v>#N/A</v>
      </c>
      <c r="BY184" s="56" t="str">
        <f t="shared" si="214"/>
        <v>#N/A</v>
      </c>
      <c r="BZ184" s="56" t="str">
        <f t="shared" si="214"/>
        <v>#N/A</v>
      </c>
      <c r="CA184" s="56" t="str">
        <f t="shared" si="214"/>
        <v>#N/A</v>
      </c>
      <c r="CB184" s="56" t="str">
        <f t="shared" si="214"/>
        <v>#N/A</v>
      </c>
      <c r="CC184" s="56" t="str">
        <f t="shared" si="214"/>
        <v>#N/A</v>
      </c>
      <c r="CD184" s="56" t="str">
        <f t="shared" si="214"/>
        <v>#N/A</v>
      </c>
      <c r="CE184" s="56" t="str">
        <f t="shared" si="214"/>
        <v>#N/A</v>
      </c>
      <c r="CF184" s="56" t="str">
        <f t="shared" si="214"/>
        <v>#N/A</v>
      </c>
      <c r="CG184" s="56" t="str">
        <f t="shared" si="214"/>
        <v>#N/A</v>
      </c>
      <c r="CH184" s="56" t="str">
        <f t="shared" si="214"/>
        <v>#N/A</v>
      </c>
      <c r="CI184" s="56" t="str">
        <f t="shared" si="214"/>
        <v>#N/A</v>
      </c>
      <c r="CJ184" s="56" t="str">
        <f t="shared" si="214"/>
        <v>#N/A</v>
      </c>
      <c r="CK184" s="56" t="str">
        <f t="shared" si="214"/>
        <v>#N/A</v>
      </c>
      <c r="CL184" s="56" t="str">
        <f t="shared" si="214"/>
        <v>#N/A</v>
      </c>
      <c r="CM184" s="56" t="str">
        <f t="shared" si="214"/>
        <v>#N/A</v>
      </c>
      <c r="CN184" s="56" t="str">
        <f t="shared" si="214"/>
        <v>#N/A</v>
      </c>
      <c r="CO184" s="56" t="str">
        <f t="shared" si="214"/>
        <v>#N/A</v>
      </c>
      <c r="CP184" s="56" t="str">
        <f t="shared" si="214"/>
        <v>#N/A</v>
      </c>
      <c r="CQ184" s="56" t="str">
        <f t="shared" si="214"/>
        <v>#N/A</v>
      </c>
      <c r="CR184" s="56" t="str">
        <f t="shared" si="214"/>
        <v>#N/A</v>
      </c>
      <c r="CS184" s="56" t="str">
        <f t="shared" si="214"/>
        <v>#N/A</v>
      </c>
      <c r="CT184" s="56" t="str">
        <f t="shared" si="214"/>
        <v>#N/A</v>
      </c>
      <c r="CU184" s="56" t="str">
        <f t="shared" si="214"/>
        <v>#N/A</v>
      </c>
      <c r="CV184" s="56" t="str">
        <f t="shared" si="214"/>
        <v>#N/A</v>
      </c>
      <c r="CW184" s="56" t="str">
        <f t="shared" si="214"/>
        <v>#N/A</v>
      </c>
      <c r="CX184" s="56" t="str">
        <f t="shared" si="214"/>
        <v>#N/A</v>
      </c>
      <c r="CY184" s="56" t="str">
        <f t="shared" si="214"/>
        <v>#N/A</v>
      </c>
      <c r="CZ184" s="56" t="str">
        <f t="shared" si="214"/>
        <v>#N/A</v>
      </c>
      <c r="DA184" s="56" t="str">
        <f t="shared" si="214"/>
        <v>#N/A</v>
      </c>
      <c r="DB184" s="56" t="str">
        <f t="shared" si="214"/>
        <v>#N/A</v>
      </c>
      <c r="DC184" s="56" t="str">
        <f t="shared" si="214"/>
        <v>#N/A</v>
      </c>
      <c r="DD184" s="56" t="str">
        <f t="shared" si="214"/>
        <v>#N/A</v>
      </c>
      <c r="DE184" s="56" t="str">
        <f t="shared" si="214"/>
        <v>#N/A</v>
      </c>
      <c r="DF184" s="56" t="str">
        <f t="shared" si="214"/>
        <v>#N/A</v>
      </c>
      <c r="DG184" s="56" t="str">
        <f t="shared" si="214"/>
        <v>#N/A</v>
      </c>
      <c r="DH184" s="56" t="str">
        <f t="shared" si="214"/>
        <v>#N/A</v>
      </c>
      <c r="DI184" s="56" t="str">
        <f t="shared" si="214"/>
        <v>#N/A</v>
      </c>
      <c r="DJ184" s="56" t="str">
        <f t="shared" si="214"/>
        <v>#N/A</v>
      </c>
      <c r="DK184" s="56" t="str">
        <f t="shared" si="214"/>
        <v>#N/A</v>
      </c>
      <c r="DL184" s="56" t="str">
        <f t="shared" si="214"/>
        <v>#N/A</v>
      </c>
      <c r="DM184" s="56" t="str">
        <f t="shared" si="214"/>
        <v>#N/A</v>
      </c>
      <c r="DN184" s="56" t="str">
        <f t="shared" si="214"/>
        <v>#N/A</v>
      </c>
      <c r="DO184" s="56" t="str">
        <f t="shared" si="214"/>
        <v>#N/A</v>
      </c>
      <c r="DP184" s="56" t="str">
        <f t="shared" si="214"/>
        <v>#N/A</v>
      </c>
      <c r="DQ184" s="56" t="str">
        <f t="shared" si="214"/>
        <v>#N/A</v>
      </c>
      <c r="DR184" s="56" t="str">
        <f t="shared" si="214"/>
        <v>#N/A</v>
      </c>
      <c r="DS184" s="56" t="str">
        <f t="shared" si="214"/>
        <v>#N/A</v>
      </c>
      <c r="DT184" s="56" t="str">
        <f t="shared" si="214"/>
        <v>#N/A</v>
      </c>
      <c r="DU184" s="56" t="str">
        <f t="shared" si="214"/>
        <v>#N/A</v>
      </c>
      <c r="DV184" s="56" t="str">
        <f t="shared" si="214"/>
        <v>#N/A</v>
      </c>
      <c r="DW184" s="56" t="str">
        <f t="shared" si="214"/>
        <v>#N/A</v>
      </c>
      <c r="DX184" s="56" t="str">
        <f t="shared" si="214"/>
        <v>#N/A</v>
      </c>
      <c r="DY184" s="56" t="str">
        <f t="shared" si="214"/>
        <v>#N/A</v>
      </c>
      <c r="DZ184" s="56" t="str">
        <f t="shared" si="214"/>
        <v>#N/A</v>
      </c>
      <c r="EA184" s="56" t="str">
        <f t="shared" si="214"/>
        <v>#N/A</v>
      </c>
      <c r="EB184" s="56" t="str">
        <f t="shared" si="214"/>
        <v>#N/A</v>
      </c>
      <c r="EC184" s="56" t="str">
        <f t="shared" si="214"/>
        <v>#N/A</v>
      </c>
      <c r="ED184" s="56" t="str">
        <f t="shared" si="214"/>
        <v>#N/A</v>
      </c>
      <c r="EE184" s="57">
        <f t="shared" si="214"/>
        <v>1663.172951</v>
      </c>
    </row>
    <row r="185">
      <c r="B185" s="58"/>
      <c r="C185" s="58"/>
      <c r="D185" s="58"/>
      <c r="E185" s="58"/>
      <c r="F185" s="58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</row>
    <row r="186">
      <c r="B186" s="58"/>
      <c r="C186" s="58"/>
      <c r="D186" s="58"/>
      <c r="E186" s="58"/>
      <c r="F186" s="58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11"/>
      <c r="CF186" s="11"/>
      <c r="CG186" s="11"/>
      <c r="CH186" s="11"/>
      <c r="CI186" s="11"/>
      <c r="CJ186" s="11"/>
      <c r="CK186" s="11"/>
      <c r="CL186" s="11"/>
      <c r="CM186" s="11"/>
      <c r="CN186" s="11"/>
      <c r="CO186" s="11"/>
      <c r="CP186" s="11"/>
      <c r="CQ186" s="11"/>
      <c r="CR186" s="11"/>
      <c r="CS186" s="11"/>
      <c r="CT186" s="11"/>
      <c r="CU186" s="11"/>
      <c r="CV186" s="11"/>
      <c r="CW186" s="11"/>
      <c r="CX186" s="11"/>
      <c r="CY186" s="11"/>
      <c r="CZ186" s="11"/>
      <c r="DA186" s="11"/>
      <c r="DB186" s="11"/>
      <c r="DC186" s="11"/>
      <c r="DD186" s="11"/>
      <c r="DE186" s="11"/>
      <c r="DF186" s="11"/>
      <c r="DG186" s="11"/>
      <c r="DH186" s="11"/>
      <c r="DI186" s="11"/>
      <c r="DJ186" s="11"/>
      <c r="DK186" s="11"/>
      <c r="DL186" s="11"/>
      <c r="DM186" s="11"/>
      <c r="DN186" s="11"/>
      <c r="DO186" s="11"/>
      <c r="DP186" s="11"/>
      <c r="DQ186" s="11"/>
      <c r="DR186" s="11"/>
      <c r="DS186" s="11"/>
      <c r="DT186" s="11"/>
      <c r="DU186" s="11"/>
      <c r="DV186" s="11"/>
      <c r="DW186" s="11"/>
      <c r="DX186" s="11"/>
      <c r="DY186" s="11"/>
      <c r="DZ186" s="11"/>
      <c r="EA186" s="11"/>
      <c r="EB186" s="11"/>
      <c r="EC186" s="11"/>
      <c r="ED186" s="11"/>
      <c r="EE186" s="11"/>
    </row>
    <row r="187">
      <c r="B187" s="58"/>
      <c r="C187" s="58"/>
      <c r="D187" s="58"/>
      <c r="E187" s="58"/>
      <c r="F187" s="58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11"/>
      <c r="CF187" s="11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  <c r="CU187" s="11"/>
      <c r="CV187" s="11"/>
      <c r="CW187" s="11"/>
      <c r="CX187" s="11"/>
      <c r="CY187" s="11"/>
      <c r="CZ187" s="11"/>
      <c r="DA187" s="11"/>
      <c r="DB187" s="11"/>
      <c r="DC187" s="11"/>
      <c r="DD187" s="11"/>
      <c r="DE187" s="11"/>
      <c r="DF187" s="11"/>
      <c r="DG187" s="11"/>
      <c r="DH187" s="11"/>
      <c r="DI187" s="11"/>
      <c r="DJ187" s="11"/>
      <c r="DK187" s="11"/>
      <c r="DL187" s="11"/>
      <c r="DM187" s="11"/>
      <c r="DN187" s="11"/>
      <c r="DO187" s="11"/>
      <c r="DP187" s="11"/>
      <c r="DQ187" s="11"/>
      <c r="DR187" s="11"/>
      <c r="DS187" s="11"/>
      <c r="DT187" s="11"/>
      <c r="DU187" s="11"/>
      <c r="DV187" s="11"/>
      <c r="DW187" s="11"/>
      <c r="DX187" s="11"/>
      <c r="DY187" s="11"/>
      <c r="DZ187" s="11"/>
      <c r="EA187" s="11"/>
      <c r="EB187" s="11"/>
      <c r="EC187" s="11"/>
      <c r="ED187" s="11"/>
      <c r="EE187" s="11"/>
    </row>
    <row r="188">
      <c r="B188" s="58"/>
      <c r="C188" s="58"/>
      <c r="D188" s="58"/>
      <c r="E188" s="58"/>
      <c r="F188" s="58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11"/>
      <c r="CF188" s="11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  <c r="CT188" s="11"/>
      <c r="CU188" s="11"/>
      <c r="CV188" s="11"/>
      <c r="CW188" s="11"/>
      <c r="CX188" s="11"/>
      <c r="CY188" s="11"/>
      <c r="CZ188" s="11"/>
      <c r="DA188" s="11"/>
      <c r="DB188" s="11"/>
      <c r="DC188" s="11"/>
      <c r="DD188" s="11"/>
      <c r="DE188" s="11"/>
      <c r="DF188" s="11"/>
      <c r="DG188" s="11"/>
      <c r="DH188" s="11"/>
      <c r="DI188" s="11"/>
      <c r="DJ188" s="11"/>
      <c r="DK188" s="11"/>
      <c r="DL188" s="11"/>
      <c r="DM188" s="11"/>
      <c r="DN188" s="11"/>
      <c r="DO188" s="11"/>
      <c r="DP188" s="11"/>
      <c r="DQ188" s="11"/>
      <c r="DR188" s="11"/>
      <c r="DS188" s="11"/>
      <c r="DT188" s="11"/>
      <c r="DU188" s="11"/>
      <c r="DV188" s="11"/>
      <c r="DW188" s="11"/>
      <c r="DX188" s="11"/>
      <c r="DY188" s="11"/>
      <c r="DZ188" s="11"/>
      <c r="EA188" s="11"/>
      <c r="EB188" s="11"/>
      <c r="EC188" s="11"/>
      <c r="ED188" s="11"/>
      <c r="EE188" s="11"/>
    </row>
    <row r="189">
      <c r="B189" s="58"/>
      <c r="C189" s="58"/>
      <c r="D189" s="58"/>
      <c r="E189" s="58"/>
      <c r="F189" s="58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  <c r="CV189" s="11"/>
      <c r="CW189" s="11"/>
      <c r="CX189" s="11"/>
      <c r="CY189" s="11"/>
      <c r="CZ189" s="11"/>
      <c r="DA189" s="11"/>
      <c r="DB189" s="11"/>
      <c r="DC189" s="11"/>
      <c r="DD189" s="11"/>
      <c r="DE189" s="11"/>
      <c r="DF189" s="11"/>
      <c r="DG189" s="11"/>
      <c r="DH189" s="11"/>
      <c r="DI189" s="11"/>
      <c r="DJ189" s="11"/>
      <c r="DK189" s="11"/>
      <c r="DL189" s="11"/>
      <c r="DM189" s="11"/>
      <c r="DN189" s="11"/>
      <c r="DO189" s="11"/>
      <c r="DP189" s="11"/>
      <c r="DQ189" s="11"/>
      <c r="DR189" s="11"/>
      <c r="DS189" s="11"/>
      <c r="DT189" s="11"/>
      <c r="DU189" s="11"/>
      <c r="DV189" s="11"/>
      <c r="DW189" s="11"/>
      <c r="DX189" s="11"/>
      <c r="DY189" s="11"/>
      <c r="DZ189" s="11"/>
      <c r="EA189" s="11"/>
      <c r="EB189" s="11"/>
      <c r="EC189" s="11"/>
      <c r="ED189" s="11"/>
      <c r="EE189" s="11"/>
    </row>
    <row r="190">
      <c r="B190" s="58"/>
      <c r="C190" s="58"/>
      <c r="D190" s="58"/>
      <c r="E190" s="58"/>
      <c r="F190" s="58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</row>
    <row r="191">
      <c r="B191" s="58"/>
      <c r="C191" s="58"/>
      <c r="D191" s="58"/>
      <c r="E191" s="58"/>
      <c r="F191" s="58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11"/>
      <c r="CF191" s="11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  <c r="CV191" s="11"/>
      <c r="CW191" s="11"/>
      <c r="CX191" s="11"/>
      <c r="CY191" s="11"/>
      <c r="CZ191" s="11"/>
      <c r="DA191" s="11"/>
      <c r="DB191" s="11"/>
      <c r="DC191" s="11"/>
      <c r="DD191" s="11"/>
      <c r="DE191" s="11"/>
      <c r="DF191" s="11"/>
      <c r="DG191" s="11"/>
      <c r="DH191" s="11"/>
      <c r="DI191" s="11"/>
      <c r="DJ191" s="11"/>
      <c r="DK191" s="11"/>
      <c r="DL191" s="11"/>
      <c r="DM191" s="11"/>
      <c r="DN191" s="11"/>
      <c r="DO191" s="11"/>
      <c r="DP191" s="11"/>
      <c r="DQ191" s="11"/>
      <c r="DR191" s="11"/>
      <c r="DS191" s="11"/>
      <c r="DT191" s="11"/>
      <c r="DU191" s="11"/>
      <c r="DV191" s="11"/>
      <c r="DW191" s="11"/>
      <c r="DX191" s="11"/>
      <c r="DY191" s="11"/>
      <c r="DZ191" s="11"/>
      <c r="EA191" s="11"/>
      <c r="EB191" s="11"/>
      <c r="EC191" s="11"/>
      <c r="ED191" s="11"/>
      <c r="EE191" s="11"/>
    </row>
    <row r="192">
      <c r="B192" s="58"/>
      <c r="C192" s="58"/>
      <c r="D192" s="58"/>
      <c r="E192" s="58"/>
      <c r="F192" s="58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11"/>
      <c r="CF192" s="11"/>
      <c r="CG192" s="11"/>
      <c r="CH192" s="11"/>
      <c r="CI192" s="11"/>
      <c r="CJ192" s="11"/>
      <c r="CK192" s="11"/>
      <c r="CL192" s="11"/>
      <c r="CM192" s="11"/>
      <c r="CN192" s="11"/>
      <c r="CO192" s="11"/>
      <c r="CP192" s="11"/>
      <c r="CQ192" s="11"/>
      <c r="CR192" s="11"/>
      <c r="CS192" s="11"/>
      <c r="CT192" s="11"/>
      <c r="CU192" s="11"/>
      <c r="CV192" s="11"/>
      <c r="CW192" s="11"/>
      <c r="CX192" s="11"/>
      <c r="CY192" s="11"/>
      <c r="CZ192" s="11"/>
      <c r="DA192" s="11"/>
      <c r="DB192" s="11"/>
      <c r="DC192" s="11"/>
      <c r="DD192" s="11"/>
      <c r="DE192" s="11"/>
      <c r="DF192" s="11"/>
      <c r="DG192" s="11"/>
      <c r="DH192" s="11"/>
      <c r="DI192" s="11"/>
      <c r="DJ192" s="11"/>
      <c r="DK192" s="11"/>
      <c r="DL192" s="11"/>
      <c r="DM192" s="11"/>
      <c r="DN192" s="11"/>
      <c r="DO192" s="11"/>
      <c r="DP192" s="11"/>
      <c r="DQ192" s="11"/>
      <c r="DR192" s="11"/>
      <c r="DS192" s="11"/>
      <c r="DT192" s="11"/>
      <c r="DU192" s="11"/>
      <c r="DV192" s="11"/>
      <c r="DW192" s="11"/>
      <c r="DX192" s="11"/>
      <c r="DY192" s="11"/>
      <c r="DZ192" s="11"/>
      <c r="EA192" s="11"/>
      <c r="EB192" s="11"/>
      <c r="EC192" s="11"/>
      <c r="ED192" s="11"/>
      <c r="EE192" s="11"/>
    </row>
    <row r="193">
      <c r="B193" s="58"/>
      <c r="C193" s="58"/>
      <c r="D193" s="58"/>
      <c r="E193" s="58"/>
      <c r="F193" s="58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11"/>
      <c r="CF193" s="11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  <c r="CV193" s="11"/>
      <c r="CW193" s="11"/>
      <c r="CX193" s="11"/>
      <c r="CY193" s="11"/>
      <c r="CZ193" s="11"/>
      <c r="DA193" s="11"/>
      <c r="DB193" s="11"/>
      <c r="DC193" s="11"/>
      <c r="DD193" s="11"/>
      <c r="DE193" s="11"/>
      <c r="DF193" s="11"/>
      <c r="DG193" s="11"/>
      <c r="DH193" s="11"/>
      <c r="DI193" s="11"/>
      <c r="DJ193" s="11"/>
      <c r="DK193" s="11"/>
      <c r="DL193" s="11"/>
      <c r="DM193" s="11"/>
      <c r="DN193" s="11"/>
      <c r="DO193" s="11"/>
      <c r="DP193" s="11"/>
      <c r="DQ193" s="11"/>
      <c r="DR193" s="11"/>
      <c r="DS193" s="11"/>
      <c r="DT193" s="11"/>
      <c r="DU193" s="11"/>
      <c r="DV193" s="11"/>
      <c r="DW193" s="11"/>
      <c r="DX193" s="11"/>
      <c r="DY193" s="11"/>
      <c r="DZ193" s="11"/>
      <c r="EA193" s="11"/>
      <c r="EB193" s="11"/>
      <c r="EC193" s="11"/>
      <c r="ED193" s="11"/>
      <c r="EE193" s="11"/>
    </row>
    <row r="194">
      <c r="B194" s="58"/>
      <c r="C194" s="58"/>
      <c r="D194" s="58"/>
      <c r="E194" s="58"/>
      <c r="F194" s="58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11"/>
      <c r="CF194" s="11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  <c r="CU194" s="11"/>
      <c r="CV194" s="11"/>
      <c r="CW194" s="11"/>
      <c r="CX194" s="11"/>
      <c r="CY194" s="11"/>
      <c r="CZ194" s="11"/>
      <c r="DA194" s="11"/>
      <c r="DB194" s="11"/>
      <c r="DC194" s="11"/>
      <c r="DD194" s="11"/>
      <c r="DE194" s="11"/>
      <c r="DF194" s="11"/>
      <c r="DG194" s="11"/>
      <c r="DH194" s="11"/>
      <c r="DI194" s="11"/>
      <c r="DJ194" s="11"/>
      <c r="DK194" s="11"/>
      <c r="DL194" s="11"/>
      <c r="DM194" s="11"/>
      <c r="DN194" s="11"/>
      <c r="DO194" s="11"/>
      <c r="DP194" s="11"/>
      <c r="DQ194" s="11"/>
      <c r="DR194" s="11"/>
      <c r="DS194" s="11"/>
      <c r="DT194" s="11"/>
      <c r="DU194" s="11"/>
      <c r="DV194" s="11"/>
      <c r="DW194" s="11"/>
      <c r="DX194" s="11"/>
      <c r="DY194" s="11"/>
      <c r="DZ194" s="11"/>
      <c r="EA194" s="11"/>
      <c r="EB194" s="11"/>
      <c r="EC194" s="11"/>
      <c r="ED194" s="11"/>
      <c r="EE194" s="11"/>
    </row>
    <row r="195">
      <c r="B195" s="58"/>
      <c r="C195" s="58"/>
      <c r="D195" s="58"/>
      <c r="E195" s="58"/>
      <c r="F195" s="58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  <c r="DH195" s="11"/>
      <c r="DI195" s="11"/>
      <c r="DJ195" s="11"/>
      <c r="DK195" s="11"/>
      <c r="DL195" s="11"/>
      <c r="DM195" s="11"/>
      <c r="DN195" s="11"/>
      <c r="DO195" s="11"/>
      <c r="DP195" s="11"/>
      <c r="DQ195" s="11"/>
      <c r="DR195" s="11"/>
      <c r="DS195" s="11"/>
      <c r="DT195" s="11"/>
      <c r="DU195" s="11"/>
      <c r="DV195" s="11"/>
      <c r="DW195" s="11"/>
      <c r="DX195" s="11"/>
      <c r="DY195" s="11"/>
      <c r="DZ195" s="11"/>
      <c r="EA195" s="11"/>
      <c r="EB195" s="11"/>
      <c r="EC195" s="11"/>
      <c r="ED195" s="11"/>
      <c r="EE195" s="11"/>
    </row>
    <row r="196">
      <c r="B196" s="58"/>
      <c r="C196" s="58"/>
      <c r="D196" s="58"/>
      <c r="E196" s="58"/>
      <c r="F196" s="58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  <c r="CU196" s="11"/>
      <c r="CV196" s="11"/>
      <c r="CW196" s="11"/>
      <c r="CX196" s="11"/>
      <c r="CY196" s="11"/>
      <c r="CZ196" s="11"/>
      <c r="DA196" s="11"/>
      <c r="DB196" s="11"/>
      <c r="DC196" s="11"/>
      <c r="DD196" s="11"/>
      <c r="DE196" s="11"/>
      <c r="DF196" s="11"/>
      <c r="DG196" s="11"/>
      <c r="DH196" s="11"/>
      <c r="DI196" s="11"/>
      <c r="DJ196" s="11"/>
      <c r="DK196" s="11"/>
      <c r="DL196" s="11"/>
      <c r="DM196" s="11"/>
      <c r="DN196" s="11"/>
      <c r="DO196" s="11"/>
      <c r="DP196" s="11"/>
      <c r="DQ196" s="11"/>
      <c r="DR196" s="11"/>
      <c r="DS196" s="11"/>
      <c r="DT196" s="11"/>
      <c r="DU196" s="11"/>
      <c r="DV196" s="11"/>
      <c r="DW196" s="11"/>
      <c r="DX196" s="11"/>
      <c r="DY196" s="11"/>
      <c r="DZ196" s="11"/>
      <c r="EA196" s="11"/>
      <c r="EB196" s="11"/>
      <c r="EC196" s="11"/>
      <c r="ED196" s="11"/>
      <c r="EE196" s="11"/>
    </row>
    <row r="197">
      <c r="B197" s="58"/>
      <c r="C197" s="58"/>
      <c r="D197" s="58"/>
      <c r="E197" s="58"/>
      <c r="F197" s="58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  <c r="DI197" s="11"/>
      <c r="DJ197" s="11"/>
      <c r="DK197" s="11"/>
      <c r="DL197" s="11"/>
      <c r="DM197" s="11"/>
      <c r="DN197" s="11"/>
      <c r="DO197" s="11"/>
      <c r="DP197" s="11"/>
      <c r="DQ197" s="11"/>
      <c r="DR197" s="11"/>
      <c r="DS197" s="11"/>
      <c r="DT197" s="11"/>
      <c r="DU197" s="11"/>
      <c r="DV197" s="11"/>
      <c r="DW197" s="11"/>
      <c r="DX197" s="11"/>
      <c r="DY197" s="11"/>
      <c r="DZ197" s="11"/>
      <c r="EA197" s="11"/>
      <c r="EB197" s="11"/>
      <c r="EC197" s="11"/>
      <c r="ED197" s="11"/>
      <c r="EE197" s="11"/>
    </row>
    <row r="198">
      <c r="B198" s="58"/>
      <c r="C198" s="58"/>
      <c r="D198" s="58"/>
      <c r="E198" s="58"/>
      <c r="F198" s="58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1"/>
      <c r="CZ198" s="11"/>
      <c r="DA198" s="11"/>
      <c r="DB198" s="11"/>
      <c r="DC198" s="11"/>
      <c r="DD198" s="11"/>
      <c r="DE198" s="11"/>
      <c r="DF198" s="11"/>
      <c r="DG198" s="11"/>
      <c r="DH198" s="11"/>
      <c r="DI198" s="11"/>
      <c r="DJ198" s="11"/>
      <c r="DK198" s="11"/>
      <c r="DL198" s="11"/>
      <c r="DM198" s="11"/>
      <c r="DN198" s="11"/>
      <c r="DO198" s="11"/>
      <c r="DP198" s="11"/>
      <c r="DQ198" s="11"/>
      <c r="DR198" s="11"/>
      <c r="DS198" s="11"/>
      <c r="DT198" s="11"/>
      <c r="DU198" s="11"/>
      <c r="DV198" s="11"/>
      <c r="DW198" s="11"/>
      <c r="DX198" s="11"/>
      <c r="DY198" s="11"/>
      <c r="DZ198" s="11"/>
      <c r="EA198" s="11"/>
      <c r="EB198" s="11"/>
      <c r="EC198" s="11"/>
      <c r="ED198" s="11"/>
      <c r="EE198" s="11"/>
    </row>
    <row r="199">
      <c r="B199" s="58"/>
      <c r="C199" s="58"/>
      <c r="D199" s="58"/>
      <c r="E199" s="58"/>
      <c r="F199" s="58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1"/>
      <c r="CZ199" s="11"/>
      <c r="DA199" s="11"/>
      <c r="DB199" s="11"/>
      <c r="DC199" s="11"/>
      <c r="DD199" s="11"/>
      <c r="DE199" s="11"/>
      <c r="DF199" s="11"/>
      <c r="DG199" s="11"/>
      <c r="DH199" s="11"/>
      <c r="DI199" s="11"/>
      <c r="DJ199" s="11"/>
      <c r="DK199" s="11"/>
      <c r="DL199" s="11"/>
      <c r="DM199" s="11"/>
      <c r="DN199" s="11"/>
      <c r="DO199" s="11"/>
      <c r="DP199" s="11"/>
      <c r="DQ199" s="11"/>
      <c r="DR199" s="11"/>
      <c r="DS199" s="11"/>
      <c r="DT199" s="11"/>
      <c r="DU199" s="11"/>
      <c r="DV199" s="11"/>
      <c r="DW199" s="11"/>
      <c r="DX199" s="11"/>
      <c r="DY199" s="11"/>
      <c r="DZ199" s="11"/>
      <c r="EA199" s="11"/>
      <c r="EB199" s="11"/>
      <c r="EC199" s="11"/>
      <c r="ED199" s="11"/>
      <c r="EE199" s="11"/>
    </row>
    <row r="200">
      <c r="B200" s="58"/>
      <c r="C200" s="58"/>
      <c r="D200" s="58"/>
      <c r="E200" s="58"/>
      <c r="F200" s="58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1"/>
      <c r="CZ200" s="11"/>
      <c r="DA200" s="11"/>
      <c r="DB200" s="11"/>
      <c r="DC200" s="11"/>
      <c r="DD200" s="11"/>
      <c r="DE200" s="11"/>
      <c r="DF200" s="11"/>
      <c r="DG200" s="11"/>
      <c r="DH200" s="11"/>
      <c r="DI200" s="11"/>
      <c r="DJ200" s="11"/>
      <c r="DK200" s="11"/>
      <c r="DL200" s="11"/>
      <c r="DM200" s="11"/>
      <c r="DN200" s="11"/>
      <c r="DO200" s="11"/>
      <c r="DP200" s="11"/>
      <c r="DQ200" s="11"/>
      <c r="DR200" s="11"/>
      <c r="DS200" s="11"/>
      <c r="DT200" s="11"/>
      <c r="DU200" s="11"/>
      <c r="DV200" s="11"/>
      <c r="DW200" s="11"/>
      <c r="DX200" s="11"/>
      <c r="DY200" s="11"/>
      <c r="DZ200" s="11"/>
      <c r="EA200" s="11"/>
      <c r="EB200" s="11"/>
      <c r="EC200" s="11"/>
      <c r="ED200" s="11"/>
      <c r="EE200" s="11"/>
    </row>
    <row r="201">
      <c r="B201" s="58"/>
      <c r="C201" s="58"/>
      <c r="D201" s="58"/>
      <c r="E201" s="58"/>
      <c r="F201" s="58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11"/>
      <c r="DH201" s="11"/>
      <c r="DI201" s="11"/>
      <c r="DJ201" s="11"/>
      <c r="DK201" s="11"/>
      <c r="DL201" s="11"/>
      <c r="DM201" s="11"/>
      <c r="DN201" s="11"/>
      <c r="DO201" s="11"/>
      <c r="DP201" s="11"/>
      <c r="DQ201" s="11"/>
      <c r="DR201" s="11"/>
      <c r="DS201" s="11"/>
      <c r="DT201" s="11"/>
      <c r="DU201" s="11"/>
      <c r="DV201" s="11"/>
      <c r="DW201" s="11"/>
      <c r="DX201" s="11"/>
      <c r="DY201" s="11"/>
      <c r="DZ201" s="11"/>
      <c r="EA201" s="11"/>
      <c r="EB201" s="11"/>
      <c r="EC201" s="11"/>
      <c r="ED201" s="11"/>
      <c r="EE201" s="11"/>
    </row>
    <row r="202">
      <c r="B202" s="58"/>
      <c r="C202" s="58"/>
      <c r="D202" s="58"/>
      <c r="E202" s="58"/>
      <c r="F202" s="58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  <c r="CV202" s="11"/>
      <c r="CW202" s="11"/>
      <c r="CX202" s="11"/>
      <c r="CY202" s="11"/>
      <c r="CZ202" s="11"/>
      <c r="DA202" s="11"/>
      <c r="DB202" s="11"/>
      <c r="DC202" s="11"/>
      <c r="DD202" s="11"/>
      <c r="DE202" s="11"/>
      <c r="DF202" s="11"/>
      <c r="DG202" s="11"/>
      <c r="DH202" s="11"/>
      <c r="DI202" s="11"/>
      <c r="DJ202" s="11"/>
      <c r="DK202" s="11"/>
      <c r="DL202" s="11"/>
      <c r="DM202" s="11"/>
      <c r="DN202" s="11"/>
      <c r="DO202" s="11"/>
      <c r="DP202" s="11"/>
      <c r="DQ202" s="11"/>
      <c r="DR202" s="11"/>
      <c r="DS202" s="11"/>
      <c r="DT202" s="11"/>
      <c r="DU202" s="11"/>
      <c r="DV202" s="11"/>
      <c r="DW202" s="11"/>
      <c r="DX202" s="11"/>
      <c r="DY202" s="11"/>
      <c r="DZ202" s="11"/>
      <c r="EA202" s="11"/>
      <c r="EB202" s="11"/>
      <c r="EC202" s="11"/>
      <c r="ED202" s="11"/>
      <c r="EE202" s="11"/>
    </row>
    <row r="203">
      <c r="B203" s="58"/>
      <c r="C203" s="58"/>
      <c r="D203" s="58"/>
      <c r="E203" s="58"/>
      <c r="F203" s="58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1"/>
      <c r="CZ203" s="11"/>
      <c r="DA203" s="11"/>
      <c r="DB203" s="11"/>
      <c r="DC203" s="11"/>
      <c r="DD203" s="11"/>
      <c r="DE203" s="11"/>
      <c r="DF203" s="11"/>
      <c r="DG203" s="11"/>
      <c r="DH203" s="11"/>
      <c r="DI203" s="11"/>
      <c r="DJ203" s="11"/>
      <c r="DK203" s="11"/>
      <c r="DL203" s="11"/>
      <c r="DM203" s="11"/>
      <c r="DN203" s="11"/>
      <c r="DO203" s="11"/>
      <c r="DP203" s="11"/>
      <c r="DQ203" s="11"/>
      <c r="DR203" s="11"/>
      <c r="DS203" s="11"/>
      <c r="DT203" s="11"/>
      <c r="DU203" s="11"/>
      <c r="DV203" s="11"/>
      <c r="DW203" s="11"/>
      <c r="DX203" s="11"/>
      <c r="DY203" s="11"/>
      <c r="DZ203" s="11"/>
      <c r="EA203" s="11"/>
      <c r="EB203" s="11"/>
      <c r="EC203" s="11"/>
      <c r="ED203" s="11"/>
      <c r="EE203" s="11"/>
    </row>
    <row r="204">
      <c r="B204" s="58"/>
      <c r="C204" s="58"/>
      <c r="D204" s="58"/>
      <c r="E204" s="58"/>
      <c r="F204" s="58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  <c r="CV204" s="11"/>
      <c r="CW204" s="11"/>
      <c r="CX204" s="11"/>
      <c r="CY204" s="11"/>
      <c r="CZ204" s="11"/>
      <c r="DA204" s="11"/>
      <c r="DB204" s="11"/>
      <c r="DC204" s="11"/>
      <c r="DD204" s="11"/>
      <c r="DE204" s="11"/>
      <c r="DF204" s="11"/>
      <c r="DG204" s="11"/>
      <c r="DH204" s="11"/>
      <c r="DI204" s="11"/>
      <c r="DJ204" s="11"/>
      <c r="DK204" s="11"/>
      <c r="DL204" s="11"/>
      <c r="DM204" s="11"/>
      <c r="DN204" s="11"/>
      <c r="DO204" s="11"/>
      <c r="DP204" s="11"/>
      <c r="DQ204" s="11"/>
      <c r="DR204" s="11"/>
      <c r="DS204" s="11"/>
      <c r="DT204" s="11"/>
      <c r="DU204" s="11"/>
      <c r="DV204" s="11"/>
      <c r="DW204" s="11"/>
      <c r="DX204" s="11"/>
      <c r="DY204" s="11"/>
      <c r="DZ204" s="11"/>
      <c r="EA204" s="11"/>
      <c r="EB204" s="11"/>
      <c r="EC204" s="11"/>
      <c r="ED204" s="11"/>
      <c r="EE204" s="11"/>
    </row>
    <row r="205">
      <c r="B205" s="58"/>
      <c r="C205" s="58"/>
      <c r="D205" s="58"/>
      <c r="E205" s="58"/>
      <c r="F205" s="58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  <c r="DC205" s="11"/>
      <c r="DD205" s="11"/>
      <c r="DE205" s="11"/>
      <c r="DF205" s="11"/>
      <c r="DG205" s="11"/>
      <c r="DH205" s="11"/>
      <c r="DI205" s="11"/>
      <c r="DJ205" s="11"/>
      <c r="DK205" s="11"/>
      <c r="DL205" s="11"/>
      <c r="DM205" s="11"/>
      <c r="DN205" s="11"/>
      <c r="DO205" s="11"/>
      <c r="DP205" s="11"/>
      <c r="DQ205" s="11"/>
      <c r="DR205" s="11"/>
      <c r="DS205" s="11"/>
      <c r="DT205" s="11"/>
      <c r="DU205" s="11"/>
      <c r="DV205" s="11"/>
      <c r="DW205" s="11"/>
      <c r="DX205" s="11"/>
      <c r="DY205" s="11"/>
      <c r="DZ205" s="11"/>
      <c r="EA205" s="11"/>
      <c r="EB205" s="11"/>
      <c r="EC205" s="11"/>
      <c r="ED205" s="11"/>
      <c r="EE205" s="11"/>
    </row>
    <row r="206">
      <c r="B206" s="58"/>
      <c r="C206" s="58"/>
      <c r="D206" s="58"/>
      <c r="E206" s="58"/>
      <c r="F206" s="58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1"/>
      <c r="DH206" s="11"/>
      <c r="DI206" s="11"/>
      <c r="DJ206" s="11"/>
      <c r="DK206" s="11"/>
      <c r="DL206" s="11"/>
      <c r="DM206" s="11"/>
      <c r="DN206" s="11"/>
      <c r="DO206" s="11"/>
      <c r="DP206" s="11"/>
      <c r="DQ206" s="11"/>
      <c r="DR206" s="11"/>
      <c r="DS206" s="11"/>
      <c r="DT206" s="11"/>
      <c r="DU206" s="11"/>
      <c r="DV206" s="11"/>
      <c r="DW206" s="11"/>
      <c r="DX206" s="11"/>
      <c r="DY206" s="11"/>
      <c r="DZ206" s="11"/>
      <c r="EA206" s="11"/>
      <c r="EB206" s="11"/>
      <c r="EC206" s="11"/>
      <c r="ED206" s="11"/>
      <c r="EE206" s="11"/>
    </row>
    <row r="207">
      <c r="B207" s="58"/>
      <c r="C207" s="58"/>
      <c r="D207" s="58"/>
      <c r="E207" s="58"/>
      <c r="F207" s="58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  <c r="CZ207" s="11"/>
      <c r="DA207" s="11"/>
      <c r="DB207" s="11"/>
      <c r="DC207" s="11"/>
      <c r="DD207" s="11"/>
      <c r="DE207" s="11"/>
      <c r="DF207" s="11"/>
      <c r="DG207" s="11"/>
      <c r="DH207" s="11"/>
      <c r="DI207" s="11"/>
      <c r="DJ207" s="11"/>
      <c r="DK207" s="11"/>
      <c r="DL207" s="11"/>
      <c r="DM207" s="11"/>
      <c r="DN207" s="11"/>
      <c r="DO207" s="11"/>
      <c r="DP207" s="11"/>
      <c r="DQ207" s="11"/>
      <c r="DR207" s="11"/>
      <c r="DS207" s="11"/>
      <c r="DT207" s="11"/>
      <c r="DU207" s="11"/>
      <c r="DV207" s="11"/>
      <c r="DW207" s="11"/>
      <c r="DX207" s="11"/>
      <c r="DY207" s="11"/>
      <c r="DZ207" s="11"/>
      <c r="EA207" s="11"/>
      <c r="EB207" s="11"/>
      <c r="EC207" s="11"/>
      <c r="ED207" s="11"/>
      <c r="EE207" s="11"/>
    </row>
    <row r="208">
      <c r="B208" s="58"/>
      <c r="C208" s="58"/>
      <c r="D208" s="58"/>
      <c r="E208" s="58"/>
      <c r="F208" s="58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  <c r="CU208" s="11"/>
      <c r="CV208" s="11"/>
      <c r="CW208" s="11"/>
      <c r="CX208" s="11"/>
      <c r="CY208" s="11"/>
      <c r="CZ208" s="11"/>
      <c r="DA208" s="11"/>
      <c r="DB208" s="11"/>
      <c r="DC208" s="11"/>
      <c r="DD208" s="11"/>
      <c r="DE208" s="11"/>
      <c r="DF208" s="11"/>
      <c r="DG208" s="11"/>
      <c r="DH208" s="11"/>
      <c r="DI208" s="11"/>
      <c r="DJ208" s="11"/>
      <c r="DK208" s="11"/>
      <c r="DL208" s="11"/>
      <c r="DM208" s="11"/>
      <c r="DN208" s="11"/>
      <c r="DO208" s="11"/>
      <c r="DP208" s="11"/>
      <c r="DQ208" s="11"/>
      <c r="DR208" s="11"/>
      <c r="DS208" s="11"/>
      <c r="DT208" s="11"/>
      <c r="DU208" s="11"/>
      <c r="DV208" s="11"/>
      <c r="DW208" s="11"/>
      <c r="DX208" s="11"/>
      <c r="DY208" s="11"/>
      <c r="DZ208" s="11"/>
      <c r="EA208" s="11"/>
      <c r="EB208" s="11"/>
      <c r="EC208" s="11"/>
      <c r="ED208" s="11"/>
      <c r="EE208" s="11"/>
    </row>
    <row r="209">
      <c r="B209" s="58"/>
      <c r="C209" s="58"/>
      <c r="D209" s="58"/>
      <c r="E209" s="58"/>
      <c r="F209" s="58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  <c r="DB209" s="11"/>
      <c r="DC209" s="11"/>
      <c r="DD209" s="11"/>
      <c r="DE209" s="11"/>
      <c r="DF209" s="11"/>
      <c r="DG209" s="11"/>
      <c r="DH209" s="11"/>
      <c r="DI209" s="11"/>
      <c r="DJ209" s="11"/>
      <c r="DK209" s="11"/>
      <c r="DL209" s="11"/>
      <c r="DM209" s="11"/>
      <c r="DN209" s="11"/>
      <c r="DO209" s="11"/>
      <c r="DP209" s="11"/>
      <c r="DQ209" s="11"/>
      <c r="DR209" s="11"/>
      <c r="DS209" s="11"/>
      <c r="DT209" s="11"/>
      <c r="DU209" s="11"/>
      <c r="DV209" s="11"/>
      <c r="DW209" s="11"/>
      <c r="DX209" s="11"/>
      <c r="DY209" s="11"/>
      <c r="DZ209" s="11"/>
      <c r="EA209" s="11"/>
      <c r="EB209" s="11"/>
      <c r="EC209" s="11"/>
      <c r="ED209" s="11"/>
      <c r="EE209" s="11"/>
    </row>
    <row r="210">
      <c r="B210" s="58"/>
      <c r="C210" s="58"/>
      <c r="D210" s="58"/>
      <c r="E210" s="58"/>
      <c r="F210" s="58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11"/>
      <c r="CF210" s="11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  <c r="CU210" s="11"/>
      <c r="CV210" s="11"/>
      <c r="CW210" s="11"/>
      <c r="CX210" s="11"/>
      <c r="CY210" s="11"/>
      <c r="CZ210" s="11"/>
      <c r="DA210" s="11"/>
      <c r="DB210" s="11"/>
      <c r="DC210" s="11"/>
      <c r="DD210" s="11"/>
      <c r="DE210" s="11"/>
      <c r="DF210" s="11"/>
      <c r="DG210" s="11"/>
      <c r="DH210" s="11"/>
      <c r="DI210" s="11"/>
      <c r="DJ210" s="11"/>
      <c r="DK210" s="11"/>
      <c r="DL210" s="11"/>
      <c r="DM210" s="11"/>
      <c r="DN210" s="11"/>
      <c r="DO210" s="11"/>
      <c r="DP210" s="11"/>
      <c r="DQ210" s="11"/>
      <c r="DR210" s="11"/>
      <c r="DS210" s="11"/>
      <c r="DT210" s="11"/>
      <c r="DU210" s="11"/>
      <c r="DV210" s="11"/>
      <c r="DW210" s="11"/>
      <c r="DX210" s="11"/>
      <c r="DY210" s="11"/>
      <c r="DZ210" s="11"/>
      <c r="EA210" s="11"/>
      <c r="EB210" s="11"/>
      <c r="EC210" s="11"/>
      <c r="ED210" s="11"/>
      <c r="EE210" s="11"/>
    </row>
    <row r="211">
      <c r="B211" s="58"/>
      <c r="C211" s="58"/>
      <c r="D211" s="58"/>
      <c r="E211" s="58"/>
      <c r="F211" s="58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/>
      <c r="CY211" s="11"/>
      <c r="CZ211" s="11"/>
      <c r="DA211" s="11"/>
      <c r="DB211" s="11"/>
      <c r="DC211" s="11"/>
      <c r="DD211" s="11"/>
      <c r="DE211" s="11"/>
      <c r="DF211" s="11"/>
      <c r="DG211" s="11"/>
      <c r="DH211" s="11"/>
      <c r="DI211" s="11"/>
      <c r="DJ211" s="11"/>
      <c r="DK211" s="11"/>
      <c r="DL211" s="11"/>
      <c r="DM211" s="11"/>
      <c r="DN211" s="11"/>
      <c r="DO211" s="11"/>
      <c r="DP211" s="11"/>
      <c r="DQ211" s="11"/>
      <c r="DR211" s="11"/>
      <c r="DS211" s="11"/>
      <c r="DT211" s="11"/>
      <c r="DU211" s="11"/>
      <c r="DV211" s="11"/>
      <c r="DW211" s="11"/>
      <c r="DX211" s="11"/>
      <c r="DY211" s="11"/>
      <c r="DZ211" s="11"/>
      <c r="EA211" s="11"/>
      <c r="EB211" s="11"/>
      <c r="EC211" s="11"/>
      <c r="ED211" s="11"/>
      <c r="EE211" s="11"/>
    </row>
    <row r="212">
      <c r="B212" s="58"/>
      <c r="C212" s="58"/>
      <c r="D212" s="58"/>
      <c r="E212" s="58"/>
      <c r="F212" s="58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11"/>
      <c r="CF212" s="11"/>
      <c r="CG212" s="11"/>
      <c r="CH212" s="11"/>
      <c r="CI212" s="11"/>
      <c r="CJ212" s="11"/>
      <c r="CK212" s="11"/>
      <c r="CL212" s="11"/>
      <c r="CM212" s="11"/>
      <c r="CN212" s="11"/>
      <c r="CO212" s="11"/>
      <c r="CP212" s="11"/>
      <c r="CQ212" s="11"/>
      <c r="CR212" s="11"/>
      <c r="CS212" s="11"/>
      <c r="CT212" s="11"/>
      <c r="CU212" s="11"/>
      <c r="CV212" s="11"/>
      <c r="CW212" s="11"/>
      <c r="CX212" s="11"/>
      <c r="CY212" s="11"/>
      <c r="CZ212" s="11"/>
      <c r="DA212" s="11"/>
      <c r="DB212" s="11"/>
      <c r="DC212" s="11"/>
      <c r="DD212" s="11"/>
      <c r="DE212" s="11"/>
      <c r="DF212" s="11"/>
      <c r="DG212" s="11"/>
      <c r="DH212" s="11"/>
      <c r="DI212" s="11"/>
      <c r="DJ212" s="11"/>
      <c r="DK212" s="11"/>
      <c r="DL212" s="11"/>
      <c r="DM212" s="11"/>
      <c r="DN212" s="11"/>
      <c r="DO212" s="11"/>
      <c r="DP212" s="11"/>
      <c r="DQ212" s="11"/>
      <c r="DR212" s="11"/>
      <c r="DS212" s="11"/>
      <c r="DT212" s="11"/>
      <c r="DU212" s="11"/>
      <c r="DV212" s="11"/>
      <c r="DW212" s="11"/>
      <c r="DX212" s="11"/>
      <c r="DY212" s="11"/>
      <c r="DZ212" s="11"/>
      <c r="EA212" s="11"/>
      <c r="EB212" s="11"/>
      <c r="EC212" s="11"/>
      <c r="ED212" s="11"/>
      <c r="EE212" s="11"/>
    </row>
    <row r="213">
      <c r="B213" s="58"/>
      <c r="C213" s="58"/>
      <c r="D213" s="58"/>
      <c r="E213" s="58"/>
      <c r="F213" s="58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1"/>
      <c r="CZ213" s="11"/>
      <c r="DA213" s="11"/>
      <c r="DB213" s="11"/>
      <c r="DC213" s="11"/>
      <c r="DD213" s="11"/>
      <c r="DE213" s="11"/>
      <c r="DF213" s="11"/>
      <c r="DG213" s="11"/>
      <c r="DH213" s="11"/>
      <c r="DI213" s="11"/>
      <c r="DJ213" s="11"/>
      <c r="DK213" s="11"/>
      <c r="DL213" s="11"/>
      <c r="DM213" s="11"/>
      <c r="DN213" s="11"/>
      <c r="DO213" s="11"/>
      <c r="DP213" s="11"/>
      <c r="DQ213" s="11"/>
      <c r="DR213" s="11"/>
      <c r="DS213" s="11"/>
      <c r="DT213" s="11"/>
      <c r="DU213" s="11"/>
      <c r="DV213" s="11"/>
      <c r="DW213" s="11"/>
      <c r="DX213" s="11"/>
      <c r="DY213" s="11"/>
      <c r="DZ213" s="11"/>
      <c r="EA213" s="11"/>
      <c r="EB213" s="11"/>
      <c r="EC213" s="11"/>
      <c r="ED213" s="11"/>
      <c r="EE213" s="11"/>
    </row>
    <row r="214">
      <c r="B214" s="58"/>
      <c r="C214" s="58"/>
      <c r="D214" s="58"/>
      <c r="E214" s="58"/>
      <c r="F214" s="58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11"/>
      <c r="CF214" s="11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  <c r="CT214" s="11"/>
      <c r="CU214" s="11"/>
      <c r="CV214" s="11"/>
      <c r="CW214" s="11"/>
      <c r="CX214" s="11"/>
      <c r="CY214" s="11"/>
      <c r="CZ214" s="11"/>
      <c r="DA214" s="11"/>
      <c r="DB214" s="11"/>
      <c r="DC214" s="11"/>
      <c r="DD214" s="11"/>
      <c r="DE214" s="11"/>
      <c r="DF214" s="11"/>
      <c r="DG214" s="11"/>
      <c r="DH214" s="11"/>
      <c r="DI214" s="11"/>
      <c r="DJ214" s="11"/>
      <c r="DK214" s="11"/>
      <c r="DL214" s="11"/>
      <c r="DM214" s="11"/>
      <c r="DN214" s="11"/>
      <c r="DO214" s="11"/>
      <c r="DP214" s="11"/>
      <c r="DQ214" s="11"/>
      <c r="DR214" s="11"/>
      <c r="DS214" s="11"/>
      <c r="DT214" s="11"/>
      <c r="DU214" s="11"/>
      <c r="DV214" s="11"/>
      <c r="DW214" s="11"/>
      <c r="DX214" s="11"/>
      <c r="DY214" s="11"/>
      <c r="DZ214" s="11"/>
      <c r="EA214" s="11"/>
      <c r="EB214" s="11"/>
      <c r="EC214" s="11"/>
      <c r="ED214" s="11"/>
      <c r="EE214" s="11"/>
    </row>
    <row r="215">
      <c r="B215" s="58"/>
      <c r="C215" s="58"/>
      <c r="D215" s="58"/>
      <c r="E215" s="58"/>
      <c r="F215" s="58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</row>
    <row r="216">
      <c r="B216" s="58"/>
      <c r="C216" s="58"/>
      <c r="D216" s="58"/>
      <c r="E216" s="58"/>
      <c r="F216" s="58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11"/>
      <c r="CF216" s="11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  <c r="CU216" s="11"/>
      <c r="CV216" s="11"/>
      <c r="CW216" s="11"/>
      <c r="CX216" s="11"/>
      <c r="CY216" s="11"/>
      <c r="CZ216" s="11"/>
      <c r="DA216" s="11"/>
      <c r="DB216" s="11"/>
      <c r="DC216" s="11"/>
      <c r="DD216" s="11"/>
      <c r="DE216" s="11"/>
      <c r="DF216" s="11"/>
      <c r="DG216" s="11"/>
      <c r="DH216" s="11"/>
      <c r="DI216" s="11"/>
      <c r="DJ216" s="11"/>
      <c r="DK216" s="11"/>
      <c r="DL216" s="11"/>
      <c r="DM216" s="11"/>
      <c r="DN216" s="11"/>
      <c r="DO216" s="11"/>
      <c r="DP216" s="11"/>
      <c r="DQ216" s="11"/>
      <c r="DR216" s="11"/>
      <c r="DS216" s="11"/>
      <c r="DT216" s="11"/>
      <c r="DU216" s="11"/>
      <c r="DV216" s="11"/>
      <c r="DW216" s="11"/>
      <c r="DX216" s="11"/>
      <c r="DY216" s="11"/>
      <c r="DZ216" s="11"/>
      <c r="EA216" s="11"/>
      <c r="EB216" s="11"/>
      <c r="EC216" s="11"/>
      <c r="ED216" s="11"/>
      <c r="EE216" s="11"/>
    </row>
    <row r="217">
      <c r="B217" s="58"/>
      <c r="C217" s="58"/>
      <c r="D217" s="58"/>
      <c r="E217" s="58"/>
      <c r="F217" s="58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1"/>
      <c r="CZ217" s="11"/>
      <c r="DA217" s="11"/>
      <c r="DB217" s="11"/>
      <c r="DC217" s="11"/>
      <c r="DD217" s="11"/>
      <c r="DE217" s="11"/>
      <c r="DF217" s="11"/>
      <c r="DG217" s="11"/>
      <c r="DH217" s="11"/>
      <c r="DI217" s="11"/>
      <c r="DJ217" s="11"/>
      <c r="DK217" s="11"/>
      <c r="DL217" s="11"/>
      <c r="DM217" s="11"/>
      <c r="DN217" s="11"/>
      <c r="DO217" s="11"/>
      <c r="DP217" s="11"/>
      <c r="DQ217" s="11"/>
      <c r="DR217" s="11"/>
      <c r="DS217" s="11"/>
      <c r="DT217" s="11"/>
      <c r="DU217" s="11"/>
      <c r="DV217" s="11"/>
      <c r="DW217" s="11"/>
      <c r="DX217" s="11"/>
      <c r="DY217" s="11"/>
      <c r="DZ217" s="11"/>
      <c r="EA217" s="11"/>
      <c r="EB217" s="11"/>
      <c r="EC217" s="11"/>
      <c r="ED217" s="11"/>
      <c r="EE217" s="11"/>
    </row>
    <row r="218">
      <c r="B218" s="58"/>
      <c r="C218" s="58"/>
      <c r="D218" s="58"/>
      <c r="E218" s="58"/>
      <c r="F218" s="58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1"/>
      <c r="CZ218" s="11"/>
      <c r="DA218" s="11"/>
      <c r="DB218" s="11"/>
      <c r="DC218" s="11"/>
      <c r="DD218" s="11"/>
      <c r="DE218" s="11"/>
      <c r="DF218" s="11"/>
      <c r="DG218" s="11"/>
      <c r="DH218" s="11"/>
      <c r="DI218" s="11"/>
      <c r="DJ218" s="11"/>
      <c r="DK218" s="11"/>
      <c r="DL218" s="11"/>
      <c r="DM218" s="11"/>
      <c r="DN218" s="11"/>
      <c r="DO218" s="11"/>
      <c r="DP218" s="11"/>
      <c r="DQ218" s="11"/>
      <c r="DR218" s="11"/>
      <c r="DS218" s="11"/>
      <c r="DT218" s="11"/>
      <c r="DU218" s="11"/>
      <c r="DV218" s="11"/>
      <c r="DW218" s="11"/>
      <c r="DX218" s="11"/>
      <c r="DY218" s="11"/>
      <c r="DZ218" s="11"/>
      <c r="EA218" s="11"/>
      <c r="EB218" s="11"/>
      <c r="EC218" s="11"/>
      <c r="ED218" s="11"/>
      <c r="EE218" s="11"/>
    </row>
    <row r="219">
      <c r="B219" s="58"/>
      <c r="C219" s="58"/>
      <c r="D219" s="58"/>
      <c r="E219" s="58"/>
      <c r="F219" s="58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  <c r="DA219" s="11"/>
      <c r="DB219" s="11"/>
      <c r="DC219" s="11"/>
      <c r="DD219" s="11"/>
      <c r="DE219" s="11"/>
      <c r="DF219" s="11"/>
      <c r="DG219" s="11"/>
      <c r="DH219" s="11"/>
      <c r="DI219" s="11"/>
      <c r="DJ219" s="11"/>
      <c r="DK219" s="11"/>
      <c r="DL219" s="11"/>
      <c r="DM219" s="11"/>
      <c r="DN219" s="11"/>
      <c r="DO219" s="11"/>
      <c r="DP219" s="11"/>
      <c r="DQ219" s="11"/>
      <c r="DR219" s="11"/>
      <c r="DS219" s="11"/>
      <c r="DT219" s="11"/>
      <c r="DU219" s="11"/>
      <c r="DV219" s="11"/>
      <c r="DW219" s="11"/>
      <c r="DX219" s="11"/>
      <c r="DY219" s="11"/>
      <c r="DZ219" s="11"/>
      <c r="EA219" s="11"/>
      <c r="EB219" s="11"/>
      <c r="EC219" s="11"/>
      <c r="ED219" s="11"/>
      <c r="EE219" s="11"/>
    </row>
    <row r="220">
      <c r="B220" s="58"/>
      <c r="C220" s="58"/>
      <c r="D220" s="58"/>
      <c r="E220" s="58"/>
      <c r="F220" s="58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11"/>
      <c r="CF220" s="11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  <c r="CU220" s="11"/>
      <c r="CV220" s="11"/>
      <c r="CW220" s="11"/>
      <c r="CX220" s="11"/>
      <c r="CY220" s="11"/>
      <c r="CZ220" s="11"/>
      <c r="DA220" s="11"/>
      <c r="DB220" s="11"/>
      <c r="DC220" s="11"/>
      <c r="DD220" s="11"/>
      <c r="DE220" s="11"/>
      <c r="DF220" s="11"/>
      <c r="DG220" s="11"/>
      <c r="DH220" s="11"/>
      <c r="DI220" s="11"/>
      <c r="DJ220" s="11"/>
      <c r="DK220" s="11"/>
      <c r="DL220" s="11"/>
      <c r="DM220" s="11"/>
      <c r="DN220" s="11"/>
      <c r="DO220" s="11"/>
      <c r="DP220" s="11"/>
      <c r="DQ220" s="11"/>
      <c r="DR220" s="11"/>
      <c r="DS220" s="11"/>
      <c r="DT220" s="11"/>
      <c r="DU220" s="11"/>
      <c r="DV220" s="11"/>
      <c r="DW220" s="11"/>
      <c r="DX220" s="11"/>
      <c r="DY220" s="11"/>
      <c r="DZ220" s="11"/>
      <c r="EA220" s="11"/>
      <c r="EB220" s="11"/>
      <c r="EC220" s="11"/>
      <c r="ED220" s="11"/>
      <c r="EE220" s="11"/>
    </row>
    <row r="221">
      <c r="B221" s="58"/>
      <c r="C221" s="58"/>
      <c r="D221" s="58"/>
      <c r="E221" s="58"/>
      <c r="F221" s="58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11"/>
      <c r="CF221" s="11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  <c r="CV221" s="11"/>
      <c r="CW221" s="11"/>
      <c r="CX221" s="11"/>
      <c r="CY221" s="11"/>
      <c r="CZ221" s="11"/>
      <c r="DA221" s="11"/>
      <c r="DB221" s="11"/>
      <c r="DC221" s="11"/>
      <c r="DD221" s="11"/>
      <c r="DE221" s="11"/>
      <c r="DF221" s="11"/>
      <c r="DG221" s="11"/>
      <c r="DH221" s="11"/>
      <c r="DI221" s="11"/>
      <c r="DJ221" s="11"/>
      <c r="DK221" s="11"/>
      <c r="DL221" s="11"/>
      <c r="DM221" s="11"/>
      <c r="DN221" s="11"/>
      <c r="DO221" s="11"/>
      <c r="DP221" s="11"/>
      <c r="DQ221" s="11"/>
      <c r="DR221" s="11"/>
      <c r="DS221" s="11"/>
      <c r="DT221" s="11"/>
      <c r="DU221" s="11"/>
      <c r="DV221" s="11"/>
      <c r="DW221" s="11"/>
      <c r="DX221" s="11"/>
      <c r="DY221" s="11"/>
      <c r="DZ221" s="11"/>
      <c r="EA221" s="11"/>
      <c r="EB221" s="11"/>
      <c r="EC221" s="11"/>
      <c r="ED221" s="11"/>
      <c r="EE221" s="11"/>
    </row>
    <row r="222">
      <c r="B222" s="58"/>
      <c r="C222" s="58"/>
      <c r="D222" s="58"/>
      <c r="E222" s="58"/>
      <c r="F222" s="58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11"/>
      <c r="CF222" s="11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  <c r="CU222" s="11"/>
      <c r="CV222" s="11"/>
      <c r="CW222" s="11"/>
      <c r="CX222" s="11"/>
      <c r="CY222" s="11"/>
      <c r="CZ222" s="11"/>
      <c r="DA222" s="11"/>
      <c r="DB222" s="11"/>
      <c r="DC222" s="11"/>
      <c r="DD222" s="11"/>
      <c r="DE222" s="11"/>
      <c r="DF222" s="11"/>
      <c r="DG222" s="11"/>
      <c r="DH222" s="11"/>
      <c r="DI222" s="11"/>
      <c r="DJ222" s="11"/>
      <c r="DK222" s="11"/>
      <c r="DL222" s="11"/>
      <c r="DM222" s="11"/>
      <c r="DN222" s="11"/>
      <c r="DO222" s="11"/>
      <c r="DP222" s="11"/>
      <c r="DQ222" s="11"/>
      <c r="DR222" s="11"/>
      <c r="DS222" s="11"/>
      <c r="DT222" s="11"/>
      <c r="DU222" s="11"/>
      <c r="DV222" s="11"/>
      <c r="DW222" s="11"/>
      <c r="DX222" s="11"/>
      <c r="DY222" s="11"/>
      <c r="DZ222" s="11"/>
      <c r="EA222" s="11"/>
      <c r="EB222" s="11"/>
      <c r="EC222" s="11"/>
      <c r="ED222" s="11"/>
      <c r="EE222" s="11"/>
    </row>
    <row r="223">
      <c r="B223" s="58"/>
      <c r="C223" s="58"/>
      <c r="D223" s="58"/>
      <c r="E223" s="58"/>
      <c r="F223" s="58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11"/>
      <c r="CF223" s="11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  <c r="CV223" s="11"/>
      <c r="CW223" s="11"/>
      <c r="CX223" s="11"/>
      <c r="CY223" s="11"/>
      <c r="CZ223" s="11"/>
      <c r="DA223" s="11"/>
      <c r="DB223" s="11"/>
      <c r="DC223" s="11"/>
      <c r="DD223" s="11"/>
      <c r="DE223" s="11"/>
      <c r="DF223" s="11"/>
      <c r="DG223" s="11"/>
      <c r="DH223" s="11"/>
      <c r="DI223" s="11"/>
      <c r="DJ223" s="11"/>
      <c r="DK223" s="11"/>
      <c r="DL223" s="11"/>
      <c r="DM223" s="11"/>
      <c r="DN223" s="11"/>
      <c r="DO223" s="11"/>
      <c r="DP223" s="11"/>
      <c r="DQ223" s="11"/>
      <c r="DR223" s="11"/>
      <c r="DS223" s="11"/>
      <c r="DT223" s="11"/>
      <c r="DU223" s="11"/>
      <c r="DV223" s="11"/>
      <c r="DW223" s="11"/>
      <c r="DX223" s="11"/>
      <c r="DY223" s="11"/>
      <c r="DZ223" s="11"/>
      <c r="EA223" s="11"/>
      <c r="EB223" s="11"/>
      <c r="EC223" s="11"/>
      <c r="ED223" s="11"/>
      <c r="EE223" s="11"/>
    </row>
    <row r="224">
      <c r="B224" s="58"/>
      <c r="C224" s="58"/>
      <c r="D224" s="58"/>
      <c r="E224" s="58"/>
      <c r="F224" s="58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</row>
    <row r="225">
      <c r="B225" s="58"/>
      <c r="C225" s="58"/>
      <c r="D225" s="58"/>
      <c r="E225" s="58"/>
      <c r="F225" s="58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</row>
    <row r="226">
      <c r="B226" s="58"/>
      <c r="C226" s="58"/>
      <c r="D226" s="58"/>
      <c r="E226" s="58"/>
      <c r="F226" s="58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11"/>
      <c r="CF226" s="11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  <c r="CU226" s="11"/>
      <c r="CV226" s="11"/>
      <c r="CW226" s="11"/>
      <c r="CX226" s="11"/>
      <c r="CY226" s="11"/>
      <c r="CZ226" s="11"/>
      <c r="DA226" s="11"/>
      <c r="DB226" s="11"/>
      <c r="DC226" s="11"/>
      <c r="DD226" s="11"/>
      <c r="DE226" s="11"/>
      <c r="DF226" s="11"/>
      <c r="DG226" s="11"/>
      <c r="DH226" s="11"/>
      <c r="DI226" s="11"/>
      <c r="DJ226" s="11"/>
      <c r="DK226" s="11"/>
      <c r="DL226" s="11"/>
      <c r="DM226" s="11"/>
      <c r="DN226" s="11"/>
      <c r="DO226" s="11"/>
      <c r="DP226" s="11"/>
      <c r="DQ226" s="11"/>
      <c r="DR226" s="11"/>
      <c r="DS226" s="11"/>
      <c r="DT226" s="11"/>
      <c r="DU226" s="11"/>
      <c r="DV226" s="11"/>
      <c r="DW226" s="11"/>
      <c r="DX226" s="11"/>
      <c r="DY226" s="11"/>
      <c r="DZ226" s="11"/>
      <c r="EA226" s="11"/>
      <c r="EB226" s="11"/>
      <c r="EC226" s="11"/>
      <c r="ED226" s="11"/>
      <c r="EE226" s="11"/>
    </row>
    <row r="227">
      <c r="B227" s="58"/>
      <c r="C227" s="58"/>
      <c r="D227" s="58"/>
      <c r="E227" s="58"/>
      <c r="F227" s="58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11"/>
      <c r="CF227" s="11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1"/>
      <c r="CZ227" s="11"/>
      <c r="DA227" s="11"/>
      <c r="DB227" s="11"/>
      <c r="DC227" s="11"/>
      <c r="DD227" s="11"/>
      <c r="DE227" s="11"/>
      <c r="DF227" s="11"/>
      <c r="DG227" s="11"/>
      <c r="DH227" s="11"/>
      <c r="DI227" s="11"/>
      <c r="DJ227" s="11"/>
      <c r="DK227" s="11"/>
      <c r="DL227" s="11"/>
      <c r="DM227" s="11"/>
      <c r="DN227" s="11"/>
      <c r="DO227" s="11"/>
      <c r="DP227" s="11"/>
      <c r="DQ227" s="11"/>
      <c r="DR227" s="11"/>
      <c r="DS227" s="11"/>
      <c r="DT227" s="11"/>
      <c r="DU227" s="11"/>
      <c r="DV227" s="11"/>
      <c r="DW227" s="11"/>
      <c r="DX227" s="11"/>
      <c r="DY227" s="11"/>
      <c r="DZ227" s="11"/>
      <c r="EA227" s="11"/>
      <c r="EB227" s="11"/>
      <c r="EC227" s="11"/>
      <c r="ED227" s="11"/>
      <c r="EE227" s="11"/>
    </row>
    <row r="228">
      <c r="B228" s="58"/>
      <c r="C228" s="58"/>
      <c r="D228" s="58"/>
      <c r="E228" s="58"/>
      <c r="F228" s="58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11"/>
      <c r="CF228" s="11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  <c r="CU228" s="11"/>
      <c r="CV228" s="11"/>
      <c r="CW228" s="11"/>
      <c r="CX228" s="11"/>
      <c r="CY228" s="11"/>
      <c r="CZ228" s="11"/>
      <c r="DA228" s="11"/>
      <c r="DB228" s="11"/>
      <c r="DC228" s="11"/>
      <c r="DD228" s="11"/>
      <c r="DE228" s="11"/>
      <c r="DF228" s="11"/>
      <c r="DG228" s="11"/>
      <c r="DH228" s="11"/>
      <c r="DI228" s="11"/>
      <c r="DJ228" s="11"/>
      <c r="DK228" s="11"/>
      <c r="DL228" s="11"/>
      <c r="DM228" s="11"/>
      <c r="DN228" s="11"/>
      <c r="DO228" s="11"/>
      <c r="DP228" s="11"/>
      <c r="DQ228" s="11"/>
      <c r="DR228" s="11"/>
      <c r="DS228" s="11"/>
      <c r="DT228" s="11"/>
      <c r="DU228" s="11"/>
      <c r="DV228" s="11"/>
      <c r="DW228" s="11"/>
      <c r="DX228" s="11"/>
      <c r="DY228" s="11"/>
      <c r="DZ228" s="11"/>
      <c r="EA228" s="11"/>
      <c r="EB228" s="11"/>
      <c r="EC228" s="11"/>
      <c r="ED228" s="11"/>
      <c r="EE228" s="11"/>
    </row>
    <row r="229">
      <c r="B229" s="58"/>
      <c r="C229" s="58"/>
      <c r="D229" s="58"/>
      <c r="E229" s="58"/>
      <c r="F229" s="58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11"/>
      <c r="CZ229" s="11"/>
      <c r="DA229" s="11"/>
      <c r="DB229" s="11"/>
      <c r="DC229" s="11"/>
      <c r="DD229" s="11"/>
      <c r="DE229" s="11"/>
      <c r="DF229" s="11"/>
      <c r="DG229" s="11"/>
      <c r="DH229" s="11"/>
      <c r="DI229" s="11"/>
      <c r="DJ229" s="11"/>
      <c r="DK229" s="11"/>
      <c r="DL229" s="11"/>
      <c r="DM229" s="11"/>
      <c r="DN229" s="11"/>
      <c r="DO229" s="11"/>
      <c r="DP229" s="11"/>
      <c r="DQ229" s="11"/>
      <c r="DR229" s="11"/>
      <c r="DS229" s="11"/>
      <c r="DT229" s="11"/>
      <c r="DU229" s="11"/>
      <c r="DV229" s="11"/>
      <c r="DW229" s="11"/>
      <c r="DX229" s="11"/>
      <c r="DY229" s="11"/>
      <c r="DZ229" s="11"/>
      <c r="EA229" s="11"/>
      <c r="EB229" s="11"/>
      <c r="EC229" s="11"/>
      <c r="ED229" s="11"/>
      <c r="EE229" s="11"/>
    </row>
    <row r="230">
      <c r="B230" s="58"/>
      <c r="C230" s="58"/>
      <c r="D230" s="58"/>
      <c r="E230" s="58"/>
      <c r="F230" s="58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</row>
    <row r="231">
      <c r="B231" s="58"/>
      <c r="C231" s="58"/>
      <c r="D231" s="58"/>
      <c r="E231" s="58"/>
      <c r="F231" s="58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1"/>
      <c r="CZ231" s="11"/>
      <c r="DA231" s="11"/>
      <c r="DB231" s="11"/>
      <c r="DC231" s="11"/>
      <c r="DD231" s="11"/>
      <c r="DE231" s="11"/>
      <c r="DF231" s="11"/>
      <c r="DG231" s="11"/>
      <c r="DH231" s="11"/>
      <c r="DI231" s="11"/>
      <c r="DJ231" s="11"/>
      <c r="DK231" s="11"/>
      <c r="DL231" s="11"/>
      <c r="DM231" s="11"/>
      <c r="DN231" s="11"/>
      <c r="DO231" s="11"/>
      <c r="DP231" s="11"/>
      <c r="DQ231" s="11"/>
      <c r="DR231" s="11"/>
      <c r="DS231" s="11"/>
      <c r="DT231" s="11"/>
      <c r="DU231" s="11"/>
      <c r="DV231" s="11"/>
      <c r="DW231" s="11"/>
      <c r="DX231" s="11"/>
      <c r="DY231" s="11"/>
      <c r="DZ231" s="11"/>
      <c r="EA231" s="11"/>
      <c r="EB231" s="11"/>
      <c r="EC231" s="11"/>
      <c r="ED231" s="11"/>
      <c r="EE231" s="11"/>
    </row>
    <row r="232">
      <c r="B232" s="58"/>
      <c r="C232" s="58"/>
      <c r="D232" s="58"/>
      <c r="E232" s="58"/>
      <c r="F232" s="58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  <c r="CV232" s="11"/>
      <c r="CW232" s="11"/>
      <c r="CX232" s="11"/>
      <c r="CY232" s="11"/>
      <c r="CZ232" s="11"/>
      <c r="DA232" s="11"/>
      <c r="DB232" s="11"/>
      <c r="DC232" s="11"/>
      <c r="DD232" s="11"/>
      <c r="DE232" s="11"/>
      <c r="DF232" s="11"/>
      <c r="DG232" s="11"/>
      <c r="DH232" s="11"/>
      <c r="DI232" s="11"/>
      <c r="DJ232" s="11"/>
      <c r="DK232" s="11"/>
      <c r="DL232" s="11"/>
      <c r="DM232" s="11"/>
      <c r="DN232" s="11"/>
      <c r="DO232" s="11"/>
      <c r="DP232" s="11"/>
      <c r="DQ232" s="11"/>
      <c r="DR232" s="11"/>
      <c r="DS232" s="11"/>
      <c r="DT232" s="11"/>
      <c r="DU232" s="11"/>
      <c r="DV232" s="11"/>
      <c r="DW232" s="11"/>
      <c r="DX232" s="11"/>
      <c r="DY232" s="11"/>
      <c r="DZ232" s="11"/>
      <c r="EA232" s="11"/>
      <c r="EB232" s="11"/>
      <c r="EC232" s="11"/>
      <c r="ED232" s="11"/>
      <c r="EE232" s="11"/>
    </row>
    <row r="233">
      <c r="B233" s="58"/>
      <c r="C233" s="58"/>
      <c r="D233" s="58"/>
      <c r="E233" s="58"/>
      <c r="F233" s="58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1"/>
      <c r="CZ233" s="11"/>
      <c r="DA233" s="11"/>
      <c r="DB233" s="11"/>
      <c r="DC233" s="11"/>
      <c r="DD233" s="11"/>
      <c r="DE233" s="11"/>
      <c r="DF233" s="11"/>
      <c r="DG233" s="11"/>
      <c r="DH233" s="11"/>
      <c r="DI233" s="11"/>
      <c r="DJ233" s="11"/>
      <c r="DK233" s="11"/>
      <c r="DL233" s="11"/>
      <c r="DM233" s="11"/>
      <c r="DN233" s="11"/>
      <c r="DO233" s="11"/>
      <c r="DP233" s="11"/>
      <c r="DQ233" s="11"/>
      <c r="DR233" s="11"/>
      <c r="DS233" s="11"/>
      <c r="DT233" s="11"/>
      <c r="DU233" s="11"/>
      <c r="DV233" s="11"/>
      <c r="DW233" s="11"/>
      <c r="DX233" s="11"/>
      <c r="DY233" s="11"/>
      <c r="DZ233" s="11"/>
      <c r="EA233" s="11"/>
      <c r="EB233" s="11"/>
      <c r="EC233" s="11"/>
      <c r="ED233" s="11"/>
      <c r="EE233" s="11"/>
    </row>
    <row r="234">
      <c r="B234" s="58"/>
      <c r="C234" s="58"/>
      <c r="D234" s="58"/>
      <c r="E234" s="58"/>
      <c r="F234" s="58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  <c r="CU234" s="11"/>
      <c r="CV234" s="11"/>
      <c r="CW234" s="11"/>
      <c r="CX234" s="11"/>
      <c r="CY234" s="11"/>
      <c r="CZ234" s="11"/>
      <c r="DA234" s="11"/>
      <c r="DB234" s="11"/>
      <c r="DC234" s="11"/>
      <c r="DD234" s="11"/>
      <c r="DE234" s="11"/>
      <c r="DF234" s="11"/>
      <c r="DG234" s="11"/>
      <c r="DH234" s="11"/>
      <c r="DI234" s="11"/>
      <c r="DJ234" s="11"/>
      <c r="DK234" s="11"/>
      <c r="DL234" s="11"/>
      <c r="DM234" s="11"/>
      <c r="DN234" s="11"/>
      <c r="DO234" s="11"/>
      <c r="DP234" s="11"/>
      <c r="DQ234" s="11"/>
      <c r="DR234" s="11"/>
      <c r="DS234" s="11"/>
      <c r="DT234" s="11"/>
      <c r="DU234" s="11"/>
      <c r="DV234" s="11"/>
      <c r="DW234" s="11"/>
      <c r="DX234" s="11"/>
      <c r="DY234" s="11"/>
      <c r="DZ234" s="11"/>
      <c r="EA234" s="11"/>
      <c r="EB234" s="11"/>
      <c r="EC234" s="11"/>
      <c r="ED234" s="11"/>
      <c r="EE234" s="11"/>
    </row>
    <row r="235">
      <c r="B235" s="58"/>
      <c r="C235" s="58"/>
      <c r="D235" s="58"/>
      <c r="E235" s="58"/>
      <c r="F235" s="58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1"/>
      <c r="CZ235" s="11"/>
      <c r="DA235" s="11"/>
      <c r="DB235" s="11"/>
      <c r="DC235" s="11"/>
      <c r="DD235" s="11"/>
      <c r="DE235" s="11"/>
      <c r="DF235" s="11"/>
      <c r="DG235" s="11"/>
      <c r="DH235" s="11"/>
      <c r="DI235" s="11"/>
      <c r="DJ235" s="11"/>
      <c r="DK235" s="11"/>
      <c r="DL235" s="11"/>
      <c r="DM235" s="11"/>
      <c r="DN235" s="11"/>
      <c r="DO235" s="11"/>
      <c r="DP235" s="11"/>
      <c r="DQ235" s="11"/>
      <c r="DR235" s="11"/>
      <c r="DS235" s="11"/>
      <c r="DT235" s="11"/>
      <c r="DU235" s="11"/>
      <c r="DV235" s="11"/>
      <c r="DW235" s="11"/>
      <c r="DX235" s="11"/>
      <c r="DY235" s="11"/>
      <c r="DZ235" s="11"/>
      <c r="EA235" s="11"/>
      <c r="EB235" s="11"/>
      <c r="EC235" s="11"/>
      <c r="ED235" s="11"/>
      <c r="EE235" s="11"/>
    </row>
    <row r="236">
      <c r="B236" s="58"/>
      <c r="C236" s="58"/>
      <c r="D236" s="58"/>
      <c r="E236" s="58"/>
      <c r="F236" s="58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11"/>
      <c r="CF236" s="11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  <c r="CU236" s="11"/>
      <c r="CV236" s="11"/>
      <c r="CW236" s="11"/>
      <c r="CX236" s="11"/>
      <c r="CY236" s="11"/>
      <c r="CZ236" s="11"/>
      <c r="DA236" s="11"/>
      <c r="DB236" s="11"/>
      <c r="DC236" s="11"/>
      <c r="DD236" s="11"/>
      <c r="DE236" s="11"/>
      <c r="DF236" s="11"/>
      <c r="DG236" s="11"/>
      <c r="DH236" s="11"/>
      <c r="DI236" s="11"/>
      <c r="DJ236" s="11"/>
      <c r="DK236" s="11"/>
      <c r="DL236" s="11"/>
      <c r="DM236" s="11"/>
      <c r="DN236" s="11"/>
      <c r="DO236" s="11"/>
      <c r="DP236" s="11"/>
      <c r="DQ236" s="11"/>
      <c r="DR236" s="11"/>
      <c r="DS236" s="11"/>
      <c r="DT236" s="11"/>
      <c r="DU236" s="11"/>
      <c r="DV236" s="11"/>
      <c r="DW236" s="11"/>
      <c r="DX236" s="11"/>
      <c r="DY236" s="11"/>
      <c r="DZ236" s="11"/>
      <c r="EA236" s="11"/>
      <c r="EB236" s="11"/>
      <c r="EC236" s="11"/>
      <c r="ED236" s="11"/>
      <c r="EE236" s="11"/>
    </row>
    <row r="237">
      <c r="B237" s="58"/>
      <c r="C237" s="58"/>
      <c r="D237" s="58"/>
      <c r="E237" s="58"/>
      <c r="F237" s="58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  <c r="CV237" s="11"/>
      <c r="CW237" s="11"/>
      <c r="CX237" s="11"/>
      <c r="CY237" s="11"/>
      <c r="CZ237" s="11"/>
      <c r="DA237" s="11"/>
      <c r="DB237" s="11"/>
      <c r="DC237" s="11"/>
      <c r="DD237" s="11"/>
      <c r="DE237" s="11"/>
      <c r="DF237" s="11"/>
      <c r="DG237" s="11"/>
      <c r="DH237" s="11"/>
      <c r="DI237" s="11"/>
      <c r="DJ237" s="11"/>
      <c r="DK237" s="11"/>
      <c r="DL237" s="11"/>
      <c r="DM237" s="11"/>
      <c r="DN237" s="11"/>
      <c r="DO237" s="11"/>
      <c r="DP237" s="11"/>
      <c r="DQ237" s="11"/>
      <c r="DR237" s="11"/>
      <c r="DS237" s="11"/>
      <c r="DT237" s="11"/>
      <c r="DU237" s="11"/>
      <c r="DV237" s="11"/>
      <c r="DW237" s="11"/>
      <c r="DX237" s="11"/>
      <c r="DY237" s="11"/>
      <c r="DZ237" s="11"/>
      <c r="EA237" s="11"/>
      <c r="EB237" s="11"/>
      <c r="EC237" s="11"/>
      <c r="ED237" s="11"/>
      <c r="EE237" s="11"/>
    </row>
    <row r="238">
      <c r="B238" s="58"/>
      <c r="C238" s="58"/>
      <c r="D238" s="58"/>
      <c r="E238" s="58"/>
      <c r="F238" s="58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  <c r="CU238" s="11"/>
      <c r="CV238" s="11"/>
      <c r="CW238" s="11"/>
      <c r="CX238" s="11"/>
      <c r="CY238" s="11"/>
      <c r="CZ238" s="11"/>
      <c r="DA238" s="11"/>
      <c r="DB238" s="11"/>
      <c r="DC238" s="11"/>
      <c r="DD238" s="11"/>
      <c r="DE238" s="11"/>
      <c r="DF238" s="11"/>
      <c r="DG238" s="11"/>
      <c r="DH238" s="11"/>
      <c r="DI238" s="11"/>
      <c r="DJ238" s="11"/>
      <c r="DK238" s="11"/>
      <c r="DL238" s="11"/>
      <c r="DM238" s="11"/>
      <c r="DN238" s="11"/>
      <c r="DO238" s="11"/>
      <c r="DP238" s="11"/>
      <c r="DQ238" s="11"/>
      <c r="DR238" s="11"/>
      <c r="DS238" s="11"/>
      <c r="DT238" s="11"/>
      <c r="DU238" s="11"/>
      <c r="DV238" s="11"/>
      <c r="DW238" s="11"/>
      <c r="DX238" s="11"/>
      <c r="DY238" s="11"/>
      <c r="DZ238" s="11"/>
      <c r="EA238" s="11"/>
      <c r="EB238" s="11"/>
      <c r="EC238" s="11"/>
      <c r="ED238" s="11"/>
      <c r="EE238" s="11"/>
    </row>
    <row r="239">
      <c r="B239" s="58"/>
      <c r="C239" s="58"/>
      <c r="D239" s="58"/>
      <c r="E239" s="58"/>
      <c r="F239" s="58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  <c r="CZ239" s="11"/>
      <c r="DA239" s="11"/>
      <c r="DB239" s="11"/>
      <c r="DC239" s="11"/>
      <c r="DD239" s="11"/>
      <c r="DE239" s="11"/>
      <c r="DF239" s="11"/>
      <c r="DG239" s="11"/>
      <c r="DH239" s="11"/>
      <c r="DI239" s="11"/>
      <c r="DJ239" s="11"/>
      <c r="DK239" s="11"/>
      <c r="DL239" s="11"/>
      <c r="DM239" s="11"/>
      <c r="DN239" s="11"/>
      <c r="DO239" s="11"/>
      <c r="DP239" s="11"/>
      <c r="DQ239" s="11"/>
      <c r="DR239" s="11"/>
      <c r="DS239" s="11"/>
      <c r="DT239" s="11"/>
      <c r="DU239" s="11"/>
      <c r="DV239" s="11"/>
      <c r="DW239" s="11"/>
      <c r="DX239" s="11"/>
      <c r="DY239" s="11"/>
      <c r="DZ239" s="11"/>
      <c r="EA239" s="11"/>
      <c r="EB239" s="11"/>
      <c r="EC239" s="11"/>
      <c r="ED239" s="11"/>
      <c r="EE239" s="11"/>
    </row>
    <row r="240">
      <c r="B240" s="58"/>
      <c r="C240" s="58"/>
      <c r="D240" s="58"/>
      <c r="E240" s="58"/>
      <c r="F240" s="58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  <c r="CV240" s="11"/>
      <c r="CW240" s="11"/>
      <c r="CX240" s="11"/>
      <c r="CY240" s="11"/>
      <c r="CZ240" s="11"/>
      <c r="DA240" s="11"/>
      <c r="DB240" s="11"/>
      <c r="DC240" s="11"/>
      <c r="DD240" s="11"/>
      <c r="DE240" s="11"/>
      <c r="DF240" s="11"/>
      <c r="DG240" s="11"/>
      <c r="DH240" s="11"/>
      <c r="DI240" s="11"/>
      <c r="DJ240" s="11"/>
      <c r="DK240" s="11"/>
      <c r="DL240" s="11"/>
      <c r="DM240" s="11"/>
      <c r="DN240" s="11"/>
      <c r="DO240" s="11"/>
      <c r="DP240" s="11"/>
      <c r="DQ240" s="11"/>
      <c r="DR240" s="11"/>
      <c r="DS240" s="11"/>
      <c r="DT240" s="11"/>
      <c r="DU240" s="11"/>
      <c r="DV240" s="11"/>
      <c r="DW240" s="11"/>
      <c r="DX240" s="11"/>
      <c r="DY240" s="11"/>
      <c r="DZ240" s="11"/>
      <c r="EA240" s="11"/>
      <c r="EB240" s="11"/>
      <c r="EC240" s="11"/>
      <c r="ED240" s="11"/>
      <c r="EE240" s="11"/>
    </row>
    <row r="241">
      <c r="B241" s="58"/>
      <c r="C241" s="58"/>
      <c r="D241" s="58"/>
      <c r="E241" s="58"/>
      <c r="F241" s="58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1"/>
      <c r="CZ241" s="11"/>
      <c r="DA241" s="11"/>
      <c r="DB241" s="11"/>
      <c r="DC241" s="11"/>
      <c r="DD241" s="11"/>
      <c r="DE241" s="11"/>
      <c r="DF241" s="11"/>
      <c r="DG241" s="11"/>
      <c r="DH241" s="11"/>
      <c r="DI241" s="11"/>
      <c r="DJ241" s="11"/>
      <c r="DK241" s="11"/>
      <c r="DL241" s="11"/>
      <c r="DM241" s="11"/>
      <c r="DN241" s="11"/>
      <c r="DO241" s="11"/>
      <c r="DP241" s="11"/>
      <c r="DQ241" s="11"/>
      <c r="DR241" s="11"/>
      <c r="DS241" s="11"/>
      <c r="DT241" s="11"/>
      <c r="DU241" s="11"/>
      <c r="DV241" s="11"/>
      <c r="DW241" s="11"/>
      <c r="DX241" s="11"/>
      <c r="DY241" s="11"/>
      <c r="DZ241" s="11"/>
      <c r="EA241" s="11"/>
      <c r="EB241" s="11"/>
      <c r="EC241" s="11"/>
      <c r="ED241" s="11"/>
      <c r="EE241" s="11"/>
    </row>
    <row r="242">
      <c r="B242" s="58"/>
      <c r="C242" s="58"/>
      <c r="D242" s="58"/>
      <c r="E242" s="58"/>
      <c r="F242" s="58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11"/>
      <c r="CF242" s="11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  <c r="CU242" s="11"/>
      <c r="CV242" s="11"/>
      <c r="CW242" s="11"/>
      <c r="CX242" s="11"/>
      <c r="CY242" s="11"/>
      <c r="CZ242" s="11"/>
      <c r="DA242" s="11"/>
      <c r="DB242" s="11"/>
      <c r="DC242" s="11"/>
      <c r="DD242" s="11"/>
      <c r="DE242" s="11"/>
      <c r="DF242" s="11"/>
      <c r="DG242" s="11"/>
      <c r="DH242" s="11"/>
      <c r="DI242" s="11"/>
      <c r="DJ242" s="11"/>
      <c r="DK242" s="11"/>
      <c r="DL242" s="11"/>
      <c r="DM242" s="11"/>
      <c r="DN242" s="11"/>
      <c r="DO242" s="11"/>
      <c r="DP242" s="11"/>
      <c r="DQ242" s="11"/>
      <c r="DR242" s="11"/>
      <c r="DS242" s="11"/>
      <c r="DT242" s="11"/>
      <c r="DU242" s="11"/>
      <c r="DV242" s="11"/>
      <c r="DW242" s="11"/>
      <c r="DX242" s="11"/>
      <c r="DY242" s="11"/>
      <c r="DZ242" s="11"/>
      <c r="EA242" s="11"/>
      <c r="EB242" s="11"/>
      <c r="EC242" s="11"/>
      <c r="ED242" s="11"/>
      <c r="EE242" s="11"/>
    </row>
    <row r="243">
      <c r="B243" s="58"/>
      <c r="C243" s="58"/>
      <c r="D243" s="58"/>
      <c r="E243" s="58"/>
      <c r="F243" s="58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11"/>
      <c r="CF243" s="11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1"/>
      <c r="CZ243" s="11"/>
      <c r="DA243" s="11"/>
      <c r="DB243" s="11"/>
      <c r="DC243" s="11"/>
      <c r="DD243" s="11"/>
      <c r="DE243" s="11"/>
      <c r="DF243" s="11"/>
      <c r="DG243" s="11"/>
      <c r="DH243" s="11"/>
      <c r="DI243" s="11"/>
      <c r="DJ243" s="11"/>
      <c r="DK243" s="11"/>
      <c r="DL243" s="11"/>
      <c r="DM243" s="11"/>
      <c r="DN243" s="11"/>
      <c r="DO243" s="11"/>
      <c r="DP243" s="11"/>
      <c r="DQ243" s="11"/>
      <c r="DR243" s="11"/>
      <c r="DS243" s="11"/>
      <c r="DT243" s="11"/>
      <c r="DU243" s="11"/>
      <c r="DV243" s="11"/>
      <c r="DW243" s="11"/>
      <c r="DX243" s="11"/>
      <c r="DY243" s="11"/>
      <c r="DZ243" s="11"/>
      <c r="EA243" s="11"/>
      <c r="EB243" s="11"/>
      <c r="EC243" s="11"/>
      <c r="ED243" s="11"/>
      <c r="EE243" s="11"/>
    </row>
    <row r="244">
      <c r="B244" s="58"/>
      <c r="C244" s="58"/>
      <c r="D244" s="58"/>
      <c r="E244" s="58"/>
      <c r="F244" s="58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11"/>
      <c r="CF244" s="11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1"/>
      <c r="CU244" s="11"/>
      <c r="CV244" s="11"/>
      <c r="CW244" s="11"/>
      <c r="CX244" s="11"/>
      <c r="CY244" s="11"/>
      <c r="CZ244" s="11"/>
      <c r="DA244" s="11"/>
      <c r="DB244" s="11"/>
      <c r="DC244" s="11"/>
      <c r="DD244" s="11"/>
      <c r="DE244" s="11"/>
      <c r="DF244" s="11"/>
      <c r="DG244" s="11"/>
      <c r="DH244" s="11"/>
      <c r="DI244" s="11"/>
      <c r="DJ244" s="11"/>
      <c r="DK244" s="11"/>
      <c r="DL244" s="11"/>
      <c r="DM244" s="11"/>
      <c r="DN244" s="11"/>
      <c r="DO244" s="11"/>
      <c r="DP244" s="11"/>
      <c r="DQ244" s="11"/>
      <c r="DR244" s="11"/>
      <c r="DS244" s="11"/>
      <c r="DT244" s="11"/>
      <c r="DU244" s="11"/>
      <c r="DV244" s="11"/>
      <c r="DW244" s="11"/>
      <c r="DX244" s="11"/>
      <c r="DY244" s="11"/>
      <c r="DZ244" s="11"/>
      <c r="EA244" s="11"/>
      <c r="EB244" s="11"/>
      <c r="EC244" s="11"/>
      <c r="ED244" s="11"/>
      <c r="EE244" s="11"/>
    </row>
    <row r="245">
      <c r="B245" s="58"/>
      <c r="C245" s="58"/>
      <c r="D245" s="58"/>
      <c r="E245" s="58"/>
      <c r="F245" s="58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  <c r="CV245" s="11"/>
      <c r="CW245" s="11"/>
      <c r="CX245" s="11"/>
      <c r="CY245" s="11"/>
      <c r="CZ245" s="11"/>
      <c r="DA245" s="11"/>
      <c r="DB245" s="11"/>
      <c r="DC245" s="11"/>
      <c r="DD245" s="11"/>
      <c r="DE245" s="11"/>
      <c r="DF245" s="11"/>
      <c r="DG245" s="11"/>
      <c r="DH245" s="11"/>
      <c r="DI245" s="11"/>
      <c r="DJ245" s="11"/>
      <c r="DK245" s="11"/>
      <c r="DL245" s="11"/>
      <c r="DM245" s="11"/>
      <c r="DN245" s="11"/>
      <c r="DO245" s="11"/>
      <c r="DP245" s="11"/>
      <c r="DQ245" s="11"/>
      <c r="DR245" s="11"/>
      <c r="DS245" s="11"/>
      <c r="DT245" s="11"/>
      <c r="DU245" s="11"/>
      <c r="DV245" s="11"/>
      <c r="DW245" s="11"/>
      <c r="DX245" s="11"/>
      <c r="DY245" s="11"/>
      <c r="DZ245" s="11"/>
      <c r="EA245" s="11"/>
      <c r="EB245" s="11"/>
      <c r="EC245" s="11"/>
      <c r="ED245" s="11"/>
      <c r="EE245" s="11"/>
    </row>
    <row r="246">
      <c r="B246" s="58"/>
      <c r="C246" s="58"/>
      <c r="D246" s="58"/>
      <c r="E246" s="58"/>
      <c r="F246" s="58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11"/>
      <c r="CF246" s="11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  <c r="CU246" s="11"/>
      <c r="CV246" s="11"/>
      <c r="CW246" s="11"/>
      <c r="CX246" s="11"/>
      <c r="CY246" s="11"/>
      <c r="CZ246" s="11"/>
      <c r="DA246" s="11"/>
      <c r="DB246" s="11"/>
      <c r="DC246" s="11"/>
      <c r="DD246" s="11"/>
      <c r="DE246" s="11"/>
      <c r="DF246" s="11"/>
      <c r="DG246" s="11"/>
      <c r="DH246" s="11"/>
      <c r="DI246" s="11"/>
      <c r="DJ246" s="11"/>
      <c r="DK246" s="11"/>
      <c r="DL246" s="11"/>
      <c r="DM246" s="11"/>
      <c r="DN246" s="11"/>
      <c r="DO246" s="11"/>
      <c r="DP246" s="11"/>
      <c r="DQ246" s="11"/>
      <c r="DR246" s="11"/>
      <c r="DS246" s="11"/>
      <c r="DT246" s="11"/>
      <c r="DU246" s="11"/>
      <c r="DV246" s="11"/>
      <c r="DW246" s="11"/>
      <c r="DX246" s="11"/>
      <c r="DY246" s="11"/>
      <c r="DZ246" s="11"/>
      <c r="EA246" s="11"/>
      <c r="EB246" s="11"/>
      <c r="EC246" s="11"/>
      <c r="ED246" s="11"/>
      <c r="EE246" s="11"/>
    </row>
    <row r="247">
      <c r="B247" s="58"/>
      <c r="C247" s="58"/>
      <c r="D247" s="58"/>
      <c r="E247" s="58"/>
      <c r="F247" s="58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  <c r="CV247" s="11"/>
      <c r="CW247" s="11"/>
      <c r="CX247" s="11"/>
      <c r="CY247" s="11"/>
      <c r="CZ247" s="11"/>
      <c r="DA247" s="11"/>
      <c r="DB247" s="11"/>
      <c r="DC247" s="11"/>
      <c r="DD247" s="11"/>
      <c r="DE247" s="11"/>
      <c r="DF247" s="11"/>
      <c r="DG247" s="11"/>
      <c r="DH247" s="11"/>
      <c r="DI247" s="11"/>
      <c r="DJ247" s="11"/>
      <c r="DK247" s="11"/>
      <c r="DL247" s="11"/>
      <c r="DM247" s="11"/>
      <c r="DN247" s="11"/>
      <c r="DO247" s="11"/>
      <c r="DP247" s="11"/>
      <c r="DQ247" s="11"/>
      <c r="DR247" s="11"/>
      <c r="DS247" s="11"/>
      <c r="DT247" s="11"/>
      <c r="DU247" s="11"/>
      <c r="DV247" s="11"/>
      <c r="DW247" s="11"/>
      <c r="DX247" s="11"/>
      <c r="DY247" s="11"/>
      <c r="DZ247" s="11"/>
      <c r="EA247" s="11"/>
      <c r="EB247" s="11"/>
      <c r="EC247" s="11"/>
      <c r="ED247" s="11"/>
      <c r="EE247" s="11"/>
    </row>
    <row r="248">
      <c r="B248" s="58"/>
      <c r="C248" s="58"/>
      <c r="D248" s="58"/>
      <c r="E248" s="58"/>
      <c r="F248" s="58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  <c r="CU248" s="11"/>
      <c r="CV248" s="11"/>
      <c r="CW248" s="11"/>
      <c r="CX248" s="11"/>
      <c r="CY248" s="11"/>
      <c r="CZ248" s="11"/>
      <c r="DA248" s="11"/>
      <c r="DB248" s="11"/>
      <c r="DC248" s="11"/>
      <c r="DD248" s="11"/>
      <c r="DE248" s="11"/>
      <c r="DF248" s="11"/>
      <c r="DG248" s="11"/>
      <c r="DH248" s="11"/>
      <c r="DI248" s="11"/>
      <c r="DJ248" s="11"/>
      <c r="DK248" s="11"/>
      <c r="DL248" s="11"/>
      <c r="DM248" s="11"/>
      <c r="DN248" s="11"/>
      <c r="DO248" s="11"/>
      <c r="DP248" s="11"/>
      <c r="DQ248" s="11"/>
      <c r="DR248" s="11"/>
      <c r="DS248" s="11"/>
      <c r="DT248" s="11"/>
      <c r="DU248" s="11"/>
      <c r="DV248" s="11"/>
      <c r="DW248" s="11"/>
      <c r="DX248" s="11"/>
      <c r="DY248" s="11"/>
      <c r="DZ248" s="11"/>
      <c r="EA248" s="11"/>
      <c r="EB248" s="11"/>
      <c r="EC248" s="11"/>
      <c r="ED248" s="11"/>
      <c r="EE248" s="11"/>
    </row>
    <row r="249">
      <c r="B249" s="58"/>
      <c r="C249" s="58"/>
      <c r="D249" s="58"/>
      <c r="E249" s="58"/>
      <c r="F249" s="58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1"/>
      <c r="CZ249" s="11"/>
      <c r="DA249" s="11"/>
      <c r="DB249" s="11"/>
      <c r="DC249" s="11"/>
      <c r="DD249" s="11"/>
      <c r="DE249" s="11"/>
      <c r="DF249" s="11"/>
      <c r="DG249" s="11"/>
      <c r="DH249" s="11"/>
      <c r="DI249" s="11"/>
      <c r="DJ249" s="11"/>
      <c r="DK249" s="11"/>
      <c r="DL249" s="11"/>
      <c r="DM249" s="11"/>
      <c r="DN249" s="11"/>
      <c r="DO249" s="11"/>
      <c r="DP249" s="11"/>
      <c r="DQ249" s="11"/>
      <c r="DR249" s="11"/>
      <c r="DS249" s="11"/>
      <c r="DT249" s="11"/>
      <c r="DU249" s="11"/>
      <c r="DV249" s="11"/>
      <c r="DW249" s="11"/>
      <c r="DX249" s="11"/>
      <c r="DY249" s="11"/>
      <c r="DZ249" s="11"/>
      <c r="EA249" s="11"/>
      <c r="EB249" s="11"/>
      <c r="EC249" s="11"/>
      <c r="ED249" s="11"/>
      <c r="EE249" s="11"/>
    </row>
    <row r="250">
      <c r="B250" s="58"/>
      <c r="C250" s="58"/>
      <c r="D250" s="58"/>
      <c r="E250" s="58"/>
      <c r="F250" s="58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  <c r="CU250" s="11"/>
      <c r="CV250" s="11"/>
      <c r="CW250" s="11"/>
      <c r="CX250" s="11"/>
      <c r="CY250" s="11"/>
      <c r="CZ250" s="11"/>
      <c r="DA250" s="11"/>
      <c r="DB250" s="11"/>
      <c r="DC250" s="11"/>
      <c r="DD250" s="11"/>
      <c r="DE250" s="11"/>
      <c r="DF250" s="11"/>
      <c r="DG250" s="11"/>
      <c r="DH250" s="11"/>
      <c r="DI250" s="11"/>
      <c r="DJ250" s="11"/>
      <c r="DK250" s="11"/>
      <c r="DL250" s="11"/>
      <c r="DM250" s="11"/>
      <c r="DN250" s="11"/>
      <c r="DO250" s="11"/>
      <c r="DP250" s="11"/>
      <c r="DQ250" s="11"/>
      <c r="DR250" s="11"/>
      <c r="DS250" s="11"/>
      <c r="DT250" s="11"/>
      <c r="DU250" s="11"/>
      <c r="DV250" s="11"/>
      <c r="DW250" s="11"/>
      <c r="DX250" s="11"/>
      <c r="DY250" s="11"/>
      <c r="DZ250" s="11"/>
      <c r="EA250" s="11"/>
      <c r="EB250" s="11"/>
      <c r="EC250" s="11"/>
      <c r="ED250" s="11"/>
      <c r="EE250" s="11"/>
    </row>
    <row r="251">
      <c r="B251" s="58"/>
      <c r="C251" s="58"/>
      <c r="D251" s="58"/>
      <c r="E251" s="58"/>
      <c r="F251" s="58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11"/>
      <c r="CF251" s="11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  <c r="CV251" s="11"/>
      <c r="CW251" s="11"/>
      <c r="CX251" s="11"/>
      <c r="CY251" s="11"/>
      <c r="CZ251" s="11"/>
      <c r="DA251" s="11"/>
      <c r="DB251" s="11"/>
      <c r="DC251" s="11"/>
      <c r="DD251" s="11"/>
      <c r="DE251" s="11"/>
      <c r="DF251" s="11"/>
      <c r="DG251" s="11"/>
      <c r="DH251" s="11"/>
      <c r="DI251" s="11"/>
      <c r="DJ251" s="11"/>
      <c r="DK251" s="11"/>
      <c r="DL251" s="11"/>
      <c r="DM251" s="11"/>
      <c r="DN251" s="11"/>
      <c r="DO251" s="11"/>
      <c r="DP251" s="11"/>
      <c r="DQ251" s="11"/>
      <c r="DR251" s="11"/>
      <c r="DS251" s="11"/>
      <c r="DT251" s="11"/>
      <c r="DU251" s="11"/>
      <c r="DV251" s="11"/>
      <c r="DW251" s="11"/>
      <c r="DX251" s="11"/>
      <c r="DY251" s="11"/>
      <c r="DZ251" s="11"/>
      <c r="EA251" s="11"/>
      <c r="EB251" s="11"/>
      <c r="EC251" s="11"/>
      <c r="ED251" s="11"/>
      <c r="EE251" s="11"/>
    </row>
    <row r="252">
      <c r="B252" s="58"/>
      <c r="C252" s="58"/>
      <c r="D252" s="58"/>
      <c r="E252" s="58"/>
      <c r="F252" s="58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  <c r="CU252" s="11"/>
      <c r="CV252" s="11"/>
      <c r="CW252" s="11"/>
      <c r="CX252" s="11"/>
      <c r="CY252" s="11"/>
      <c r="CZ252" s="11"/>
      <c r="DA252" s="11"/>
      <c r="DB252" s="11"/>
      <c r="DC252" s="11"/>
      <c r="DD252" s="11"/>
      <c r="DE252" s="11"/>
      <c r="DF252" s="11"/>
      <c r="DG252" s="11"/>
      <c r="DH252" s="11"/>
      <c r="DI252" s="11"/>
      <c r="DJ252" s="11"/>
      <c r="DK252" s="11"/>
      <c r="DL252" s="11"/>
      <c r="DM252" s="11"/>
      <c r="DN252" s="11"/>
      <c r="DO252" s="11"/>
      <c r="DP252" s="11"/>
      <c r="DQ252" s="11"/>
      <c r="DR252" s="11"/>
      <c r="DS252" s="11"/>
      <c r="DT252" s="11"/>
      <c r="DU252" s="11"/>
      <c r="DV252" s="11"/>
      <c r="DW252" s="11"/>
      <c r="DX252" s="11"/>
      <c r="DY252" s="11"/>
      <c r="DZ252" s="11"/>
      <c r="EA252" s="11"/>
      <c r="EB252" s="11"/>
      <c r="EC252" s="11"/>
      <c r="ED252" s="11"/>
      <c r="EE252" s="11"/>
    </row>
    <row r="253">
      <c r="B253" s="58"/>
      <c r="C253" s="58"/>
      <c r="D253" s="58"/>
      <c r="E253" s="58"/>
      <c r="F253" s="58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</row>
    <row r="254">
      <c r="B254" s="58"/>
      <c r="C254" s="58"/>
      <c r="D254" s="58"/>
      <c r="E254" s="58"/>
      <c r="F254" s="58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  <c r="CU254" s="11"/>
      <c r="CV254" s="11"/>
      <c r="CW254" s="11"/>
      <c r="CX254" s="11"/>
      <c r="CY254" s="11"/>
      <c r="CZ254" s="11"/>
      <c r="DA254" s="11"/>
      <c r="DB254" s="11"/>
      <c r="DC254" s="11"/>
      <c r="DD254" s="11"/>
      <c r="DE254" s="11"/>
      <c r="DF254" s="11"/>
      <c r="DG254" s="11"/>
      <c r="DH254" s="11"/>
      <c r="DI254" s="11"/>
      <c r="DJ254" s="11"/>
      <c r="DK254" s="11"/>
      <c r="DL254" s="11"/>
      <c r="DM254" s="11"/>
      <c r="DN254" s="11"/>
      <c r="DO254" s="11"/>
      <c r="DP254" s="11"/>
      <c r="DQ254" s="11"/>
      <c r="DR254" s="11"/>
      <c r="DS254" s="11"/>
      <c r="DT254" s="11"/>
      <c r="DU254" s="11"/>
      <c r="DV254" s="11"/>
      <c r="DW254" s="11"/>
      <c r="DX254" s="11"/>
      <c r="DY254" s="11"/>
      <c r="DZ254" s="11"/>
      <c r="EA254" s="11"/>
      <c r="EB254" s="11"/>
      <c r="EC254" s="11"/>
      <c r="ED254" s="11"/>
      <c r="EE254" s="11"/>
    </row>
    <row r="255">
      <c r="B255" s="58"/>
      <c r="C255" s="58"/>
      <c r="D255" s="58"/>
      <c r="E255" s="58"/>
      <c r="F255" s="58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11"/>
      <c r="CF255" s="11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1"/>
      <c r="CZ255" s="11"/>
      <c r="DA255" s="11"/>
      <c r="DB255" s="11"/>
      <c r="DC255" s="11"/>
      <c r="DD255" s="11"/>
      <c r="DE255" s="11"/>
      <c r="DF255" s="11"/>
      <c r="DG255" s="11"/>
      <c r="DH255" s="11"/>
      <c r="DI255" s="11"/>
      <c r="DJ255" s="11"/>
      <c r="DK255" s="11"/>
      <c r="DL255" s="11"/>
      <c r="DM255" s="11"/>
      <c r="DN255" s="11"/>
      <c r="DO255" s="11"/>
      <c r="DP255" s="11"/>
      <c r="DQ255" s="11"/>
      <c r="DR255" s="11"/>
      <c r="DS255" s="11"/>
      <c r="DT255" s="11"/>
      <c r="DU255" s="11"/>
      <c r="DV255" s="11"/>
      <c r="DW255" s="11"/>
      <c r="DX255" s="11"/>
      <c r="DY255" s="11"/>
      <c r="DZ255" s="11"/>
      <c r="EA255" s="11"/>
      <c r="EB255" s="11"/>
      <c r="EC255" s="11"/>
      <c r="ED255" s="11"/>
      <c r="EE255" s="11"/>
    </row>
    <row r="256">
      <c r="B256" s="58"/>
      <c r="C256" s="58"/>
      <c r="D256" s="58"/>
      <c r="E256" s="58"/>
      <c r="F256" s="58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1"/>
      <c r="CZ256" s="11"/>
      <c r="DA256" s="11"/>
      <c r="DB256" s="11"/>
      <c r="DC256" s="11"/>
      <c r="DD256" s="11"/>
      <c r="DE256" s="11"/>
      <c r="DF256" s="11"/>
      <c r="DG256" s="11"/>
      <c r="DH256" s="11"/>
      <c r="DI256" s="11"/>
      <c r="DJ256" s="11"/>
      <c r="DK256" s="11"/>
      <c r="DL256" s="11"/>
      <c r="DM256" s="11"/>
      <c r="DN256" s="11"/>
      <c r="DO256" s="11"/>
      <c r="DP256" s="11"/>
      <c r="DQ256" s="11"/>
      <c r="DR256" s="11"/>
      <c r="DS256" s="11"/>
      <c r="DT256" s="11"/>
      <c r="DU256" s="11"/>
      <c r="DV256" s="11"/>
      <c r="DW256" s="11"/>
      <c r="DX256" s="11"/>
      <c r="DY256" s="11"/>
      <c r="DZ256" s="11"/>
      <c r="EA256" s="11"/>
      <c r="EB256" s="11"/>
      <c r="EC256" s="11"/>
      <c r="ED256" s="11"/>
      <c r="EE256" s="11"/>
    </row>
    <row r="257">
      <c r="B257" s="58"/>
      <c r="C257" s="58"/>
      <c r="D257" s="58"/>
      <c r="E257" s="58"/>
      <c r="F257" s="58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/>
      <c r="CY257" s="11"/>
      <c r="CZ257" s="11"/>
      <c r="DA257" s="11"/>
      <c r="DB257" s="11"/>
      <c r="DC257" s="11"/>
      <c r="DD257" s="11"/>
      <c r="DE257" s="11"/>
      <c r="DF257" s="11"/>
      <c r="DG257" s="11"/>
      <c r="DH257" s="11"/>
      <c r="DI257" s="11"/>
      <c r="DJ257" s="11"/>
      <c r="DK257" s="11"/>
      <c r="DL257" s="11"/>
      <c r="DM257" s="11"/>
      <c r="DN257" s="11"/>
      <c r="DO257" s="11"/>
      <c r="DP257" s="11"/>
      <c r="DQ257" s="11"/>
      <c r="DR257" s="11"/>
      <c r="DS257" s="11"/>
      <c r="DT257" s="11"/>
      <c r="DU257" s="11"/>
      <c r="DV257" s="11"/>
      <c r="DW257" s="11"/>
      <c r="DX257" s="11"/>
      <c r="DY257" s="11"/>
      <c r="DZ257" s="11"/>
      <c r="EA257" s="11"/>
      <c r="EB257" s="11"/>
      <c r="EC257" s="11"/>
      <c r="ED257" s="11"/>
      <c r="EE257" s="11"/>
    </row>
    <row r="258">
      <c r="B258" s="58"/>
      <c r="C258" s="58"/>
      <c r="D258" s="58"/>
      <c r="E258" s="58"/>
      <c r="F258" s="58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  <c r="CU258" s="11"/>
      <c r="CV258" s="11"/>
      <c r="CW258" s="11"/>
      <c r="CX258" s="11"/>
      <c r="CY258" s="11"/>
      <c r="CZ258" s="11"/>
      <c r="DA258" s="11"/>
      <c r="DB258" s="11"/>
      <c r="DC258" s="11"/>
      <c r="DD258" s="11"/>
      <c r="DE258" s="11"/>
      <c r="DF258" s="11"/>
      <c r="DG258" s="11"/>
      <c r="DH258" s="11"/>
      <c r="DI258" s="11"/>
      <c r="DJ258" s="11"/>
      <c r="DK258" s="11"/>
      <c r="DL258" s="11"/>
      <c r="DM258" s="11"/>
      <c r="DN258" s="11"/>
      <c r="DO258" s="11"/>
      <c r="DP258" s="11"/>
      <c r="DQ258" s="11"/>
      <c r="DR258" s="11"/>
      <c r="DS258" s="11"/>
      <c r="DT258" s="11"/>
      <c r="DU258" s="11"/>
      <c r="DV258" s="11"/>
      <c r="DW258" s="11"/>
      <c r="DX258" s="11"/>
      <c r="DY258" s="11"/>
      <c r="DZ258" s="11"/>
      <c r="EA258" s="11"/>
      <c r="EB258" s="11"/>
      <c r="EC258" s="11"/>
      <c r="ED258" s="11"/>
      <c r="EE258" s="11"/>
    </row>
    <row r="259">
      <c r="B259" s="58"/>
      <c r="C259" s="58"/>
      <c r="D259" s="58"/>
      <c r="E259" s="58"/>
      <c r="F259" s="58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  <c r="DA259" s="11"/>
      <c r="DB259" s="11"/>
      <c r="DC259" s="11"/>
      <c r="DD259" s="11"/>
      <c r="DE259" s="11"/>
      <c r="DF259" s="11"/>
      <c r="DG259" s="11"/>
      <c r="DH259" s="11"/>
      <c r="DI259" s="11"/>
      <c r="DJ259" s="11"/>
      <c r="DK259" s="11"/>
      <c r="DL259" s="11"/>
      <c r="DM259" s="11"/>
      <c r="DN259" s="11"/>
      <c r="DO259" s="11"/>
      <c r="DP259" s="11"/>
      <c r="DQ259" s="11"/>
      <c r="DR259" s="11"/>
      <c r="DS259" s="11"/>
      <c r="DT259" s="11"/>
      <c r="DU259" s="11"/>
      <c r="DV259" s="11"/>
      <c r="DW259" s="11"/>
      <c r="DX259" s="11"/>
      <c r="DY259" s="11"/>
      <c r="DZ259" s="11"/>
      <c r="EA259" s="11"/>
      <c r="EB259" s="11"/>
      <c r="EC259" s="11"/>
      <c r="ED259" s="11"/>
      <c r="EE259" s="11"/>
    </row>
    <row r="260">
      <c r="B260" s="58"/>
      <c r="C260" s="58"/>
      <c r="D260" s="58"/>
      <c r="E260" s="58"/>
      <c r="F260" s="58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11"/>
      <c r="CF260" s="11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  <c r="CU260" s="11"/>
      <c r="CV260" s="11"/>
      <c r="CW260" s="11"/>
      <c r="CX260" s="11"/>
      <c r="CY260" s="11"/>
      <c r="CZ260" s="11"/>
      <c r="DA260" s="11"/>
      <c r="DB260" s="11"/>
      <c r="DC260" s="11"/>
      <c r="DD260" s="11"/>
      <c r="DE260" s="11"/>
      <c r="DF260" s="11"/>
      <c r="DG260" s="11"/>
      <c r="DH260" s="11"/>
      <c r="DI260" s="11"/>
      <c r="DJ260" s="11"/>
      <c r="DK260" s="11"/>
      <c r="DL260" s="11"/>
      <c r="DM260" s="11"/>
      <c r="DN260" s="11"/>
      <c r="DO260" s="11"/>
      <c r="DP260" s="11"/>
      <c r="DQ260" s="11"/>
      <c r="DR260" s="11"/>
      <c r="DS260" s="11"/>
      <c r="DT260" s="11"/>
      <c r="DU260" s="11"/>
      <c r="DV260" s="11"/>
      <c r="DW260" s="11"/>
      <c r="DX260" s="11"/>
      <c r="DY260" s="11"/>
      <c r="DZ260" s="11"/>
      <c r="EA260" s="11"/>
      <c r="EB260" s="11"/>
      <c r="EC260" s="11"/>
      <c r="ED260" s="11"/>
      <c r="EE260" s="11"/>
    </row>
    <row r="261">
      <c r="B261" s="58"/>
      <c r="C261" s="58"/>
      <c r="D261" s="58"/>
      <c r="E261" s="58"/>
      <c r="F261" s="58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1"/>
      <c r="CZ261" s="11"/>
      <c r="DA261" s="11"/>
      <c r="DB261" s="11"/>
      <c r="DC261" s="11"/>
      <c r="DD261" s="11"/>
      <c r="DE261" s="11"/>
      <c r="DF261" s="11"/>
      <c r="DG261" s="11"/>
      <c r="DH261" s="11"/>
      <c r="DI261" s="11"/>
      <c r="DJ261" s="11"/>
      <c r="DK261" s="11"/>
      <c r="DL261" s="11"/>
      <c r="DM261" s="11"/>
      <c r="DN261" s="11"/>
      <c r="DO261" s="11"/>
      <c r="DP261" s="11"/>
      <c r="DQ261" s="11"/>
      <c r="DR261" s="11"/>
      <c r="DS261" s="11"/>
      <c r="DT261" s="11"/>
      <c r="DU261" s="11"/>
      <c r="DV261" s="11"/>
      <c r="DW261" s="11"/>
      <c r="DX261" s="11"/>
      <c r="DY261" s="11"/>
      <c r="DZ261" s="11"/>
      <c r="EA261" s="11"/>
      <c r="EB261" s="11"/>
      <c r="EC261" s="11"/>
      <c r="ED261" s="11"/>
      <c r="EE261" s="11"/>
    </row>
    <row r="262">
      <c r="B262" s="58"/>
      <c r="C262" s="58"/>
      <c r="D262" s="58"/>
      <c r="E262" s="58"/>
      <c r="F262" s="58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  <c r="CV262" s="11"/>
      <c r="CW262" s="11"/>
      <c r="CX262" s="11"/>
      <c r="CY262" s="11"/>
      <c r="CZ262" s="11"/>
      <c r="DA262" s="11"/>
      <c r="DB262" s="11"/>
      <c r="DC262" s="11"/>
      <c r="DD262" s="11"/>
      <c r="DE262" s="11"/>
      <c r="DF262" s="11"/>
      <c r="DG262" s="11"/>
      <c r="DH262" s="11"/>
      <c r="DI262" s="11"/>
      <c r="DJ262" s="11"/>
      <c r="DK262" s="11"/>
      <c r="DL262" s="11"/>
      <c r="DM262" s="11"/>
      <c r="DN262" s="11"/>
      <c r="DO262" s="11"/>
      <c r="DP262" s="11"/>
      <c r="DQ262" s="11"/>
      <c r="DR262" s="11"/>
      <c r="DS262" s="11"/>
      <c r="DT262" s="11"/>
      <c r="DU262" s="11"/>
      <c r="DV262" s="11"/>
      <c r="DW262" s="11"/>
      <c r="DX262" s="11"/>
      <c r="DY262" s="11"/>
      <c r="DZ262" s="11"/>
      <c r="EA262" s="11"/>
      <c r="EB262" s="11"/>
      <c r="EC262" s="11"/>
      <c r="ED262" s="11"/>
      <c r="EE262" s="11"/>
    </row>
    <row r="263">
      <c r="B263" s="58"/>
      <c r="C263" s="58"/>
      <c r="D263" s="58"/>
      <c r="E263" s="58"/>
      <c r="F263" s="58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  <c r="DC263" s="11"/>
      <c r="DD263" s="11"/>
      <c r="DE263" s="11"/>
      <c r="DF263" s="11"/>
      <c r="DG263" s="11"/>
      <c r="DH263" s="11"/>
      <c r="DI263" s="11"/>
      <c r="DJ263" s="11"/>
      <c r="DK263" s="11"/>
      <c r="DL263" s="11"/>
      <c r="DM263" s="11"/>
      <c r="DN263" s="11"/>
      <c r="DO263" s="11"/>
      <c r="DP263" s="11"/>
      <c r="DQ263" s="11"/>
      <c r="DR263" s="11"/>
      <c r="DS263" s="11"/>
      <c r="DT263" s="11"/>
      <c r="DU263" s="11"/>
      <c r="DV263" s="11"/>
      <c r="DW263" s="11"/>
      <c r="DX263" s="11"/>
      <c r="DY263" s="11"/>
      <c r="DZ263" s="11"/>
      <c r="EA263" s="11"/>
      <c r="EB263" s="11"/>
      <c r="EC263" s="11"/>
      <c r="ED263" s="11"/>
      <c r="EE263" s="11"/>
    </row>
    <row r="264">
      <c r="B264" s="58"/>
      <c r="C264" s="58"/>
      <c r="D264" s="58"/>
      <c r="E264" s="58"/>
      <c r="F264" s="58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</row>
    <row r="265">
      <c r="B265" s="58"/>
      <c r="C265" s="58"/>
      <c r="D265" s="58"/>
      <c r="E265" s="58"/>
      <c r="F265" s="58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</row>
    <row r="266">
      <c r="B266" s="58"/>
      <c r="C266" s="58"/>
      <c r="D266" s="58"/>
      <c r="E266" s="58"/>
      <c r="F266" s="58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  <c r="CV266" s="11"/>
      <c r="CW266" s="11"/>
      <c r="CX266" s="11"/>
      <c r="CY266" s="11"/>
      <c r="CZ266" s="11"/>
      <c r="DA266" s="11"/>
      <c r="DB266" s="11"/>
      <c r="DC266" s="11"/>
      <c r="DD266" s="11"/>
      <c r="DE266" s="11"/>
      <c r="DF266" s="11"/>
      <c r="DG266" s="11"/>
      <c r="DH266" s="11"/>
      <c r="DI266" s="11"/>
      <c r="DJ266" s="11"/>
      <c r="DK266" s="11"/>
      <c r="DL266" s="11"/>
      <c r="DM266" s="11"/>
      <c r="DN266" s="11"/>
      <c r="DO266" s="11"/>
      <c r="DP266" s="11"/>
      <c r="DQ266" s="11"/>
      <c r="DR266" s="11"/>
      <c r="DS266" s="11"/>
      <c r="DT266" s="11"/>
      <c r="DU266" s="11"/>
      <c r="DV266" s="11"/>
      <c r="DW266" s="11"/>
      <c r="DX266" s="11"/>
      <c r="DY266" s="11"/>
      <c r="DZ266" s="11"/>
      <c r="EA266" s="11"/>
      <c r="EB266" s="11"/>
      <c r="EC266" s="11"/>
      <c r="ED266" s="11"/>
      <c r="EE266" s="11"/>
    </row>
    <row r="267">
      <c r="B267" s="58"/>
      <c r="C267" s="58"/>
      <c r="D267" s="58"/>
      <c r="E267" s="58"/>
      <c r="F267" s="58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1"/>
      <c r="CZ267" s="11"/>
      <c r="DA267" s="11"/>
      <c r="DB267" s="11"/>
      <c r="DC267" s="11"/>
      <c r="DD267" s="11"/>
      <c r="DE267" s="11"/>
      <c r="DF267" s="11"/>
      <c r="DG267" s="11"/>
      <c r="DH267" s="11"/>
      <c r="DI267" s="11"/>
      <c r="DJ267" s="11"/>
      <c r="DK267" s="11"/>
      <c r="DL267" s="11"/>
      <c r="DM267" s="11"/>
      <c r="DN267" s="11"/>
      <c r="DO267" s="11"/>
      <c r="DP267" s="11"/>
      <c r="DQ267" s="11"/>
      <c r="DR267" s="11"/>
      <c r="DS267" s="11"/>
      <c r="DT267" s="11"/>
      <c r="DU267" s="11"/>
      <c r="DV267" s="11"/>
      <c r="DW267" s="11"/>
      <c r="DX267" s="11"/>
      <c r="DY267" s="11"/>
      <c r="DZ267" s="11"/>
      <c r="EA267" s="11"/>
      <c r="EB267" s="11"/>
      <c r="EC267" s="11"/>
      <c r="ED267" s="11"/>
      <c r="EE267" s="11"/>
    </row>
    <row r="268">
      <c r="B268" s="58"/>
      <c r="C268" s="58"/>
      <c r="D268" s="58"/>
      <c r="E268" s="58"/>
      <c r="F268" s="58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  <c r="CV268" s="11"/>
      <c r="CW268" s="11"/>
      <c r="CX268" s="11"/>
      <c r="CY268" s="11"/>
      <c r="CZ268" s="11"/>
      <c r="DA268" s="11"/>
      <c r="DB268" s="11"/>
      <c r="DC268" s="11"/>
      <c r="DD268" s="11"/>
      <c r="DE268" s="11"/>
      <c r="DF268" s="11"/>
      <c r="DG268" s="11"/>
      <c r="DH268" s="11"/>
      <c r="DI268" s="11"/>
      <c r="DJ268" s="11"/>
      <c r="DK268" s="11"/>
      <c r="DL268" s="11"/>
      <c r="DM268" s="11"/>
      <c r="DN268" s="11"/>
      <c r="DO268" s="11"/>
      <c r="DP268" s="11"/>
      <c r="DQ268" s="11"/>
      <c r="DR268" s="11"/>
      <c r="DS268" s="11"/>
      <c r="DT268" s="11"/>
      <c r="DU268" s="11"/>
      <c r="DV268" s="11"/>
      <c r="DW268" s="11"/>
      <c r="DX268" s="11"/>
      <c r="DY268" s="11"/>
      <c r="DZ268" s="11"/>
      <c r="EA268" s="11"/>
      <c r="EB268" s="11"/>
      <c r="EC268" s="11"/>
      <c r="ED268" s="11"/>
      <c r="EE268" s="11"/>
    </row>
    <row r="269">
      <c r="B269" s="58"/>
      <c r="C269" s="58"/>
      <c r="D269" s="58"/>
      <c r="E269" s="58"/>
      <c r="F269" s="58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  <c r="CZ269" s="11"/>
      <c r="DA269" s="11"/>
      <c r="DB269" s="11"/>
      <c r="DC269" s="11"/>
      <c r="DD269" s="11"/>
      <c r="DE269" s="11"/>
      <c r="DF269" s="11"/>
      <c r="DG269" s="11"/>
      <c r="DH269" s="11"/>
      <c r="DI269" s="11"/>
      <c r="DJ269" s="11"/>
      <c r="DK269" s="11"/>
      <c r="DL269" s="11"/>
      <c r="DM269" s="11"/>
      <c r="DN269" s="11"/>
      <c r="DO269" s="11"/>
      <c r="DP269" s="11"/>
      <c r="DQ269" s="11"/>
      <c r="DR269" s="11"/>
      <c r="DS269" s="11"/>
      <c r="DT269" s="11"/>
      <c r="DU269" s="11"/>
      <c r="DV269" s="11"/>
      <c r="DW269" s="11"/>
      <c r="DX269" s="11"/>
      <c r="DY269" s="11"/>
      <c r="DZ269" s="11"/>
      <c r="EA269" s="11"/>
      <c r="EB269" s="11"/>
      <c r="EC269" s="11"/>
      <c r="ED269" s="11"/>
      <c r="EE269" s="11"/>
    </row>
    <row r="270">
      <c r="B270" s="58"/>
      <c r="C270" s="58"/>
      <c r="D270" s="58"/>
      <c r="E270" s="58"/>
      <c r="F270" s="58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</row>
    <row r="271">
      <c r="B271" s="58"/>
      <c r="C271" s="58"/>
      <c r="D271" s="58"/>
      <c r="E271" s="58"/>
      <c r="F271" s="58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/>
      <c r="CF271" s="11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1"/>
      <c r="CZ271" s="11"/>
      <c r="DA271" s="11"/>
      <c r="DB271" s="11"/>
      <c r="DC271" s="11"/>
      <c r="DD271" s="11"/>
      <c r="DE271" s="11"/>
      <c r="DF271" s="11"/>
      <c r="DG271" s="11"/>
      <c r="DH271" s="11"/>
      <c r="DI271" s="11"/>
      <c r="DJ271" s="11"/>
      <c r="DK271" s="11"/>
      <c r="DL271" s="11"/>
      <c r="DM271" s="11"/>
      <c r="DN271" s="11"/>
      <c r="DO271" s="11"/>
      <c r="DP271" s="11"/>
      <c r="DQ271" s="11"/>
      <c r="DR271" s="11"/>
      <c r="DS271" s="11"/>
      <c r="DT271" s="11"/>
      <c r="DU271" s="11"/>
      <c r="DV271" s="11"/>
      <c r="DW271" s="11"/>
      <c r="DX271" s="11"/>
      <c r="DY271" s="11"/>
      <c r="DZ271" s="11"/>
      <c r="EA271" s="11"/>
      <c r="EB271" s="11"/>
      <c r="EC271" s="11"/>
      <c r="ED271" s="11"/>
      <c r="EE271" s="11"/>
    </row>
    <row r="272">
      <c r="B272" s="58"/>
      <c r="C272" s="58"/>
      <c r="D272" s="58"/>
      <c r="E272" s="58"/>
      <c r="F272" s="58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11"/>
      <c r="CF272" s="11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  <c r="CU272" s="11"/>
      <c r="CV272" s="11"/>
      <c r="CW272" s="11"/>
      <c r="CX272" s="11"/>
      <c r="CY272" s="11"/>
      <c r="CZ272" s="11"/>
      <c r="DA272" s="11"/>
      <c r="DB272" s="11"/>
      <c r="DC272" s="11"/>
      <c r="DD272" s="11"/>
      <c r="DE272" s="11"/>
      <c r="DF272" s="11"/>
      <c r="DG272" s="11"/>
      <c r="DH272" s="11"/>
      <c r="DI272" s="11"/>
      <c r="DJ272" s="11"/>
      <c r="DK272" s="11"/>
      <c r="DL272" s="11"/>
      <c r="DM272" s="11"/>
      <c r="DN272" s="11"/>
      <c r="DO272" s="11"/>
      <c r="DP272" s="11"/>
      <c r="DQ272" s="11"/>
      <c r="DR272" s="11"/>
      <c r="DS272" s="11"/>
      <c r="DT272" s="11"/>
      <c r="DU272" s="11"/>
      <c r="DV272" s="11"/>
      <c r="DW272" s="11"/>
      <c r="DX272" s="11"/>
      <c r="DY272" s="11"/>
      <c r="DZ272" s="11"/>
      <c r="EA272" s="11"/>
      <c r="EB272" s="11"/>
      <c r="EC272" s="11"/>
      <c r="ED272" s="11"/>
      <c r="EE272" s="11"/>
    </row>
    <row r="273">
      <c r="B273" s="58"/>
      <c r="C273" s="58"/>
      <c r="D273" s="58"/>
      <c r="E273" s="58"/>
      <c r="F273" s="58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11"/>
      <c r="CF273" s="11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1"/>
      <c r="CZ273" s="11"/>
      <c r="DA273" s="11"/>
      <c r="DB273" s="11"/>
      <c r="DC273" s="11"/>
      <c r="DD273" s="11"/>
      <c r="DE273" s="11"/>
      <c r="DF273" s="11"/>
      <c r="DG273" s="11"/>
      <c r="DH273" s="11"/>
      <c r="DI273" s="11"/>
      <c r="DJ273" s="11"/>
      <c r="DK273" s="11"/>
      <c r="DL273" s="11"/>
      <c r="DM273" s="11"/>
      <c r="DN273" s="11"/>
      <c r="DO273" s="11"/>
      <c r="DP273" s="11"/>
      <c r="DQ273" s="11"/>
      <c r="DR273" s="11"/>
      <c r="DS273" s="11"/>
      <c r="DT273" s="11"/>
      <c r="DU273" s="11"/>
      <c r="DV273" s="11"/>
      <c r="DW273" s="11"/>
      <c r="DX273" s="11"/>
      <c r="DY273" s="11"/>
      <c r="DZ273" s="11"/>
      <c r="EA273" s="11"/>
      <c r="EB273" s="11"/>
      <c r="EC273" s="11"/>
      <c r="ED273" s="11"/>
      <c r="EE273" s="11"/>
    </row>
    <row r="274">
      <c r="B274" s="58"/>
      <c r="C274" s="58"/>
      <c r="D274" s="58"/>
      <c r="E274" s="58"/>
      <c r="F274" s="58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11"/>
      <c r="CF274" s="11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  <c r="CU274" s="11"/>
      <c r="CV274" s="11"/>
      <c r="CW274" s="11"/>
      <c r="CX274" s="11"/>
      <c r="CY274" s="11"/>
      <c r="CZ274" s="11"/>
      <c r="DA274" s="11"/>
      <c r="DB274" s="11"/>
      <c r="DC274" s="11"/>
      <c r="DD274" s="11"/>
      <c r="DE274" s="11"/>
      <c r="DF274" s="11"/>
      <c r="DG274" s="11"/>
      <c r="DH274" s="11"/>
      <c r="DI274" s="11"/>
      <c r="DJ274" s="11"/>
      <c r="DK274" s="11"/>
      <c r="DL274" s="11"/>
      <c r="DM274" s="11"/>
      <c r="DN274" s="11"/>
      <c r="DO274" s="11"/>
      <c r="DP274" s="11"/>
      <c r="DQ274" s="11"/>
      <c r="DR274" s="11"/>
      <c r="DS274" s="11"/>
      <c r="DT274" s="11"/>
      <c r="DU274" s="11"/>
      <c r="DV274" s="11"/>
      <c r="DW274" s="11"/>
      <c r="DX274" s="11"/>
      <c r="DY274" s="11"/>
      <c r="DZ274" s="11"/>
      <c r="EA274" s="11"/>
      <c r="EB274" s="11"/>
      <c r="EC274" s="11"/>
      <c r="ED274" s="11"/>
      <c r="EE274" s="11"/>
    </row>
    <row r="275">
      <c r="B275" s="58"/>
      <c r="C275" s="58"/>
      <c r="D275" s="58"/>
      <c r="E275" s="58"/>
      <c r="F275" s="58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11"/>
      <c r="CF275" s="11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  <c r="CV275" s="11"/>
      <c r="CW275" s="11"/>
      <c r="CX275" s="11"/>
      <c r="CY275" s="11"/>
      <c r="CZ275" s="11"/>
      <c r="DA275" s="11"/>
      <c r="DB275" s="11"/>
      <c r="DC275" s="11"/>
      <c r="DD275" s="11"/>
      <c r="DE275" s="11"/>
      <c r="DF275" s="11"/>
      <c r="DG275" s="11"/>
      <c r="DH275" s="11"/>
      <c r="DI275" s="11"/>
      <c r="DJ275" s="11"/>
      <c r="DK275" s="11"/>
      <c r="DL275" s="11"/>
      <c r="DM275" s="11"/>
      <c r="DN275" s="11"/>
      <c r="DO275" s="11"/>
      <c r="DP275" s="11"/>
      <c r="DQ275" s="11"/>
      <c r="DR275" s="11"/>
      <c r="DS275" s="11"/>
      <c r="DT275" s="11"/>
      <c r="DU275" s="11"/>
      <c r="DV275" s="11"/>
      <c r="DW275" s="11"/>
      <c r="DX275" s="11"/>
      <c r="DY275" s="11"/>
      <c r="DZ275" s="11"/>
      <c r="EA275" s="11"/>
      <c r="EB275" s="11"/>
      <c r="EC275" s="11"/>
      <c r="ED275" s="11"/>
      <c r="EE275" s="11"/>
    </row>
    <row r="276">
      <c r="B276" s="58"/>
      <c r="C276" s="58"/>
      <c r="D276" s="58"/>
      <c r="E276" s="58"/>
      <c r="F276" s="58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11"/>
      <c r="CF276" s="11"/>
      <c r="CG276" s="11"/>
      <c r="CH276" s="11"/>
      <c r="CI276" s="11"/>
      <c r="CJ276" s="11"/>
      <c r="CK276" s="11"/>
      <c r="CL276" s="11"/>
      <c r="CM276" s="11"/>
      <c r="CN276" s="11"/>
      <c r="CO276" s="11"/>
      <c r="CP276" s="11"/>
      <c r="CQ276" s="11"/>
      <c r="CR276" s="11"/>
      <c r="CS276" s="11"/>
      <c r="CT276" s="11"/>
      <c r="CU276" s="11"/>
      <c r="CV276" s="11"/>
      <c r="CW276" s="11"/>
      <c r="CX276" s="11"/>
      <c r="CY276" s="11"/>
      <c r="CZ276" s="11"/>
      <c r="DA276" s="11"/>
      <c r="DB276" s="11"/>
      <c r="DC276" s="11"/>
      <c r="DD276" s="11"/>
      <c r="DE276" s="11"/>
      <c r="DF276" s="11"/>
      <c r="DG276" s="11"/>
      <c r="DH276" s="11"/>
      <c r="DI276" s="11"/>
      <c r="DJ276" s="11"/>
      <c r="DK276" s="11"/>
      <c r="DL276" s="11"/>
      <c r="DM276" s="11"/>
      <c r="DN276" s="11"/>
      <c r="DO276" s="11"/>
      <c r="DP276" s="11"/>
      <c r="DQ276" s="11"/>
      <c r="DR276" s="11"/>
      <c r="DS276" s="11"/>
      <c r="DT276" s="11"/>
      <c r="DU276" s="11"/>
      <c r="DV276" s="11"/>
      <c r="DW276" s="11"/>
      <c r="DX276" s="11"/>
      <c r="DY276" s="11"/>
      <c r="DZ276" s="11"/>
      <c r="EA276" s="11"/>
      <c r="EB276" s="11"/>
      <c r="EC276" s="11"/>
      <c r="ED276" s="11"/>
      <c r="EE276" s="11"/>
    </row>
    <row r="277">
      <c r="B277" s="58"/>
      <c r="C277" s="58"/>
      <c r="D277" s="58"/>
      <c r="E277" s="58"/>
      <c r="F277" s="58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11"/>
      <c r="CF277" s="11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  <c r="CV277" s="11"/>
      <c r="CW277" s="11"/>
      <c r="CX277" s="11"/>
      <c r="CY277" s="11"/>
      <c r="CZ277" s="11"/>
      <c r="DA277" s="11"/>
      <c r="DB277" s="11"/>
      <c r="DC277" s="11"/>
      <c r="DD277" s="11"/>
      <c r="DE277" s="11"/>
      <c r="DF277" s="11"/>
      <c r="DG277" s="11"/>
      <c r="DH277" s="11"/>
      <c r="DI277" s="11"/>
      <c r="DJ277" s="11"/>
      <c r="DK277" s="11"/>
      <c r="DL277" s="11"/>
      <c r="DM277" s="11"/>
      <c r="DN277" s="11"/>
      <c r="DO277" s="11"/>
      <c r="DP277" s="11"/>
      <c r="DQ277" s="11"/>
      <c r="DR277" s="11"/>
      <c r="DS277" s="11"/>
      <c r="DT277" s="11"/>
      <c r="DU277" s="11"/>
      <c r="DV277" s="11"/>
      <c r="DW277" s="11"/>
      <c r="DX277" s="11"/>
      <c r="DY277" s="11"/>
      <c r="DZ277" s="11"/>
      <c r="EA277" s="11"/>
      <c r="EB277" s="11"/>
      <c r="EC277" s="11"/>
      <c r="ED277" s="11"/>
      <c r="EE277" s="11"/>
    </row>
    <row r="278">
      <c r="B278" s="58"/>
      <c r="C278" s="58"/>
      <c r="D278" s="58"/>
      <c r="E278" s="58"/>
      <c r="F278" s="58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11"/>
      <c r="CF278" s="11"/>
      <c r="CG278" s="11"/>
      <c r="CH278" s="11"/>
      <c r="CI278" s="11"/>
      <c r="CJ278" s="11"/>
      <c r="CK278" s="11"/>
      <c r="CL278" s="11"/>
      <c r="CM278" s="11"/>
      <c r="CN278" s="11"/>
      <c r="CO278" s="11"/>
      <c r="CP278" s="11"/>
      <c r="CQ278" s="11"/>
      <c r="CR278" s="11"/>
      <c r="CS278" s="11"/>
      <c r="CT278" s="11"/>
      <c r="CU278" s="11"/>
      <c r="CV278" s="11"/>
      <c r="CW278" s="11"/>
      <c r="CX278" s="11"/>
      <c r="CY278" s="11"/>
      <c r="CZ278" s="11"/>
      <c r="DA278" s="11"/>
      <c r="DB278" s="11"/>
      <c r="DC278" s="11"/>
      <c r="DD278" s="11"/>
      <c r="DE278" s="11"/>
      <c r="DF278" s="11"/>
      <c r="DG278" s="11"/>
      <c r="DH278" s="11"/>
      <c r="DI278" s="11"/>
      <c r="DJ278" s="11"/>
      <c r="DK278" s="11"/>
      <c r="DL278" s="11"/>
      <c r="DM278" s="11"/>
      <c r="DN278" s="11"/>
      <c r="DO278" s="11"/>
      <c r="DP278" s="11"/>
      <c r="DQ278" s="11"/>
      <c r="DR278" s="11"/>
      <c r="DS278" s="11"/>
      <c r="DT278" s="11"/>
      <c r="DU278" s="11"/>
      <c r="DV278" s="11"/>
      <c r="DW278" s="11"/>
      <c r="DX278" s="11"/>
      <c r="DY278" s="11"/>
      <c r="DZ278" s="11"/>
      <c r="EA278" s="11"/>
      <c r="EB278" s="11"/>
      <c r="EC278" s="11"/>
      <c r="ED278" s="11"/>
      <c r="EE278" s="11"/>
    </row>
    <row r="279">
      <c r="B279" s="58"/>
      <c r="C279" s="58"/>
      <c r="D279" s="58"/>
      <c r="E279" s="58"/>
      <c r="F279" s="58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11"/>
      <c r="CF279" s="11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  <c r="CV279" s="11"/>
      <c r="CW279" s="11"/>
      <c r="CX279" s="11"/>
      <c r="CY279" s="11"/>
      <c r="CZ279" s="11"/>
      <c r="DA279" s="11"/>
      <c r="DB279" s="11"/>
      <c r="DC279" s="11"/>
      <c r="DD279" s="11"/>
      <c r="DE279" s="11"/>
      <c r="DF279" s="11"/>
      <c r="DG279" s="11"/>
      <c r="DH279" s="11"/>
      <c r="DI279" s="11"/>
      <c r="DJ279" s="11"/>
      <c r="DK279" s="11"/>
      <c r="DL279" s="11"/>
      <c r="DM279" s="11"/>
      <c r="DN279" s="11"/>
      <c r="DO279" s="11"/>
      <c r="DP279" s="11"/>
      <c r="DQ279" s="11"/>
      <c r="DR279" s="11"/>
      <c r="DS279" s="11"/>
      <c r="DT279" s="11"/>
      <c r="DU279" s="11"/>
      <c r="DV279" s="11"/>
      <c r="DW279" s="11"/>
      <c r="DX279" s="11"/>
      <c r="DY279" s="11"/>
      <c r="DZ279" s="11"/>
      <c r="EA279" s="11"/>
      <c r="EB279" s="11"/>
      <c r="EC279" s="11"/>
      <c r="ED279" s="11"/>
      <c r="EE279" s="11"/>
    </row>
    <row r="280">
      <c r="B280" s="58"/>
      <c r="C280" s="58"/>
      <c r="D280" s="58"/>
      <c r="E280" s="58"/>
      <c r="F280" s="58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11"/>
      <c r="CF280" s="11"/>
      <c r="CG280" s="11"/>
      <c r="CH280" s="11"/>
      <c r="CI280" s="11"/>
      <c r="CJ280" s="11"/>
      <c r="CK280" s="11"/>
      <c r="CL280" s="11"/>
      <c r="CM280" s="11"/>
      <c r="CN280" s="11"/>
      <c r="CO280" s="11"/>
      <c r="CP280" s="11"/>
      <c r="CQ280" s="11"/>
      <c r="CR280" s="11"/>
      <c r="CS280" s="11"/>
      <c r="CT280" s="11"/>
      <c r="CU280" s="11"/>
      <c r="CV280" s="11"/>
      <c r="CW280" s="11"/>
      <c r="CX280" s="11"/>
      <c r="CY280" s="11"/>
      <c r="CZ280" s="11"/>
      <c r="DA280" s="11"/>
      <c r="DB280" s="11"/>
      <c r="DC280" s="11"/>
      <c r="DD280" s="11"/>
      <c r="DE280" s="11"/>
      <c r="DF280" s="11"/>
      <c r="DG280" s="11"/>
      <c r="DH280" s="11"/>
      <c r="DI280" s="11"/>
      <c r="DJ280" s="11"/>
      <c r="DK280" s="11"/>
      <c r="DL280" s="11"/>
      <c r="DM280" s="11"/>
      <c r="DN280" s="11"/>
      <c r="DO280" s="11"/>
      <c r="DP280" s="11"/>
      <c r="DQ280" s="11"/>
      <c r="DR280" s="11"/>
      <c r="DS280" s="11"/>
      <c r="DT280" s="11"/>
      <c r="DU280" s="11"/>
      <c r="DV280" s="11"/>
      <c r="DW280" s="11"/>
      <c r="DX280" s="11"/>
      <c r="DY280" s="11"/>
      <c r="DZ280" s="11"/>
      <c r="EA280" s="11"/>
      <c r="EB280" s="11"/>
      <c r="EC280" s="11"/>
      <c r="ED280" s="11"/>
      <c r="EE280" s="11"/>
    </row>
    <row r="281">
      <c r="B281" s="58"/>
      <c r="C281" s="58"/>
      <c r="D281" s="58"/>
      <c r="E281" s="58"/>
      <c r="F281" s="58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11"/>
      <c r="CF281" s="11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  <c r="CV281" s="11"/>
      <c r="CW281" s="11"/>
      <c r="CX281" s="11"/>
      <c r="CY281" s="11"/>
      <c r="CZ281" s="11"/>
      <c r="DA281" s="11"/>
      <c r="DB281" s="11"/>
      <c r="DC281" s="11"/>
      <c r="DD281" s="11"/>
      <c r="DE281" s="11"/>
      <c r="DF281" s="11"/>
      <c r="DG281" s="11"/>
      <c r="DH281" s="11"/>
      <c r="DI281" s="11"/>
      <c r="DJ281" s="11"/>
      <c r="DK281" s="11"/>
      <c r="DL281" s="11"/>
      <c r="DM281" s="11"/>
      <c r="DN281" s="11"/>
      <c r="DO281" s="11"/>
      <c r="DP281" s="11"/>
      <c r="DQ281" s="11"/>
      <c r="DR281" s="11"/>
      <c r="DS281" s="11"/>
      <c r="DT281" s="11"/>
      <c r="DU281" s="11"/>
      <c r="DV281" s="11"/>
      <c r="DW281" s="11"/>
      <c r="DX281" s="11"/>
      <c r="DY281" s="11"/>
      <c r="DZ281" s="11"/>
      <c r="EA281" s="11"/>
      <c r="EB281" s="11"/>
      <c r="EC281" s="11"/>
      <c r="ED281" s="11"/>
      <c r="EE281" s="11"/>
    </row>
    <row r="282">
      <c r="B282" s="58"/>
      <c r="C282" s="58"/>
      <c r="D282" s="58"/>
      <c r="E282" s="58"/>
      <c r="F282" s="58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11"/>
      <c r="CF282" s="11"/>
      <c r="CG282" s="11"/>
      <c r="CH282" s="11"/>
      <c r="CI282" s="11"/>
      <c r="CJ282" s="11"/>
      <c r="CK282" s="11"/>
      <c r="CL282" s="11"/>
      <c r="CM282" s="11"/>
      <c r="CN282" s="11"/>
      <c r="CO282" s="11"/>
      <c r="CP282" s="11"/>
      <c r="CQ282" s="11"/>
      <c r="CR282" s="11"/>
      <c r="CS282" s="11"/>
      <c r="CT282" s="11"/>
      <c r="CU282" s="11"/>
      <c r="CV282" s="11"/>
      <c r="CW282" s="11"/>
      <c r="CX282" s="11"/>
      <c r="CY282" s="11"/>
      <c r="CZ282" s="11"/>
      <c r="DA282" s="11"/>
      <c r="DB282" s="11"/>
      <c r="DC282" s="11"/>
      <c r="DD282" s="11"/>
      <c r="DE282" s="11"/>
      <c r="DF282" s="11"/>
      <c r="DG282" s="11"/>
      <c r="DH282" s="11"/>
      <c r="DI282" s="11"/>
      <c r="DJ282" s="11"/>
      <c r="DK282" s="11"/>
      <c r="DL282" s="11"/>
      <c r="DM282" s="11"/>
      <c r="DN282" s="11"/>
      <c r="DO282" s="11"/>
      <c r="DP282" s="11"/>
      <c r="DQ282" s="11"/>
      <c r="DR282" s="11"/>
      <c r="DS282" s="11"/>
      <c r="DT282" s="11"/>
      <c r="DU282" s="11"/>
      <c r="DV282" s="11"/>
      <c r="DW282" s="11"/>
      <c r="DX282" s="11"/>
      <c r="DY282" s="11"/>
      <c r="DZ282" s="11"/>
      <c r="EA282" s="11"/>
      <c r="EB282" s="11"/>
      <c r="EC282" s="11"/>
      <c r="ED282" s="11"/>
      <c r="EE282" s="11"/>
    </row>
    <row r="283">
      <c r="B283" s="58"/>
      <c r="C283" s="58"/>
      <c r="D283" s="58"/>
      <c r="E283" s="58"/>
      <c r="F283" s="58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11"/>
      <c r="CF283" s="11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1"/>
      <c r="CZ283" s="11"/>
      <c r="DA283" s="11"/>
      <c r="DB283" s="11"/>
      <c r="DC283" s="11"/>
      <c r="DD283" s="11"/>
      <c r="DE283" s="11"/>
      <c r="DF283" s="11"/>
      <c r="DG283" s="11"/>
      <c r="DH283" s="11"/>
      <c r="DI283" s="11"/>
      <c r="DJ283" s="11"/>
      <c r="DK283" s="11"/>
      <c r="DL283" s="11"/>
      <c r="DM283" s="11"/>
      <c r="DN283" s="11"/>
      <c r="DO283" s="11"/>
      <c r="DP283" s="11"/>
      <c r="DQ283" s="11"/>
      <c r="DR283" s="11"/>
      <c r="DS283" s="11"/>
      <c r="DT283" s="11"/>
      <c r="DU283" s="11"/>
      <c r="DV283" s="11"/>
      <c r="DW283" s="11"/>
      <c r="DX283" s="11"/>
      <c r="DY283" s="11"/>
      <c r="DZ283" s="11"/>
      <c r="EA283" s="11"/>
      <c r="EB283" s="11"/>
      <c r="EC283" s="11"/>
      <c r="ED283" s="11"/>
      <c r="EE283" s="11"/>
    </row>
    <row r="284">
      <c r="B284" s="58"/>
      <c r="C284" s="58"/>
      <c r="D284" s="58"/>
      <c r="E284" s="58"/>
      <c r="F284" s="58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11"/>
      <c r="CF284" s="11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1"/>
      <c r="CU284" s="11"/>
      <c r="CV284" s="11"/>
      <c r="CW284" s="11"/>
      <c r="CX284" s="11"/>
      <c r="CY284" s="11"/>
      <c r="CZ284" s="11"/>
      <c r="DA284" s="11"/>
      <c r="DB284" s="11"/>
      <c r="DC284" s="11"/>
      <c r="DD284" s="11"/>
      <c r="DE284" s="11"/>
      <c r="DF284" s="11"/>
      <c r="DG284" s="11"/>
      <c r="DH284" s="11"/>
      <c r="DI284" s="11"/>
      <c r="DJ284" s="11"/>
      <c r="DK284" s="11"/>
      <c r="DL284" s="11"/>
      <c r="DM284" s="11"/>
      <c r="DN284" s="11"/>
      <c r="DO284" s="11"/>
      <c r="DP284" s="11"/>
      <c r="DQ284" s="11"/>
      <c r="DR284" s="11"/>
      <c r="DS284" s="11"/>
      <c r="DT284" s="11"/>
      <c r="DU284" s="11"/>
      <c r="DV284" s="11"/>
      <c r="DW284" s="11"/>
      <c r="DX284" s="11"/>
      <c r="DY284" s="11"/>
      <c r="DZ284" s="11"/>
      <c r="EA284" s="11"/>
      <c r="EB284" s="11"/>
      <c r="EC284" s="11"/>
      <c r="ED284" s="11"/>
      <c r="EE284" s="11"/>
    </row>
    <row r="285">
      <c r="B285" s="58"/>
      <c r="C285" s="58"/>
      <c r="D285" s="58"/>
      <c r="E285" s="58"/>
      <c r="F285" s="58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1"/>
      <c r="CZ285" s="11"/>
      <c r="DA285" s="11"/>
      <c r="DB285" s="11"/>
      <c r="DC285" s="11"/>
      <c r="DD285" s="11"/>
      <c r="DE285" s="11"/>
      <c r="DF285" s="11"/>
      <c r="DG285" s="11"/>
      <c r="DH285" s="11"/>
      <c r="DI285" s="11"/>
      <c r="DJ285" s="11"/>
      <c r="DK285" s="11"/>
      <c r="DL285" s="11"/>
      <c r="DM285" s="11"/>
      <c r="DN285" s="11"/>
      <c r="DO285" s="11"/>
      <c r="DP285" s="11"/>
      <c r="DQ285" s="11"/>
      <c r="DR285" s="11"/>
      <c r="DS285" s="11"/>
      <c r="DT285" s="11"/>
      <c r="DU285" s="11"/>
      <c r="DV285" s="11"/>
      <c r="DW285" s="11"/>
      <c r="DX285" s="11"/>
      <c r="DY285" s="11"/>
      <c r="DZ285" s="11"/>
      <c r="EA285" s="11"/>
      <c r="EB285" s="11"/>
      <c r="EC285" s="11"/>
      <c r="ED285" s="11"/>
      <c r="EE285" s="11"/>
    </row>
    <row r="286">
      <c r="B286" s="58"/>
      <c r="C286" s="58"/>
      <c r="D286" s="58"/>
      <c r="E286" s="58"/>
      <c r="F286" s="58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11"/>
      <c r="CF286" s="11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  <c r="CS286" s="11"/>
      <c r="CT286" s="11"/>
      <c r="CU286" s="11"/>
      <c r="CV286" s="11"/>
      <c r="CW286" s="11"/>
      <c r="CX286" s="11"/>
      <c r="CY286" s="11"/>
      <c r="CZ286" s="11"/>
      <c r="DA286" s="11"/>
      <c r="DB286" s="11"/>
      <c r="DC286" s="11"/>
      <c r="DD286" s="11"/>
      <c r="DE286" s="11"/>
      <c r="DF286" s="11"/>
      <c r="DG286" s="11"/>
      <c r="DH286" s="11"/>
      <c r="DI286" s="11"/>
      <c r="DJ286" s="11"/>
      <c r="DK286" s="11"/>
      <c r="DL286" s="11"/>
      <c r="DM286" s="11"/>
      <c r="DN286" s="11"/>
      <c r="DO286" s="11"/>
      <c r="DP286" s="11"/>
      <c r="DQ286" s="11"/>
      <c r="DR286" s="11"/>
      <c r="DS286" s="11"/>
      <c r="DT286" s="11"/>
      <c r="DU286" s="11"/>
      <c r="DV286" s="11"/>
      <c r="DW286" s="11"/>
      <c r="DX286" s="11"/>
      <c r="DY286" s="11"/>
      <c r="DZ286" s="11"/>
      <c r="EA286" s="11"/>
      <c r="EB286" s="11"/>
      <c r="EC286" s="11"/>
      <c r="ED286" s="11"/>
      <c r="EE286" s="11"/>
    </row>
    <row r="287">
      <c r="B287" s="58"/>
      <c r="C287" s="58"/>
      <c r="D287" s="58"/>
      <c r="E287" s="58"/>
      <c r="F287" s="58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  <c r="CD287" s="11"/>
      <c r="CE287" s="11"/>
      <c r="CF287" s="11"/>
      <c r="CG287" s="11"/>
      <c r="CH287" s="11"/>
      <c r="CI287" s="11"/>
      <c r="CJ287" s="11"/>
      <c r="CK287" s="11"/>
      <c r="CL287" s="11"/>
      <c r="CM287" s="11"/>
      <c r="CN287" s="11"/>
      <c r="CO287" s="11"/>
      <c r="CP287" s="11"/>
      <c r="CQ287" s="11"/>
      <c r="CR287" s="11"/>
      <c r="CS287" s="11"/>
      <c r="CT287" s="11"/>
      <c r="CU287" s="11"/>
      <c r="CV287" s="11"/>
      <c r="CW287" s="11"/>
      <c r="CX287" s="11"/>
      <c r="CY287" s="11"/>
      <c r="CZ287" s="11"/>
      <c r="DA287" s="11"/>
      <c r="DB287" s="11"/>
      <c r="DC287" s="11"/>
      <c r="DD287" s="11"/>
      <c r="DE287" s="11"/>
      <c r="DF287" s="11"/>
      <c r="DG287" s="11"/>
      <c r="DH287" s="11"/>
      <c r="DI287" s="11"/>
      <c r="DJ287" s="11"/>
      <c r="DK287" s="11"/>
      <c r="DL287" s="11"/>
      <c r="DM287" s="11"/>
      <c r="DN287" s="11"/>
      <c r="DO287" s="11"/>
      <c r="DP287" s="11"/>
      <c r="DQ287" s="11"/>
      <c r="DR287" s="11"/>
      <c r="DS287" s="11"/>
      <c r="DT287" s="11"/>
      <c r="DU287" s="11"/>
      <c r="DV287" s="11"/>
      <c r="DW287" s="11"/>
      <c r="DX287" s="11"/>
      <c r="DY287" s="11"/>
      <c r="DZ287" s="11"/>
      <c r="EA287" s="11"/>
      <c r="EB287" s="11"/>
      <c r="EC287" s="11"/>
      <c r="ED287" s="11"/>
      <c r="EE287" s="11"/>
    </row>
    <row r="288">
      <c r="B288" s="58"/>
      <c r="C288" s="58"/>
      <c r="D288" s="58"/>
      <c r="E288" s="58"/>
      <c r="F288" s="58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  <c r="CS288" s="11"/>
      <c r="CT288" s="11"/>
      <c r="CU288" s="11"/>
      <c r="CV288" s="11"/>
      <c r="CW288" s="11"/>
      <c r="CX288" s="11"/>
      <c r="CY288" s="11"/>
      <c r="CZ288" s="11"/>
      <c r="DA288" s="11"/>
      <c r="DB288" s="11"/>
      <c r="DC288" s="11"/>
      <c r="DD288" s="11"/>
      <c r="DE288" s="11"/>
      <c r="DF288" s="11"/>
      <c r="DG288" s="11"/>
      <c r="DH288" s="11"/>
      <c r="DI288" s="11"/>
      <c r="DJ288" s="11"/>
      <c r="DK288" s="11"/>
      <c r="DL288" s="11"/>
      <c r="DM288" s="11"/>
      <c r="DN288" s="11"/>
      <c r="DO288" s="11"/>
      <c r="DP288" s="11"/>
      <c r="DQ288" s="11"/>
      <c r="DR288" s="11"/>
      <c r="DS288" s="11"/>
      <c r="DT288" s="11"/>
      <c r="DU288" s="11"/>
      <c r="DV288" s="11"/>
      <c r="DW288" s="11"/>
      <c r="DX288" s="11"/>
      <c r="DY288" s="11"/>
      <c r="DZ288" s="11"/>
      <c r="EA288" s="11"/>
      <c r="EB288" s="11"/>
      <c r="EC288" s="11"/>
      <c r="ED288" s="11"/>
      <c r="EE288" s="11"/>
    </row>
    <row r="289">
      <c r="B289" s="58"/>
      <c r="C289" s="58"/>
      <c r="D289" s="58"/>
      <c r="E289" s="58"/>
      <c r="F289" s="58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  <c r="CD289" s="11"/>
      <c r="CE289" s="11"/>
      <c r="CF289" s="11"/>
      <c r="CG289" s="11"/>
      <c r="CH289" s="11"/>
      <c r="CI289" s="11"/>
      <c r="CJ289" s="11"/>
      <c r="CK289" s="11"/>
      <c r="CL289" s="11"/>
      <c r="CM289" s="11"/>
      <c r="CN289" s="11"/>
      <c r="CO289" s="11"/>
      <c r="CP289" s="11"/>
      <c r="CQ289" s="11"/>
      <c r="CR289" s="11"/>
      <c r="CS289" s="11"/>
      <c r="CT289" s="11"/>
      <c r="CU289" s="11"/>
      <c r="CV289" s="11"/>
      <c r="CW289" s="11"/>
      <c r="CX289" s="11"/>
      <c r="CY289" s="11"/>
      <c r="CZ289" s="11"/>
      <c r="DA289" s="11"/>
      <c r="DB289" s="11"/>
      <c r="DC289" s="11"/>
      <c r="DD289" s="11"/>
      <c r="DE289" s="11"/>
      <c r="DF289" s="11"/>
      <c r="DG289" s="11"/>
      <c r="DH289" s="11"/>
      <c r="DI289" s="11"/>
      <c r="DJ289" s="11"/>
      <c r="DK289" s="11"/>
      <c r="DL289" s="11"/>
      <c r="DM289" s="11"/>
      <c r="DN289" s="11"/>
      <c r="DO289" s="11"/>
      <c r="DP289" s="11"/>
      <c r="DQ289" s="11"/>
      <c r="DR289" s="11"/>
      <c r="DS289" s="11"/>
      <c r="DT289" s="11"/>
      <c r="DU289" s="11"/>
      <c r="DV289" s="11"/>
      <c r="DW289" s="11"/>
      <c r="DX289" s="11"/>
      <c r="DY289" s="11"/>
      <c r="DZ289" s="11"/>
      <c r="EA289" s="11"/>
      <c r="EB289" s="11"/>
      <c r="EC289" s="11"/>
      <c r="ED289" s="11"/>
      <c r="EE289" s="11"/>
    </row>
    <row r="290">
      <c r="B290" s="58"/>
      <c r="C290" s="58"/>
      <c r="D290" s="58"/>
      <c r="E290" s="58"/>
      <c r="F290" s="58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  <c r="CD290" s="11"/>
      <c r="CE290" s="11"/>
      <c r="CF290" s="11"/>
      <c r="CG290" s="11"/>
      <c r="CH290" s="11"/>
      <c r="CI290" s="11"/>
      <c r="CJ290" s="11"/>
      <c r="CK290" s="11"/>
      <c r="CL290" s="11"/>
      <c r="CM290" s="11"/>
      <c r="CN290" s="11"/>
      <c r="CO290" s="11"/>
      <c r="CP290" s="11"/>
      <c r="CQ290" s="11"/>
      <c r="CR290" s="11"/>
      <c r="CS290" s="11"/>
      <c r="CT290" s="11"/>
      <c r="CU290" s="11"/>
      <c r="CV290" s="11"/>
      <c r="CW290" s="11"/>
      <c r="CX290" s="11"/>
      <c r="CY290" s="11"/>
      <c r="CZ290" s="11"/>
      <c r="DA290" s="11"/>
      <c r="DB290" s="11"/>
      <c r="DC290" s="11"/>
      <c r="DD290" s="11"/>
      <c r="DE290" s="11"/>
      <c r="DF290" s="11"/>
      <c r="DG290" s="11"/>
      <c r="DH290" s="11"/>
      <c r="DI290" s="11"/>
      <c r="DJ290" s="11"/>
      <c r="DK290" s="11"/>
      <c r="DL290" s="11"/>
      <c r="DM290" s="11"/>
      <c r="DN290" s="11"/>
      <c r="DO290" s="11"/>
      <c r="DP290" s="11"/>
      <c r="DQ290" s="11"/>
      <c r="DR290" s="11"/>
      <c r="DS290" s="11"/>
      <c r="DT290" s="11"/>
      <c r="DU290" s="11"/>
      <c r="DV290" s="11"/>
      <c r="DW290" s="11"/>
      <c r="DX290" s="11"/>
      <c r="DY290" s="11"/>
      <c r="DZ290" s="11"/>
      <c r="EA290" s="11"/>
      <c r="EB290" s="11"/>
      <c r="EC290" s="11"/>
      <c r="ED290" s="11"/>
      <c r="EE290" s="11"/>
    </row>
    <row r="291">
      <c r="B291" s="58"/>
      <c r="C291" s="58"/>
      <c r="D291" s="58"/>
      <c r="E291" s="58"/>
      <c r="F291" s="58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</row>
    <row r="292">
      <c r="B292" s="58"/>
      <c r="C292" s="58"/>
      <c r="D292" s="58"/>
      <c r="E292" s="58"/>
      <c r="F292" s="58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  <c r="CK292" s="11"/>
      <c r="CL292" s="11"/>
      <c r="CM292" s="11"/>
      <c r="CN292" s="11"/>
      <c r="CO292" s="11"/>
      <c r="CP292" s="11"/>
      <c r="CQ292" s="11"/>
      <c r="CR292" s="11"/>
      <c r="CS292" s="11"/>
      <c r="CT292" s="11"/>
      <c r="CU292" s="11"/>
      <c r="CV292" s="11"/>
      <c r="CW292" s="11"/>
      <c r="CX292" s="11"/>
      <c r="CY292" s="11"/>
      <c r="CZ292" s="11"/>
      <c r="DA292" s="11"/>
      <c r="DB292" s="11"/>
      <c r="DC292" s="11"/>
      <c r="DD292" s="11"/>
      <c r="DE292" s="11"/>
      <c r="DF292" s="11"/>
      <c r="DG292" s="11"/>
      <c r="DH292" s="11"/>
      <c r="DI292" s="11"/>
      <c r="DJ292" s="11"/>
      <c r="DK292" s="11"/>
      <c r="DL292" s="11"/>
      <c r="DM292" s="11"/>
      <c r="DN292" s="11"/>
      <c r="DO292" s="11"/>
      <c r="DP292" s="11"/>
      <c r="DQ292" s="11"/>
      <c r="DR292" s="11"/>
      <c r="DS292" s="11"/>
      <c r="DT292" s="11"/>
      <c r="DU292" s="11"/>
      <c r="DV292" s="11"/>
      <c r="DW292" s="11"/>
      <c r="DX292" s="11"/>
      <c r="DY292" s="11"/>
      <c r="DZ292" s="11"/>
      <c r="EA292" s="11"/>
      <c r="EB292" s="11"/>
      <c r="EC292" s="11"/>
      <c r="ED292" s="11"/>
      <c r="EE292" s="11"/>
    </row>
    <row r="293">
      <c r="B293" s="58"/>
      <c r="C293" s="58"/>
      <c r="D293" s="58"/>
      <c r="E293" s="58"/>
      <c r="F293" s="58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11"/>
      <c r="CD293" s="11"/>
      <c r="CE293" s="11"/>
      <c r="CF293" s="11"/>
      <c r="CG293" s="11"/>
      <c r="CH293" s="11"/>
      <c r="CI293" s="11"/>
      <c r="CJ293" s="11"/>
      <c r="CK293" s="11"/>
      <c r="CL293" s="11"/>
      <c r="CM293" s="11"/>
      <c r="CN293" s="11"/>
      <c r="CO293" s="11"/>
      <c r="CP293" s="11"/>
      <c r="CQ293" s="11"/>
      <c r="CR293" s="11"/>
      <c r="CS293" s="11"/>
      <c r="CT293" s="11"/>
      <c r="CU293" s="11"/>
      <c r="CV293" s="11"/>
      <c r="CW293" s="11"/>
      <c r="CX293" s="11"/>
      <c r="CY293" s="11"/>
      <c r="CZ293" s="11"/>
      <c r="DA293" s="11"/>
      <c r="DB293" s="11"/>
      <c r="DC293" s="11"/>
      <c r="DD293" s="11"/>
      <c r="DE293" s="11"/>
      <c r="DF293" s="11"/>
      <c r="DG293" s="11"/>
      <c r="DH293" s="11"/>
      <c r="DI293" s="11"/>
      <c r="DJ293" s="11"/>
      <c r="DK293" s="11"/>
      <c r="DL293" s="11"/>
      <c r="DM293" s="11"/>
      <c r="DN293" s="11"/>
      <c r="DO293" s="11"/>
      <c r="DP293" s="11"/>
      <c r="DQ293" s="11"/>
      <c r="DR293" s="11"/>
      <c r="DS293" s="11"/>
      <c r="DT293" s="11"/>
      <c r="DU293" s="11"/>
      <c r="DV293" s="11"/>
      <c r="DW293" s="11"/>
      <c r="DX293" s="11"/>
      <c r="DY293" s="11"/>
      <c r="DZ293" s="11"/>
      <c r="EA293" s="11"/>
      <c r="EB293" s="11"/>
      <c r="EC293" s="11"/>
      <c r="ED293" s="11"/>
      <c r="EE293" s="11"/>
    </row>
    <row r="294">
      <c r="B294" s="58"/>
      <c r="C294" s="58"/>
      <c r="D294" s="58"/>
      <c r="E294" s="58"/>
      <c r="F294" s="58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11"/>
      <c r="CQ294" s="11"/>
      <c r="CR294" s="11"/>
      <c r="CS294" s="11"/>
      <c r="CT294" s="11"/>
      <c r="CU294" s="11"/>
      <c r="CV294" s="11"/>
      <c r="CW294" s="11"/>
      <c r="CX294" s="11"/>
      <c r="CY294" s="11"/>
      <c r="CZ294" s="11"/>
      <c r="DA294" s="11"/>
      <c r="DB294" s="11"/>
      <c r="DC294" s="11"/>
      <c r="DD294" s="11"/>
      <c r="DE294" s="11"/>
      <c r="DF294" s="11"/>
      <c r="DG294" s="11"/>
      <c r="DH294" s="11"/>
      <c r="DI294" s="11"/>
      <c r="DJ294" s="11"/>
      <c r="DK294" s="11"/>
      <c r="DL294" s="11"/>
      <c r="DM294" s="11"/>
      <c r="DN294" s="11"/>
      <c r="DO294" s="11"/>
      <c r="DP294" s="11"/>
      <c r="DQ294" s="11"/>
      <c r="DR294" s="11"/>
      <c r="DS294" s="11"/>
      <c r="DT294" s="11"/>
      <c r="DU294" s="11"/>
      <c r="DV294" s="11"/>
      <c r="DW294" s="11"/>
      <c r="DX294" s="11"/>
      <c r="DY294" s="11"/>
      <c r="DZ294" s="11"/>
      <c r="EA294" s="11"/>
      <c r="EB294" s="11"/>
      <c r="EC294" s="11"/>
      <c r="ED294" s="11"/>
      <c r="EE294" s="11"/>
    </row>
    <row r="295">
      <c r="B295" s="58"/>
      <c r="C295" s="58"/>
      <c r="D295" s="58"/>
      <c r="E295" s="58"/>
      <c r="F295" s="58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  <c r="CD295" s="11"/>
      <c r="CE295" s="11"/>
      <c r="CF295" s="11"/>
      <c r="CG295" s="11"/>
      <c r="CH295" s="11"/>
      <c r="CI295" s="11"/>
      <c r="CJ295" s="11"/>
      <c r="CK295" s="11"/>
      <c r="CL295" s="11"/>
      <c r="CM295" s="11"/>
      <c r="CN295" s="11"/>
      <c r="CO295" s="11"/>
      <c r="CP295" s="11"/>
      <c r="CQ295" s="11"/>
      <c r="CR295" s="11"/>
      <c r="CS295" s="11"/>
      <c r="CT295" s="11"/>
      <c r="CU295" s="11"/>
      <c r="CV295" s="11"/>
      <c r="CW295" s="11"/>
      <c r="CX295" s="11"/>
      <c r="CY295" s="11"/>
      <c r="CZ295" s="11"/>
      <c r="DA295" s="11"/>
      <c r="DB295" s="11"/>
      <c r="DC295" s="11"/>
      <c r="DD295" s="11"/>
      <c r="DE295" s="11"/>
      <c r="DF295" s="11"/>
      <c r="DG295" s="11"/>
      <c r="DH295" s="11"/>
      <c r="DI295" s="11"/>
      <c r="DJ295" s="11"/>
      <c r="DK295" s="11"/>
      <c r="DL295" s="11"/>
      <c r="DM295" s="11"/>
      <c r="DN295" s="11"/>
      <c r="DO295" s="11"/>
      <c r="DP295" s="11"/>
      <c r="DQ295" s="11"/>
      <c r="DR295" s="11"/>
      <c r="DS295" s="11"/>
      <c r="DT295" s="11"/>
      <c r="DU295" s="11"/>
      <c r="DV295" s="11"/>
      <c r="DW295" s="11"/>
      <c r="DX295" s="11"/>
      <c r="DY295" s="11"/>
      <c r="DZ295" s="11"/>
      <c r="EA295" s="11"/>
      <c r="EB295" s="11"/>
      <c r="EC295" s="11"/>
      <c r="ED295" s="11"/>
      <c r="EE295" s="11"/>
    </row>
    <row r="296">
      <c r="B296" s="58"/>
      <c r="C296" s="58"/>
      <c r="D296" s="58"/>
      <c r="E296" s="58"/>
      <c r="F296" s="58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11"/>
      <c r="CQ296" s="11"/>
      <c r="CR296" s="11"/>
      <c r="CS296" s="11"/>
      <c r="CT296" s="11"/>
      <c r="CU296" s="11"/>
      <c r="CV296" s="11"/>
      <c r="CW296" s="11"/>
      <c r="CX296" s="11"/>
      <c r="CY296" s="11"/>
      <c r="CZ296" s="11"/>
      <c r="DA296" s="11"/>
      <c r="DB296" s="11"/>
      <c r="DC296" s="11"/>
      <c r="DD296" s="11"/>
      <c r="DE296" s="11"/>
      <c r="DF296" s="11"/>
      <c r="DG296" s="11"/>
      <c r="DH296" s="11"/>
      <c r="DI296" s="11"/>
      <c r="DJ296" s="11"/>
      <c r="DK296" s="11"/>
      <c r="DL296" s="11"/>
      <c r="DM296" s="11"/>
      <c r="DN296" s="11"/>
      <c r="DO296" s="11"/>
      <c r="DP296" s="11"/>
      <c r="DQ296" s="11"/>
      <c r="DR296" s="11"/>
      <c r="DS296" s="11"/>
      <c r="DT296" s="11"/>
      <c r="DU296" s="11"/>
      <c r="DV296" s="11"/>
      <c r="DW296" s="11"/>
      <c r="DX296" s="11"/>
      <c r="DY296" s="11"/>
      <c r="DZ296" s="11"/>
      <c r="EA296" s="11"/>
      <c r="EB296" s="11"/>
      <c r="EC296" s="11"/>
      <c r="ED296" s="11"/>
      <c r="EE296" s="11"/>
    </row>
    <row r="297">
      <c r="B297" s="58"/>
      <c r="C297" s="58"/>
      <c r="D297" s="58"/>
      <c r="E297" s="58"/>
      <c r="F297" s="58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1"/>
      <c r="CU297" s="11"/>
      <c r="CV297" s="11"/>
      <c r="CW297" s="11"/>
      <c r="CX297" s="11"/>
      <c r="CY297" s="11"/>
      <c r="CZ297" s="11"/>
      <c r="DA297" s="11"/>
      <c r="DB297" s="11"/>
      <c r="DC297" s="11"/>
      <c r="DD297" s="11"/>
      <c r="DE297" s="11"/>
      <c r="DF297" s="11"/>
      <c r="DG297" s="11"/>
      <c r="DH297" s="11"/>
      <c r="DI297" s="11"/>
      <c r="DJ297" s="11"/>
      <c r="DK297" s="11"/>
      <c r="DL297" s="11"/>
      <c r="DM297" s="11"/>
      <c r="DN297" s="11"/>
      <c r="DO297" s="11"/>
      <c r="DP297" s="11"/>
      <c r="DQ297" s="11"/>
      <c r="DR297" s="11"/>
      <c r="DS297" s="11"/>
      <c r="DT297" s="11"/>
      <c r="DU297" s="11"/>
      <c r="DV297" s="11"/>
      <c r="DW297" s="11"/>
      <c r="DX297" s="11"/>
      <c r="DY297" s="11"/>
      <c r="DZ297" s="11"/>
      <c r="EA297" s="11"/>
      <c r="EB297" s="11"/>
      <c r="EC297" s="11"/>
      <c r="ED297" s="11"/>
      <c r="EE297" s="11"/>
    </row>
    <row r="298">
      <c r="B298" s="58"/>
      <c r="C298" s="58"/>
      <c r="D298" s="58"/>
      <c r="E298" s="58"/>
      <c r="F298" s="58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  <c r="CD298" s="11"/>
      <c r="CE298" s="11"/>
      <c r="CF298" s="11"/>
      <c r="CG298" s="11"/>
      <c r="CH298" s="11"/>
      <c r="CI298" s="11"/>
      <c r="CJ298" s="11"/>
      <c r="CK298" s="11"/>
      <c r="CL298" s="11"/>
      <c r="CM298" s="11"/>
      <c r="CN298" s="11"/>
      <c r="CO298" s="11"/>
      <c r="CP298" s="11"/>
      <c r="CQ298" s="11"/>
      <c r="CR298" s="11"/>
      <c r="CS298" s="11"/>
      <c r="CT298" s="11"/>
      <c r="CU298" s="11"/>
      <c r="CV298" s="11"/>
      <c r="CW298" s="11"/>
      <c r="CX298" s="11"/>
      <c r="CY298" s="11"/>
      <c r="CZ298" s="11"/>
      <c r="DA298" s="11"/>
      <c r="DB298" s="11"/>
      <c r="DC298" s="11"/>
      <c r="DD298" s="11"/>
      <c r="DE298" s="11"/>
      <c r="DF298" s="11"/>
      <c r="DG298" s="11"/>
      <c r="DH298" s="11"/>
      <c r="DI298" s="11"/>
      <c r="DJ298" s="11"/>
      <c r="DK298" s="11"/>
      <c r="DL298" s="11"/>
      <c r="DM298" s="11"/>
      <c r="DN298" s="11"/>
      <c r="DO298" s="11"/>
      <c r="DP298" s="11"/>
      <c r="DQ298" s="11"/>
      <c r="DR298" s="11"/>
      <c r="DS298" s="11"/>
      <c r="DT298" s="11"/>
      <c r="DU298" s="11"/>
      <c r="DV298" s="11"/>
      <c r="DW298" s="11"/>
      <c r="DX298" s="11"/>
      <c r="DY298" s="11"/>
      <c r="DZ298" s="11"/>
      <c r="EA298" s="11"/>
      <c r="EB298" s="11"/>
      <c r="EC298" s="11"/>
      <c r="ED298" s="11"/>
      <c r="EE298" s="11"/>
    </row>
    <row r="299">
      <c r="B299" s="58"/>
      <c r="C299" s="58"/>
      <c r="D299" s="58"/>
      <c r="E299" s="58"/>
      <c r="F299" s="58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  <c r="CD299" s="11"/>
      <c r="CE299" s="11"/>
      <c r="CF299" s="11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  <c r="CV299" s="11"/>
      <c r="CW299" s="11"/>
      <c r="CX299" s="11"/>
      <c r="CY299" s="11"/>
      <c r="CZ299" s="11"/>
      <c r="DA299" s="11"/>
      <c r="DB299" s="11"/>
      <c r="DC299" s="11"/>
      <c r="DD299" s="11"/>
      <c r="DE299" s="11"/>
      <c r="DF299" s="11"/>
      <c r="DG299" s="11"/>
      <c r="DH299" s="11"/>
      <c r="DI299" s="11"/>
      <c r="DJ299" s="11"/>
      <c r="DK299" s="11"/>
      <c r="DL299" s="11"/>
      <c r="DM299" s="11"/>
      <c r="DN299" s="11"/>
      <c r="DO299" s="11"/>
      <c r="DP299" s="11"/>
      <c r="DQ299" s="11"/>
      <c r="DR299" s="11"/>
      <c r="DS299" s="11"/>
      <c r="DT299" s="11"/>
      <c r="DU299" s="11"/>
      <c r="DV299" s="11"/>
      <c r="DW299" s="11"/>
      <c r="DX299" s="11"/>
      <c r="DY299" s="11"/>
      <c r="DZ299" s="11"/>
      <c r="EA299" s="11"/>
      <c r="EB299" s="11"/>
      <c r="EC299" s="11"/>
      <c r="ED299" s="11"/>
      <c r="EE299" s="11"/>
    </row>
    <row r="300">
      <c r="B300" s="58"/>
      <c r="C300" s="58"/>
      <c r="D300" s="58"/>
      <c r="E300" s="58"/>
      <c r="F300" s="58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  <c r="CD300" s="11"/>
      <c r="CE300" s="11"/>
      <c r="CF300" s="11"/>
      <c r="CG300" s="11"/>
      <c r="CH300" s="11"/>
      <c r="CI300" s="11"/>
      <c r="CJ300" s="11"/>
      <c r="CK300" s="11"/>
      <c r="CL300" s="11"/>
      <c r="CM300" s="11"/>
      <c r="CN300" s="11"/>
      <c r="CO300" s="11"/>
      <c r="CP300" s="11"/>
      <c r="CQ300" s="11"/>
      <c r="CR300" s="11"/>
      <c r="CS300" s="11"/>
      <c r="CT300" s="11"/>
      <c r="CU300" s="11"/>
      <c r="CV300" s="11"/>
      <c r="CW300" s="11"/>
      <c r="CX300" s="11"/>
      <c r="CY300" s="11"/>
      <c r="CZ300" s="11"/>
      <c r="DA300" s="11"/>
      <c r="DB300" s="11"/>
      <c r="DC300" s="11"/>
      <c r="DD300" s="11"/>
      <c r="DE300" s="11"/>
      <c r="DF300" s="11"/>
      <c r="DG300" s="11"/>
      <c r="DH300" s="11"/>
      <c r="DI300" s="11"/>
      <c r="DJ300" s="11"/>
      <c r="DK300" s="11"/>
      <c r="DL300" s="11"/>
      <c r="DM300" s="11"/>
      <c r="DN300" s="11"/>
      <c r="DO300" s="11"/>
      <c r="DP300" s="11"/>
      <c r="DQ300" s="11"/>
      <c r="DR300" s="11"/>
      <c r="DS300" s="11"/>
      <c r="DT300" s="11"/>
      <c r="DU300" s="11"/>
      <c r="DV300" s="11"/>
      <c r="DW300" s="11"/>
      <c r="DX300" s="11"/>
      <c r="DY300" s="11"/>
      <c r="DZ300" s="11"/>
      <c r="EA300" s="11"/>
      <c r="EB300" s="11"/>
      <c r="EC300" s="11"/>
      <c r="ED300" s="11"/>
      <c r="EE300" s="11"/>
    </row>
    <row r="301">
      <c r="B301" s="58"/>
      <c r="C301" s="58"/>
      <c r="D301" s="58"/>
      <c r="E301" s="58"/>
      <c r="F301" s="58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  <c r="CD301" s="11"/>
      <c r="CE301" s="11"/>
      <c r="CF301" s="11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  <c r="CS301" s="11"/>
      <c r="CT301" s="11"/>
      <c r="CU301" s="11"/>
      <c r="CV301" s="11"/>
      <c r="CW301" s="11"/>
      <c r="CX301" s="11"/>
      <c r="CY301" s="11"/>
      <c r="CZ301" s="11"/>
      <c r="DA301" s="11"/>
      <c r="DB301" s="11"/>
      <c r="DC301" s="11"/>
      <c r="DD301" s="11"/>
      <c r="DE301" s="11"/>
      <c r="DF301" s="11"/>
      <c r="DG301" s="11"/>
      <c r="DH301" s="11"/>
      <c r="DI301" s="11"/>
      <c r="DJ301" s="11"/>
      <c r="DK301" s="11"/>
      <c r="DL301" s="11"/>
      <c r="DM301" s="11"/>
      <c r="DN301" s="11"/>
      <c r="DO301" s="11"/>
      <c r="DP301" s="11"/>
      <c r="DQ301" s="11"/>
      <c r="DR301" s="11"/>
      <c r="DS301" s="11"/>
      <c r="DT301" s="11"/>
      <c r="DU301" s="11"/>
      <c r="DV301" s="11"/>
      <c r="DW301" s="11"/>
      <c r="DX301" s="11"/>
      <c r="DY301" s="11"/>
      <c r="DZ301" s="11"/>
      <c r="EA301" s="11"/>
      <c r="EB301" s="11"/>
      <c r="EC301" s="11"/>
      <c r="ED301" s="11"/>
      <c r="EE301" s="11"/>
    </row>
    <row r="302">
      <c r="B302" s="58"/>
      <c r="C302" s="58"/>
      <c r="D302" s="58"/>
      <c r="E302" s="58"/>
      <c r="F302" s="58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  <c r="CD302" s="11"/>
      <c r="CE302" s="11"/>
      <c r="CF302" s="11"/>
      <c r="CG302" s="11"/>
      <c r="CH302" s="11"/>
      <c r="CI302" s="11"/>
      <c r="CJ302" s="11"/>
      <c r="CK302" s="11"/>
      <c r="CL302" s="11"/>
      <c r="CM302" s="11"/>
      <c r="CN302" s="11"/>
      <c r="CO302" s="11"/>
      <c r="CP302" s="11"/>
      <c r="CQ302" s="11"/>
      <c r="CR302" s="11"/>
      <c r="CS302" s="11"/>
      <c r="CT302" s="11"/>
      <c r="CU302" s="11"/>
      <c r="CV302" s="11"/>
      <c r="CW302" s="11"/>
      <c r="CX302" s="11"/>
      <c r="CY302" s="11"/>
      <c r="CZ302" s="11"/>
      <c r="DA302" s="11"/>
      <c r="DB302" s="11"/>
      <c r="DC302" s="11"/>
      <c r="DD302" s="11"/>
      <c r="DE302" s="11"/>
      <c r="DF302" s="11"/>
      <c r="DG302" s="11"/>
      <c r="DH302" s="11"/>
      <c r="DI302" s="11"/>
      <c r="DJ302" s="11"/>
      <c r="DK302" s="11"/>
      <c r="DL302" s="11"/>
      <c r="DM302" s="11"/>
      <c r="DN302" s="11"/>
      <c r="DO302" s="11"/>
      <c r="DP302" s="11"/>
      <c r="DQ302" s="11"/>
      <c r="DR302" s="11"/>
      <c r="DS302" s="11"/>
      <c r="DT302" s="11"/>
      <c r="DU302" s="11"/>
      <c r="DV302" s="11"/>
      <c r="DW302" s="11"/>
      <c r="DX302" s="11"/>
      <c r="DY302" s="11"/>
      <c r="DZ302" s="11"/>
      <c r="EA302" s="11"/>
      <c r="EB302" s="11"/>
      <c r="EC302" s="11"/>
      <c r="ED302" s="11"/>
      <c r="EE302" s="11"/>
    </row>
    <row r="303">
      <c r="B303" s="58"/>
      <c r="C303" s="58"/>
      <c r="D303" s="58"/>
      <c r="E303" s="58"/>
      <c r="F303" s="58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  <c r="CD303" s="11"/>
      <c r="CE303" s="11"/>
      <c r="CF303" s="11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  <c r="CS303" s="11"/>
      <c r="CT303" s="11"/>
      <c r="CU303" s="11"/>
      <c r="CV303" s="11"/>
      <c r="CW303" s="11"/>
      <c r="CX303" s="11"/>
      <c r="CY303" s="11"/>
      <c r="CZ303" s="11"/>
      <c r="DA303" s="11"/>
      <c r="DB303" s="11"/>
      <c r="DC303" s="11"/>
      <c r="DD303" s="11"/>
      <c r="DE303" s="11"/>
      <c r="DF303" s="11"/>
      <c r="DG303" s="11"/>
      <c r="DH303" s="11"/>
      <c r="DI303" s="11"/>
      <c r="DJ303" s="11"/>
      <c r="DK303" s="11"/>
      <c r="DL303" s="11"/>
      <c r="DM303" s="11"/>
      <c r="DN303" s="11"/>
      <c r="DO303" s="11"/>
      <c r="DP303" s="11"/>
      <c r="DQ303" s="11"/>
      <c r="DR303" s="11"/>
      <c r="DS303" s="11"/>
      <c r="DT303" s="11"/>
      <c r="DU303" s="11"/>
      <c r="DV303" s="11"/>
      <c r="DW303" s="11"/>
      <c r="DX303" s="11"/>
      <c r="DY303" s="11"/>
      <c r="DZ303" s="11"/>
      <c r="EA303" s="11"/>
      <c r="EB303" s="11"/>
      <c r="EC303" s="11"/>
      <c r="ED303" s="11"/>
      <c r="EE303" s="11"/>
    </row>
    <row r="304">
      <c r="B304" s="58"/>
      <c r="C304" s="58"/>
      <c r="D304" s="58"/>
      <c r="E304" s="58"/>
      <c r="F304" s="58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  <c r="ED304" s="11"/>
      <c r="EE304" s="11"/>
    </row>
    <row r="305">
      <c r="B305" s="58"/>
      <c r="C305" s="58"/>
      <c r="D305" s="58"/>
      <c r="E305" s="58"/>
      <c r="F305" s="58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</row>
    <row r="306">
      <c r="B306" s="58"/>
      <c r="C306" s="58"/>
      <c r="D306" s="58"/>
      <c r="E306" s="58"/>
      <c r="F306" s="58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11"/>
      <c r="CD306" s="11"/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11"/>
      <c r="CQ306" s="11"/>
      <c r="CR306" s="11"/>
      <c r="CS306" s="11"/>
      <c r="CT306" s="11"/>
      <c r="CU306" s="11"/>
      <c r="CV306" s="11"/>
      <c r="CW306" s="11"/>
      <c r="CX306" s="11"/>
      <c r="CY306" s="11"/>
      <c r="CZ306" s="11"/>
      <c r="DA306" s="11"/>
      <c r="DB306" s="11"/>
      <c r="DC306" s="11"/>
      <c r="DD306" s="11"/>
      <c r="DE306" s="11"/>
      <c r="DF306" s="11"/>
      <c r="DG306" s="11"/>
      <c r="DH306" s="11"/>
      <c r="DI306" s="11"/>
      <c r="DJ306" s="11"/>
      <c r="DK306" s="11"/>
      <c r="DL306" s="11"/>
      <c r="DM306" s="11"/>
      <c r="DN306" s="11"/>
      <c r="DO306" s="11"/>
      <c r="DP306" s="11"/>
      <c r="DQ306" s="11"/>
      <c r="DR306" s="11"/>
      <c r="DS306" s="11"/>
      <c r="DT306" s="11"/>
      <c r="DU306" s="11"/>
      <c r="DV306" s="11"/>
      <c r="DW306" s="11"/>
      <c r="DX306" s="11"/>
      <c r="DY306" s="11"/>
      <c r="DZ306" s="11"/>
      <c r="EA306" s="11"/>
      <c r="EB306" s="11"/>
      <c r="EC306" s="11"/>
      <c r="ED306" s="11"/>
      <c r="EE306" s="11"/>
    </row>
    <row r="307">
      <c r="B307" s="58"/>
      <c r="C307" s="58"/>
      <c r="D307" s="58"/>
      <c r="E307" s="58"/>
      <c r="F307" s="58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  <c r="CA307" s="11"/>
      <c r="CB307" s="11"/>
      <c r="CC307" s="11"/>
      <c r="CD307" s="11"/>
      <c r="CE307" s="11"/>
      <c r="CF307" s="11"/>
      <c r="CG307" s="11"/>
      <c r="CH307" s="11"/>
      <c r="CI307" s="11"/>
      <c r="CJ307" s="11"/>
      <c r="CK307" s="11"/>
      <c r="CL307" s="11"/>
      <c r="CM307" s="11"/>
      <c r="CN307" s="11"/>
      <c r="CO307" s="11"/>
      <c r="CP307" s="11"/>
      <c r="CQ307" s="11"/>
      <c r="CR307" s="11"/>
      <c r="CS307" s="11"/>
      <c r="CT307" s="11"/>
      <c r="CU307" s="11"/>
      <c r="CV307" s="11"/>
      <c r="CW307" s="11"/>
      <c r="CX307" s="11"/>
      <c r="CY307" s="11"/>
      <c r="CZ307" s="11"/>
      <c r="DA307" s="11"/>
      <c r="DB307" s="11"/>
      <c r="DC307" s="11"/>
      <c r="DD307" s="11"/>
      <c r="DE307" s="11"/>
      <c r="DF307" s="11"/>
      <c r="DG307" s="11"/>
      <c r="DH307" s="11"/>
      <c r="DI307" s="11"/>
      <c r="DJ307" s="11"/>
      <c r="DK307" s="11"/>
      <c r="DL307" s="11"/>
      <c r="DM307" s="11"/>
      <c r="DN307" s="11"/>
      <c r="DO307" s="11"/>
      <c r="DP307" s="11"/>
      <c r="DQ307" s="11"/>
      <c r="DR307" s="11"/>
      <c r="DS307" s="11"/>
      <c r="DT307" s="11"/>
      <c r="DU307" s="11"/>
      <c r="DV307" s="11"/>
      <c r="DW307" s="11"/>
      <c r="DX307" s="11"/>
      <c r="DY307" s="11"/>
      <c r="DZ307" s="11"/>
      <c r="EA307" s="11"/>
      <c r="EB307" s="11"/>
      <c r="EC307" s="11"/>
      <c r="ED307" s="11"/>
      <c r="EE307" s="11"/>
    </row>
    <row r="308">
      <c r="B308" s="58"/>
      <c r="C308" s="58"/>
      <c r="D308" s="58"/>
      <c r="E308" s="58"/>
      <c r="F308" s="58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  <c r="CA308" s="11"/>
      <c r="CB308" s="11"/>
      <c r="CC308" s="11"/>
      <c r="CD308" s="11"/>
      <c r="CE308" s="11"/>
      <c r="CF308" s="11"/>
      <c r="CG308" s="11"/>
      <c r="CH308" s="11"/>
      <c r="CI308" s="11"/>
      <c r="CJ308" s="11"/>
      <c r="CK308" s="11"/>
      <c r="CL308" s="11"/>
      <c r="CM308" s="11"/>
      <c r="CN308" s="11"/>
      <c r="CO308" s="11"/>
      <c r="CP308" s="11"/>
      <c r="CQ308" s="11"/>
      <c r="CR308" s="11"/>
      <c r="CS308" s="11"/>
      <c r="CT308" s="11"/>
      <c r="CU308" s="11"/>
      <c r="CV308" s="11"/>
      <c r="CW308" s="11"/>
      <c r="CX308" s="11"/>
      <c r="CY308" s="11"/>
      <c r="CZ308" s="11"/>
      <c r="DA308" s="11"/>
      <c r="DB308" s="11"/>
      <c r="DC308" s="11"/>
      <c r="DD308" s="11"/>
      <c r="DE308" s="11"/>
      <c r="DF308" s="11"/>
      <c r="DG308" s="11"/>
      <c r="DH308" s="11"/>
      <c r="DI308" s="11"/>
      <c r="DJ308" s="11"/>
      <c r="DK308" s="11"/>
      <c r="DL308" s="11"/>
      <c r="DM308" s="11"/>
      <c r="DN308" s="11"/>
      <c r="DO308" s="11"/>
      <c r="DP308" s="11"/>
      <c r="DQ308" s="11"/>
      <c r="DR308" s="11"/>
      <c r="DS308" s="11"/>
      <c r="DT308" s="11"/>
      <c r="DU308" s="11"/>
      <c r="DV308" s="11"/>
      <c r="DW308" s="11"/>
      <c r="DX308" s="11"/>
      <c r="DY308" s="11"/>
      <c r="DZ308" s="11"/>
      <c r="EA308" s="11"/>
      <c r="EB308" s="11"/>
      <c r="EC308" s="11"/>
      <c r="ED308" s="11"/>
      <c r="EE308" s="11"/>
    </row>
    <row r="309">
      <c r="B309" s="58"/>
      <c r="C309" s="58"/>
      <c r="D309" s="58"/>
      <c r="E309" s="58"/>
      <c r="F309" s="58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  <c r="CA309" s="11"/>
      <c r="CB309" s="11"/>
      <c r="CC309" s="11"/>
      <c r="CD309" s="11"/>
      <c r="CE309" s="11"/>
      <c r="CF309" s="11"/>
      <c r="CG309" s="11"/>
      <c r="CH309" s="11"/>
      <c r="CI309" s="11"/>
      <c r="CJ309" s="11"/>
      <c r="CK309" s="11"/>
      <c r="CL309" s="11"/>
      <c r="CM309" s="11"/>
      <c r="CN309" s="11"/>
      <c r="CO309" s="11"/>
      <c r="CP309" s="11"/>
      <c r="CQ309" s="11"/>
      <c r="CR309" s="11"/>
      <c r="CS309" s="11"/>
      <c r="CT309" s="11"/>
      <c r="CU309" s="11"/>
      <c r="CV309" s="11"/>
      <c r="CW309" s="11"/>
      <c r="CX309" s="11"/>
      <c r="CY309" s="11"/>
      <c r="CZ309" s="11"/>
      <c r="DA309" s="11"/>
      <c r="DB309" s="11"/>
      <c r="DC309" s="11"/>
      <c r="DD309" s="11"/>
      <c r="DE309" s="11"/>
      <c r="DF309" s="11"/>
      <c r="DG309" s="11"/>
      <c r="DH309" s="11"/>
      <c r="DI309" s="11"/>
      <c r="DJ309" s="11"/>
      <c r="DK309" s="11"/>
      <c r="DL309" s="11"/>
      <c r="DM309" s="11"/>
      <c r="DN309" s="11"/>
      <c r="DO309" s="11"/>
      <c r="DP309" s="11"/>
      <c r="DQ309" s="11"/>
      <c r="DR309" s="11"/>
      <c r="DS309" s="11"/>
      <c r="DT309" s="11"/>
      <c r="DU309" s="11"/>
      <c r="DV309" s="11"/>
      <c r="DW309" s="11"/>
      <c r="DX309" s="11"/>
      <c r="DY309" s="11"/>
      <c r="DZ309" s="11"/>
      <c r="EA309" s="11"/>
      <c r="EB309" s="11"/>
      <c r="EC309" s="11"/>
      <c r="ED309" s="11"/>
      <c r="EE309" s="11"/>
    </row>
    <row r="310">
      <c r="B310" s="58"/>
      <c r="C310" s="58"/>
      <c r="D310" s="58"/>
      <c r="E310" s="58"/>
      <c r="F310" s="58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</row>
    <row r="311">
      <c r="B311" s="58"/>
      <c r="C311" s="58"/>
      <c r="D311" s="58"/>
      <c r="E311" s="58"/>
      <c r="F311" s="58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  <c r="CD311" s="11"/>
      <c r="CE311" s="11"/>
      <c r="CF311" s="11"/>
      <c r="CG311" s="11"/>
      <c r="CH311" s="11"/>
      <c r="CI311" s="11"/>
      <c r="CJ311" s="11"/>
      <c r="CK311" s="11"/>
      <c r="CL311" s="11"/>
      <c r="CM311" s="11"/>
      <c r="CN311" s="11"/>
      <c r="CO311" s="11"/>
      <c r="CP311" s="11"/>
      <c r="CQ311" s="11"/>
      <c r="CR311" s="11"/>
      <c r="CS311" s="11"/>
      <c r="CT311" s="11"/>
      <c r="CU311" s="11"/>
      <c r="CV311" s="11"/>
      <c r="CW311" s="11"/>
      <c r="CX311" s="11"/>
      <c r="CY311" s="11"/>
      <c r="CZ311" s="11"/>
      <c r="DA311" s="11"/>
      <c r="DB311" s="11"/>
      <c r="DC311" s="11"/>
      <c r="DD311" s="11"/>
      <c r="DE311" s="11"/>
      <c r="DF311" s="11"/>
      <c r="DG311" s="11"/>
      <c r="DH311" s="11"/>
      <c r="DI311" s="11"/>
      <c r="DJ311" s="11"/>
      <c r="DK311" s="11"/>
      <c r="DL311" s="11"/>
      <c r="DM311" s="11"/>
      <c r="DN311" s="11"/>
      <c r="DO311" s="11"/>
      <c r="DP311" s="11"/>
      <c r="DQ311" s="11"/>
      <c r="DR311" s="11"/>
      <c r="DS311" s="11"/>
      <c r="DT311" s="11"/>
      <c r="DU311" s="11"/>
      <c r="DV311" s="11"/>
      <c r="DW311" s="11"/>
      <c r="DX311" s="11"/>
      <c r="DY311" s="11"/>
      <c r="DZ311" s="11"/>
      <c r="EA311" s="11"/>
      <c r="EB311" s="11"/>
      <c r="EC311" s="11"/>
      <c r="ED311" s="11"/>
      <c r="EE311" s="11"/>
    </row>
    <row r="312">
      <c r="B312" s="58"/>
      <c r="C312" s="58"/>
      <c r="D312" s="58"/>
      <c r="E312" s="58"/>
      <c r="F312" s="58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  <c r="CD312" s="11"/>
      <c r="CE312" s="11"/>
      <c r="CF312" s="11"/>
      <c r="CG312" s="11"/>
      <c r="CH312" s="11"/>
      <c r="CI312" s="11"/>
      <c r="CJ312" s="11"/>
      <c r="CK312" s="11"/>
      <c r="CL312" s="11"/>
      <c r="CM312" s="11"/>
      <c r="CN312" s="11"/>
      <c r="CO312" s="11"/>
      <c r="CP312" s="11"/>
      <c r="CQ312" s="11"/>
      <c r="CR312" s="11"/>
      <c r="CS312" s="11"/>
      <c r="CT312" s="11"/>
      <c r="CU312" s="11"/>
      <c r="CV312" s="11"/>
      <c r="CW312" s="11"/>
      <c r="CX312" s="11"/>
      <c r="CY312" s="11"/>
      <c r="CZ312" s="11"/>
      <c r="DA312" s="11"/>
      <c r="DB312" s="11"/>
      <c r="DC312" s="11"/>
      <c r="DD312" s="11"/>
      <c r="DE312" s="11"/>
      <c r="DF312" s="11"/>
      <c r="DG312" s="11"/>
      <c r="DH312" s="11"/>
      <c r="DI312" s="11"/>
      <c r="DJ312" s="11"/>
      <c r="DK312" s="11"/>
      <c r="DL312" s="11"/>
      <c r="DM312" s="11"/>
      <c r="DN312" s="11"/>
      <c r="DO312" s="11"/>
      <c r="DP312" s="11"/>
      <c r="DQ312" s="11"/>
      <c r="DR312" s="11"/>
      <c r="DS312" s="11"/>
      <c r="DT312" s="11"/>
      <c r="DU312" s="11"/>
      <c r="DV312" s="11"/>
      <c r="DW312" s="11"/>
      <c r="DX312" s="11"/>
      <c r="DY312" s="11"/>
      <c r="DZ312" s="11"/>
      <c r="EA312" s="11"/>
      <c r="EB312" s="11"/>
      <c r="EC312" s="11"/>
      <c r="ED312" s="11"/>
      <c r="EE312" s="11"/>
    </row>
    <row r="313">
      <c r="B313" s="58"/>
      <c r="C313" s="58"/>
      <c r="D313" s="58"/>
      <c r="E313" s="58"/>
      <c r="F313" s="58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  <c r="CA313" s="11"/>
      <c r="CB313" s="11"/>
      <c r="CC313" s="11"/>
      <c r="CD313" s="11"/>
      <c r="CE313" s="11"/>
      <c r="CF313" s="11"/>
      <c r="CG313" s="11"/>
      <c r="CH313" s="11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1"/>
      <c r="CV313" s="11"/>
      <c r="CW313" s="11"/>
      <c r="CX313" s="11"/>
      <c r="CY313" s="11"/>
      <c r="CZ313" s="11"/>
      <c r="DA313" s="11"/>
      <c r="DB313" s="11"/>
      <c r="DC313" s="11"/>
      <c r="DD313" s="11"/>
      <c r="DE313" s="11"/>
      <c r="DF313" s="11"/>
      <c r="DG313" s="11"/>
      <c r="DH313" s="11"/>
      <c r="DI313" s="11"/>
      <c r="DJ313" s="11"/>
      <c r="DK313" s="11"/>
      <c r="DL313" s="11"/>
      <c r="DM313" s="11"/>
      <c r="DN313" s="11"/>
      <c r="DO313" s="11"/>
      <c r="DP313" s="11"/>
      <c r="DQ313" s="11"/>
      <c r="DR313" s="11"/>
      <c r="DS313" s="11"/>
      <c r="DT313" s="11"/>
      <c r="DU313" s="11"/>
      <c r="DV313" s="11"/>
      <c r="DW313" s="11"/>
      <c r="DX313" s="11"/>
      <c r="DY313" s="11"/>
      <c r="DZ313" s="11"/>
      <c r="EA313" s="11"/>
      <c r="EB313" s="11"/>
      <c r="EC313" s="11"/>
      <c r="ED313" s="11"/>
      <c r="EE313" s="11"/>
    </row>
    <row r="314">
      <c r="B314" s="58"/>
      <c r="C314" s="58"/>
      <c r="D314" s="58"/>
      <c r="E314" s="58"/>
      <c r="F314" s="58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  <c r="CA314" s="11"/>
      <c r="CB314" s="11"/>
      <c r="CC314" s="11"/>
      <c r="CD314" s="11"/>
      <c r="CE314" s="11"/>
      <c r="CF314" s="11"/>
      <c r="CG314" s="11"/>
      <c r="CH314" s="11"/>
      <c r="CI314" s="11"/>
      <c r="CJ314" s="11"/>
      <c r="CK314" s="11"/>
      <c r="CL314" s="11"/>
      <c r="CM314" s="11"/>
      <c r="CN314" s="11"/>
      <c r="CO314" s="11"/>
      <c r="CP314" s="11"/>
      <c r="CQ314" s="11"/>
      <c r="CR314" s="11"/>
      <c r="CS314" s="11"/>
      <c r="CT314" s="11"/>
      <c r="CU314" s="11"/>
      <c r="CV314" s="11"/>
      <c r="CW314" s="11"/>
      <c r="CX314" s="11"/>
      <c r="CY314" s="11"/>
      <c r="CZ314" s="11"/>
      <c r="DA314" s="11"/>
      <c r="DB314" s="11"/>
      <c r="DC314" s="11"/>
      <c r="DD314" s="11"/>
      <c r="DE314" s="11"/>
      <c r="DF314" s="11"/>
      <c r="DG314" s="11"/>
      <c r="DH314" s="11"/>
      <c r="DI314" s="11"/>
      <c r="DJ314" s="11"/>
      <c r="DK314" s="11"/>
      <c r="DL314" s="11"/>
      <c r="DM314" s="11"/>
      <c r="DN314" s="11"/>
      <c r="DO314" s="11"/>
      <c r="DP314" s="11"/>
      <c r="DQ314" s="11"/>
      <c r="DR314" s="11"/>
      <c r="DS314" s="11"/>
      <c r="DT314" s="11"/>
      <c r="DU314" s="11"/>
      <c r="DV314" s="11"/>
      <c r="DW314" s="11"/>
      <c r="DX314" s="11"/>
      <c r="DY314" s="11"/>
      <c r="DZ314" s="11"/>
      <c r="EA314" s="11"/>
      <c r="EB314" s="11"/>
      <c r="EC314" s="11"/>
      <c r="ED314" s="11"/>
      <c r="EE314" s="11"/>
    </row>
    <row r="315">
      <c r="B315" s="58"/>
      <c r="C315" s="58"/>
      <c r="D315" s="58"/>
      <c r="E315" s="58"/>
      <c r="F315" s="58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  <c r="CC315" s="11"/>
      <c r="CD315" s="11"/>
      <c r="CE315" s="11"/>
      <c r="CF315" s="11"/>
      <c r="CG315" s="11"/>
      <c r="CH315" s="11"/>
      <c r="CI315" s="11"/>
      <c r="CJ315" s="11"/>
      <c r="CK315" s="11"/>
      <c r="CL315" s="11"/>
      <c r="CM315" s="11"/>
      <c r="CN315" s="11"/>
      <c r="CO315" s="11"/>
      <c r="CP315" s="11"/>
      <c r="CQ315" s="11"/>
      <c r="CR315" s="11"/>
      <c r="CS315" s="11"/>
      <c r="CT315" s="11"/>
      <c r="CU315" s="11"/>
      <c r="CV315" s="11"/>
      <c r="CW315" s="11"/>
      <c r="CX315" s="11"/>
      <c r="CY315" s="11"/>
      <c r="CZ315" s="11"/>
      <c r="DA315" s="11"/>
      <c r="DB315" s="11"/>
      <c r="DC315" s="11"/>
      <c r="DD315" s="11"/>
      <c r="DE315" s="11"/>
      <c r="DF315" s="11"/>
      <c r="DG315" s="11"/>
      <c r="DH315" s="11"/>
      <c r="DI315" s="11"/>
      <c r="DJ315" s="11"/>
      <c r="DK315" s="11"/>
      <c r="DL315" s="11"/>
      <c r="DM315" s="11"/>
      <c r="DN315" s="11"/>
      <c r="DO315" s="11"/>
      <c r="DP315" s="11"/>
      <c r="DQ315" s="11"/>
      <c r="DR315" s="11"/>
      <c r="DS315" s="11"/>
      <c r="DT315" s="11"/>
      <c r="DU315" s="11"/>
      <c r="DV315" s="11"/>
      <c r="DW315" s="11"/>
      <c r="DX315" s="11"/>
      <c r="DY315" s="11"/>
      <c r="DZ315" s="11"/>
      <c r="EA315" s="11"/>
      <c r="EB315" s="11"/>
      <c r="EC315" s="11"/>
      <c r="ED315" s="11"/>
      <c r="EE315" s="11"/>
    </row>
    <row r="316">
      <c r="B316" s="58"/>
      <c r="C316" s="58"/>
      <c r="D316" s="58"/>
      <c r="E316" s="58"/>
      <c r="F316" s="58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  <c r="BZ316" s="11"/>
      <c r="CA316" s="11"/>
      <c r="CB316" s="11"/>
      <c r="CC316" s="11"/>
      <c r="CD316" s="11"/>
      <c r="CE316" s="11"/>
      <c r="CF316" s="11"/>
      <c r="CG316" s="11"/>
      <c r="CH316" s="11"/>
      <c r="CI316" s="11"/>
      <c r="CJ316" s="11"/>
      <c r="CK316" s="11"/>
      <c r="CL316" s="11"/>
      <c r="CM316" s="11"/>
      <c r="CN316" s="11"/>
      <c r="CO316" s="11"/>
      <c r="CP316" s="11"/>
      <c r="CQ316" s="11"/>
      <c r="CR316" s="11"/>
      <c r="CS316" s="11"/>
      <c r="CT316" s="11"/>
      <c r="CU316" s="11"/>
      <c r="CV316" s="11"/>
      <c r="CW316" s="11"/>
      <c r="CX316" s="11"/>
      <c r="CY316" s="11"/>
      <c r="CZ316" s="11"/>
      <c r="DA316" s="11"/>
      <c r="DB316" s="11"/>
      <c r="DC316" s="11"/>
      <c r="DD316" s="11"/>
      <c r="DE316" s="11"/>
      <c r="DF316" s="11"/>
      <c r="DG316" s="11"/>
      <c r="DH316" s="11"/>
      <c r="DI316" s="11"/>
      <c r="DJ316" s="11"/>
      <c r="DK316" s="11"/>
      <c r="DL316" s="11"/>
      <c r="DM316" s="11"/>
      <c r="DN316" s="11"/>
      <c r="DO316" s="11"/>
      <c r="DP316" s="11"/>
      <c r="DQ316" s="11"/>
      <c r="DR316" s="11"/>
      <c r="DS316" s="11"/>
      <c r="DT316" s="11"/>
      <c r="DU316" s="11"/>
      <c r="DV316" s="11"/>
      <c r="DW316" s="11"/>
      <c r="DX316" s="11"/>
      <c r="DY316" s="11"/>
      <c r="DZ316" s="11"/>
      <c r="EA316" s="11"/>
      <c r="EB316" s="11"/>
      <c r="EC316" s="11"/>
      <c r="ED316" s="11"/>
      <c r="EE316" s="11"/>
    </row>
    <row r="317">
      <c r="B317" s="58"/>
      <c r="C317" s="58"/>
      <c r="D317" s="58"/>
      <c r="E317" s="58"/>
      <c r="F317" s="58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  <c r="CA317" s="11"/>
      <c r="CB317" s="11"/>
      <c r="CC317" s="11"/>
      <c r="CD317" s="11"/>
      <c r="CE317" s="11"/>
      <c r="CF317" s="11"/>
      <c r="CG317" s="11"/>
      <c r="CH317" s="11"/>
      <c r="CI317" s="11"/>
      <c r="CJ317" s="11"/>
      <c r="CK317" s="11"/>
      <c r="CL317" s="11"/>
      <c r="CM317" s="11"/>
      <c r="CN317" s="11"/>
      <c r="CO317" s="11"/>
      <c r="CP317" s="11"/>
      <c r="CQ317" s="11"/>
      <c r="CR317" s="11"/>
      <c r="CS317" s="11"/>
      <c r="CT317" s="11"/>
      <c r="CU317" s="11"/>
      <c r="CV317" s="11"/>
      <c r="CW317" s="11"/>
      <c r="CX317" s="11"/>
      <c r="CY317" s="11"/>
      <c r="CZ317" s="11"/>
      <c r="DA317" s="11"/>
      <c r="DB317" s="11"/>
      <c r="DC317" s="11"/>
      <c r="DD317" s="11"/>
      <c r="DE317" s="11"/>
      <c r="DF317" s="11"/>
      <c r="DG317" s="11"/>
      <c r="DH317" s="11"/>
      <c r="DI317" s="11"/>
      <c r="DJ317" s="11"/>
      <c r="DK317" s="11"/>
      <c r="DL317" s="11"/>
      <c r="DM317" s="11"/>
      <c r="DN317" s="11"/>
      <c r="DO317" s="11"/>
      <c r="DP317" s="11"/>
      <c r="DQ317" s="11"/>
      <c r="DR317" s="11"/>
      <c r="DS317" s="11"/>
      <c r="DT317" s="11"/>
      <c r="DU317" s="11"/>
      <c r="DV317" s="11"/>
      <c r="DW317" s="11"/>
      <c r="DX317" s="11"/>
      <c r="DY317" s="11"/>
      <c r="DZ317" s="11"/>
      <c r="EA317" s="11"/>
      <c r="EB317" s="11"/>
      <c r="EC317" s="11"/>
      <c r="ED317" s="11"/>
      <c r="EE317" s="11"/>
    </row>
    <row r="318">
      <c r="B318" s="58"/>
      <c r="C318" s="58"/>
      <c r="D318" s="58"/>
      <c r="E318" s="58"/>
      <c r="F318" s="58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  <c r="CD318" s="11"/>
      <c r="CE318" s="11"/>
      <c r="CF318" s="11"/>
      <c r="CG318" s="11"/>
      <c r="CH318" s="11"/>
      <c r="CI318" s="11"/>
      <c r="CJ318" s="11"/>
      <c r="CK318" s="11"/>
      <c r="CL318" s="11"/>
      <c r="CM318" s="11"/>
      <c r="CN318" s="11"/>
      <c r="CO318" s="11"/>
      <c r="CP318" s="11"/>
      <c r="CQ318" s="11"/>
      <c r="CR318" s="11"/>
      <c r="CS318" s="11"/>
      <c r="CT318" s="11"/>
      <c r="CU318" s="11"/>
      <c r="CV318" s="11"/>
      <c r="CW318" s="11"/>
      <c r="CX318" s="11"/>
      <c r="CY318" s="11"/>
      <c r="CZ318" s="11"/>
      <c r="DA318" s="11"/>
      <c r="DB318" s="11"/>
      <c r="DC318" s="11"/>
      <c r="DD318" s="11"/>
      <c r="DE318" s="11"/>
      <c r="DF318" s="11"/>
      <c r="DG318" s="11"/>
      <c r="DH318" s="11"/>
      <c r="DI318" s="11"/>
      <c r="DJ318" s="11"/>
      <c r="DK318" s="11"/>
      <c r="DL318" s="11"/>
      <c r="DM318" s="11"/>
      <c r="DN318" s="11"/>
      <c r="DO318" s="11"/>
      <c r="DP318" s="11"/>
      <c r="DQ318" s="11"/>
      <c r="DR318" s="11"/>
      <c r="DS318" s="11"/>
      <c r="DT318" s="11"/>
      <c r="DU318" s="11"/>
      <c r="DV318" s="11"/>
      <c r="DW318" s="11"/>
      <c r="DX318" s="11"/>
      <c r="DY318" s="11"/>
      <c r="DZ318" s="11"/>
      <c r="EA318" s="11"/>
      <c r="EB318" s="11"/>
      <c r="EC318" s="11"/>
      <c r="ED318" s="11"/>
      <c r="EE318" s="11"/>
    </row>
    <row r="319">
      <c r="B319" s="58"/>
      <c r="C319" s="58"/>
      <c r="D319" s="58"/>
      <c r="E319" s="58"/>
      <c r="F319" s="58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  <c r="CD319" s="11"/>
      <c r="CE319" s="11"/>
      <c r="CF319" s="11"/>
      <c r="CG319" s="11"/>
      <c r="CH319" s="11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  <c r="CS319" s="11"/>
      <c r="CT319" s="11"/>
      <c r="CU319" s="11"/>
      <c r="CV319" s="11"/>
      <c r="CW319" s="11"/>
      <c r="CX319" s="11"/>
      <c r="CY319" s="11"/>
      <c r="CZ319" s="11"/>
      <c r="DA319" s="11"/>
      <c r="DB319" s="11"/>
      <c r="DC319" s="11"/>
      <c r="DD319" s="11"/>
      <c r="DE319" s="11"/>
      <c r="DF319" s="11"/>
      <c r="DG319" s="11"/>
      <c r="DH319" s="11"/>
      <c r="DI319" s="11"/>
      <c r="DJ319" s="11"/>
      <c r="DK319" s="11"/>
      <c r="DL319" s="11"/>
      <c r="DM319" s="11"/>
      <c r="DN319" s="11"/>
      <c r="DO319" s="11"/>
      <c r="DP319" s="11"/>
      <c r="DQ319" s="11"/>
      <c r="DR319" s="11"/>
      <c r="DS319" s="11"/>
      <c r="DT319" s="11"/>
      <c r="DU319" s="11"/>
      <c r="DV319" s="11"/>
      <c r="DW319" s="11"/>
      <c r="DX319" s="11"/>
      <c r="DY319" s="11"/>
      <c r="DZ319" s="11"/>
      <c r="EA319" s="11"/>
      <c r="EB319" s="11"/>
      <c r="EC319" s="11"/>
      <c r="ED319" s="11"/>
      <c r="EE319" s="11"/>
    </row>
    <row r="320">
      <c r="B320" s="58"/>
      <c r="C320" s="58"/>
      <c r="D320" s="58"/>
      <c r="E320" s="58"/>
      <c r="F320" s="58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  <c r="CD320" s="11"/>
      <c r="CE320" s="11"/>
      <c r="CF320" s="11"/>
      <c r="CG320" s="11"/>
      <c r="CH320" s="11"/>
      <c r="CI320" s="11"/>
      <c r="CJ320" s="11"/>
      <c r="CK320" s="11"/>
      <c r="CL320" s="11"/>
      <c r="CM320" s="11"/>
      <c r="CN320" s="11"/>
      <c r="CO320" s="11"/>
      <c r="CP320" s="11"/>
      <c r="CQ320" s="11"/>
      <c r="CR320" s="11"/>
      <c r="CS320" s="11"/>
      <c r="CT320" s="11"/>
      <c r="CU320" s="11"/>
      <c r="CV320" s="11"/>
      <c r="CW320" s="11"/>
      <c r="CX320" s="11"/>
      <c r="CY320" s="11"/>
      <c r="CZ320" s="11"/>
      <c r="DA320" s="11"/>
      <c r="DB320" s="11"/>
      <c r="DC320" s="11"/>
      <c r="DD320" s="11"/>
      <c r="DE320" s="11"/>
      <c r="DF320" s="11"/>
      <c r="DG320" s="11"/>
      <c r="DH320" s="11"/>
      <c r="DI320" s="11"/>
      <c r="DJ320" s="11"/>
      <c r="DK320" s="11"/>
      <c r="DL320" s="11"/>
      <c r="DM320" s="11"/>
      <c r="DN320" s="11"/>
      <c r="DO320" s="11"/>
      <c r="DP320" s="11"/>
      <c r="DQ320" s="11"/>
      <c r="DR320" s="11"/>
      <c r="DS320" s="11"/>
      <c r="DT320" s="11"/>
      <c r="DU320" s="11"/>
      <c r="DV320" s="11"/>
      <c r="DW320" s="11"/>
      <c r="DX320" s="11"/>
      <c r="DY320" s="11"/>
      <c r="DZ320" s="11"/>
      <c r="EA320" s="11"/>
      <c r="EB320" s="11"/>
      <c r="EC320" s="11"/>
      <c r="ED320" s="11"/>
      <c r="EE320" s="11"/>
    </row>
    <row r="321">
      <c r="B321" s="58"/>
      <c r="C321" s="58"/>
      <c r="D321" s="58"/>
      <c r="E321" s="58"/>
      <c r="F321" s="58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  <c r="CC321" s="11"/>
      <c r="CD321" s="11"/>
      <c r="CE321" s="11"/>
      <c r="CF321" s="11"/>
      <c r="CG321" s="11"/>
      <c r="CH321" s="11"/>
      <c r="CI321" s="11"/>
      <c r="CJ321" s="11"/>
      <c r="CK321" s="11"/>
      <c r="CL321" s="11"/>
      <c r="CM321" s="11"/>
      <c r="CN321" s="11"/>
      <c r="CO321" s="11"/>
      <c r="CP321" s="11"/>
      <c r="CQ321" s="11"/>
      <c r="CR321" s="11"/>
      <c r="CS321" s="11"/>
      <c r="CT321" s="11"/>
      <c r="CU321" s="11"/>
      <c r="CV321" s="11"/>
      <c r="CW321" s="11"/>
      <c r="CX321" s="11"/>
      <c r="CY321" s="11"/>
      <c r="CZ321" s="11"/>
      <c r="DA321" s="11"/>
      <c r="DB321" s="11"/>
      <c r="DC321" s="11"/>
      <c r="DD321" s="11"/>
      <c r="DE321" s="11"/>
      <c r="DF321" s="11"/>
      <c r="DG321" s="11"/>
      <c r="DH321" s="11"/>
      <c r="DI321" s="11"/>
      <c r="DJ321" s="11"/>
      <c r="DK321" s="11"/>
      <c r="DL321" s="11"/>
      <c r="DM321" s="11"/>
      <c r="DN321" s="11"/>
      <c r="DO321" s="11"/>
      <c r="DP321" s="11"/>
      <c r="DQ321" s="11"/>
      <c r="DR321" s="11"/>
      <c r="DS321" s="11"/>
      <c r="DT321" s="11"/>
      <c r="DU321" s="11"/>
      <c r="DV321" s="11"/>
      <c r="DW321" s="11"/>
      <c r="DX321" s="11"/>
      <c r="DY321" s="11"/>
      <c r="DZ321" s="11"/>
      <c r="EA321" s="11"/>
      <c r="EB321" s="11"/>
      <c r="EC321" s="11"/>
      <c r="ED321" s="11"/>
      <c r="EE321" s="11"/>
    </row>
    <row r="322">
      <c r="B322" s="58"/>
      <c r="C322" s="58"/>
      <c r="D322" s="58"/>
      <c r="E322" s="58"/>
      <c r="F322" s="58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11"/>
      <c r="CD322" s="11"/>
      <c r="CE322" s="11"/>
      <c r="CF322" s="11"/>
      <c r="CG322" s="11"/>
      <c r="CH322" s="11"/>
      <c r="CI322" s="11"/>
      <c r="CJ322" s="11"/>
      <c r="CK322" s="11"/>
      <c r="CL322" s="11"/>
      <c r="CM322" s="11"/>
      <c r="CN322" s="11"/>
      <c r="CO322" s="11"/>
      <c r="CP322" s="11"/>
      <c r="CQ322" s="11"/>
      <c r="CR322" s="11"/>
      <c r="CS322" s="11"/>
      <c r="CT322" s="11"/>
      <c r="CU322" s="11"/>
      <c r="CV322" s="11"/>
      <c r="CW322" s="11"/>
      <c r="CX322" s="11"/>
      <c r="CY322" s="11"/>
      <c r="CZ322" s="11"/>
      <c r="DA322" s="11"/>
      <c r="DB322" s="11"/>
      <c r="DC322" s="11"/>
      <c r="DD322" s="11"/>
      <c r="DE322" s="11"/>
      <c r="DF322" s="11"/>
      <c r="DG322" s="11"/>
      <c r="DH322" s="11"/>
      <c r="DI322" s="11"/>
      <c r="DJ322" s="11"/>
      <c r="DK322" s="11"/>
      <c r="DL322" s="11"/>
      <c r="DM322" s="11"/>
      <c r="DN322" s="11"/>
      <c r="DO322" s="11"/>
      <c r="DP322" s="11"/>
      <c r="DQ322" s="11"/>
      <c r="DR322" s="11"/>
      <c r="DS322" s="11"/>
      <c r="DT322" s="11"/>
      <c r="DU322" s="11"/>
      <c r="DV322" s="11"/>
      <c r="DW322" s="11"/>
      <c r="DX322" s="11"/>
      <c r="DY322" s="11"/>
      <c r="DZ322" s="11"/>
      <c r="EA322" s="11"/>
      <c r="EB322" s="11"/>
      <c r="EC322" s="11"/>
      <c r="ED322" s="11"/>
      <c r="EE322" s="11"/>
    </row>
    <row r="323">
      <c r="B323" s="58"/>
      <c r="C323" s="58"/>
      <c r="D323" s="58"/>
      <c r="E323" s="58"/>
      <c r="F323" s="58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11"/>
      <c r="CD323" s="11"/>
      <c r="CE323" s="11"/>
      <c r="CF323" s="11"/>
      <c r="CG323" s="11"/>
      <c r="CH323" s="11"/>
      <c r="CI323" s="11"/>
      <c r="CJ323" s="11"/>
      <c r="CK323" s="11"/>
      <c r="CL323" s="11"/>
      <c r="CM323" s="11"/>
      <c r="CN323" s="11"/>
      <c r="CO323" s="11"/>
      <c r="CP323" s="11"/>
      <c r="CQ323" s="11"/>
      <c r="CR323" s="11"/>
      <c r="CS323" s="11"/>
      <c r="CT323" s="11"/>
      <c r="CU323" s="11"/>
      <c r="CV323" s="11"/>
      <c r="CW323" s="11"/>
      <c r="CX323" s="11"/>
      <c r="CY323" s="11"/>
      <c r="CZ323" s="11"/>
      <c r="DA323" s="11"/>
      <c r="DB323" s="11"/>
      <c r="DC323" s="11"/>
      <c r="DD323" s="11"/>
      <c r="DE323" s="11"/>
      <c r="DF323" s="11"/>
      <c r="DG323" s="11"/>
      <c r="DH323" s="11"/>
      <c r="DI323" s="11"/>
      <c r="DJ323" s="11"/>
      <c r="DK323" s="11"/>
      <c r="DL323" s="11"/>
      <c r="DM323" s="11"/>
      <c r="DN323" s="11"/>
      <c r="DO323" s="11"/>
      <c r="DP323" s="11"/>
      <c r="DQ323" s="11"/>
      <c r="DR323" s="11"/>
      <c r="DS323" s="11"/>
      <c r="DT323" s="11"/>
      <c r="DU323" s="11"/>
      <c r="DV323" s="11"/>
      <c r="DW323" s="11"/>
      <c r="DX323" s="11"/>
      <c r="DY323" s="11"/>
      <c r="DZ323" s="11"/>
      <c r="EA323" s="11"/>
      <c r="EB323" s="11"/>
      <c r="EC323" s="11"/>
      <c r="ED323" s="11"/>
      <c r="EE323" s="11"/>
    </row>
    <row r="324">
      <c r="B324" s="58"/>
      <c r="C324" s="58"/>
      <c r="D324" s="58"/>
      <c r="E324" s="58"/>
      <c r="F324" s="58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  <c r="CD324" s="11"/>
      <c r="CE324" s="11"/>
      <c r="CF324" s="11"/>
      <c r="CG324" s="11"/>
      <c r="CH324" s="11"/>
      <c r="CI324" s="11"/>
      <c r="CJ324" s="11"/>
      <c r="CK324" s="11"/>
      <c r="CL324" s="11"/>
      <c r="CM324" s="11"/>
      <c r="CN324" s="11"/>
      <c r="CO324" s="11"/>
      <c r="CP324" s="11"/>
      <c r="CQ324" s="11"/>
      <c r="CR324" s="11"/>
      <c r="CS324" s="11"/>
      <c r="CT324" s="11"/>
      <c r="CU324" s="11"/>
      <c r="CV324" s="11"/>
      <c r="CW324" s="11"/>
      <c r="CX324" s="11"/>
      <c r="CY324" s="11"/>
      <c r="CZ324" s="11"/>
      <c r="DA324" s="11"/>
      <c r="DB324" s="11"/>
      <c r="DC324" s="11"/>
      <c r="DD324" s="11"/>
      <c r="DE324" s="11"/>
      <c r="DF324" s="11"/>
      <c r="DG324" s="11"/>
      <c r="DH324" s="11"/>
      <c r="DI324" s="11"/>
      <c r="DJ324" s="11"/>
      <c r="DK324" s="11"/>
      <c r="DL324" s="11"/>
      <c r="DM324" s="11"/>
      <c r="DN324" s="11"/>
      <c r="DO324" s="11"/>
      <c r="DP324" s="11"/>
      <c r="DQ324" s="11"/>
      <c r="DR324" s="11"/>
      <c r="DS324" s="11"/>
      <c r="DT324" s="11"/>
      <c r="DU324" s="11"/>
      <c r="DV324" s="11"/>
      <c r="DW324" s="11"/>
      <c r="DX324" s="11"/>
      <c r="DY324" s="11"/>
      <c r="DZ324" s="11"/>
      <c r="EA324" s="11"/>
      <c r="EB324" s="11"/>
      <c r="EC324" s="11"/>
      <c r="ED324" s="11"/>
      <c r="EE324" s="11"/>
    </row>
    <row r="325">
      <c r="B325" s="58"/>
      <c r="C325" s="58"/>
      <c r="D325" s="58"/>
      <c r="E325" s="58"/>
      <c r="F325" s="58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  <c r="CD325" s="11"/>
      <c r="CE325" s="11"/>
      <c r="CF325" s="11"/>
      <c r="CG325" s="11"/>
      <c r="CH325" s="11"/>
      <c r="CI325" s="11"/>
      <c r="CJ325" s="11"/>
      <c r="CK325" s="11"/>
      <c r="CL325" s="11"/>
      <c r="CM325" s="11"/>
      <c r="CN325" s="11"/>
      <c r="CO325" s="11"/>
      <c r="CP325" s="11"/>
      <c r="CQ325" s="11"/>
      <c r="CR325" s="11"/>
      <c r="CS325" s="11"/>
      <c r="CT325" s="11"/>
      <c r="CU325" s="11"/>
      <c r="CV325" s="11"/>
      <c r="CW325" s="11"/>
      <c r="CX325" s="11"/>
      <c r="CY325" s="11"/>
      <c r="CZ325" s="11"/>
      <c r="DA325" s="11"/>
      <c r="DB325" s="11"/>
      <c r="DC325" s="11"/>
      <c r="DD325" s="11"/>
      <c r="DE325" s="11"/>
      <c r="DF325" s="11"/>
      <c r="DG325" s="11"/>
      <c r="DH325" s="11"/>
      <c r="DI325" s="11"/>
      <c r="DJ325" s="11"/>
      <c r="DK325" s="11"/>
      <c r="DL325" s="11"/>
      <c r="DM325" s="11"/>
      <c r="DN325" s="11"/>
      <c r="DO325" s="11"/>
      <c r="DP325" s="11"/>
      <c r="DQ325" s="11"/>
      <c r="DR325" s="11"/>
      <c r="DS325" s="11"/>
      <c r="DT325" s="11"/>
      <c r="DU325" s="11"/>
      <c r="DV325" s="11"/>
      <c r="DW325" s="11"/>
      <c r="DX325" s="11"/>
      <c r="DY325" s="11"/>
      <c r="DZ325" s="11"/>
      <c r="EA325" s="11"/>
      <c r="EB325" s="11"/>
      <c r="EC325" s="11"/>
      <c r="ED325" s="11"/>
      <c r="EE325" s="11"/>
    </row>
    <row r="326">
      <c r="B326" s="58"/>
      <c r="C326" s="58"/>
      <c r="D326" s="58"/>
      <c r="E326" s="58"/>
      <c r="F326" s="58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  <c r="CD326" s="11"/>
      <c r="CE326" s="11"/>
      <c r="CF326" s="11"/>
      <c r="CG326" s="11"/>
      <c r="CH326" s="11"/>
      <c r="CI326" s="11"/>
      <c r="CJ326" s="11"/>
      <c r="CK326" s="11"/>
      <c r="CL326" s="11"/>
      <c r="CM326" s="11"/>
      <c r="CN326" s="11"/>
      <c r="CO326" s="11"/>
      <c r="CP326" s="11"/>
      <c r="CQ326" s="11"/>
      <c r="CR326" s="11"/>
      <c r="CS326" s="11"/>
      <c r="CT326" s="11"/>
      <c r="CU326" s="11"/>
      <c r="CV326" s="11"/>
      <c r="CW326" s="11"/>
      <c r="CX326" s="11"/>
      <c r="CY326" s="11"/>
      <c r="CZ326" s="11"/>
      <c r="DA326" s="11"/>
      <c r="DB326" s="11"/>
      <c r="DC326" s="11"/>
      <c r="DD326" s="11"/>
      <c r="DE326" s="11"/>
      <c r="DF326" s="11"/>
      <c r="DG326" s="11"/>
      <c r="DH326" s="11"/>
      <c r="DI326" s="11"/>
      <c r="DJ326" s="11"/>
      <c r="DK326" s="11"/>
      <c r="DL326" s="11"/>
      <c r="DM326" s="11"/>
      <c r="DN326" s="11"/>
      <c r="DO326" s="11"/>
      <c r="DP326" s="11"/>
      <c r="DQ326" s="11"/>
      <c r="DR326" s="11"/>
      <c r="DS326" s="11"/>
      <c r="DT326" s="11"/>
      <c r="DU326" s="11"/>
      <c r="DV326" s="11"/>
      <c r="DW326" s="11"/>
      <c r="DX326" s="11"/>
      <c r="DY326" s="11"/>
      <c r="DZ326" s="11"/>
      <c r="EA326" s="11"/>
      <c r="EB326" s="11"/>
      <c r="EC326" s="11"/>
      <c r="ED326" s="11"/>
      <c r="EE326" s="11"/>
    </row>
    <row r="327">
      <c r="B327" s="58"/>
      <c r="C327" s="58"/>
      <c r="D327" s="58"/>
      <c r="E327" s="58"/>
      <c r="F327" s="58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11"/>
      <c r="CD327" s="11"/>
      <c r="CE327" s="11"/>
      <c r="CF327" s="11"/>
      <c r="CG327" s="11"/>
      <c r="CH327" s="11"/>
      <c r="CI327" s="11"/>
      <c r="CJ327" s="11"/>
      <c r="CK327" s="11"/>
      <c r="CL327" s="11"/>
      <c r="CM327" s="11"/>
      <c r="CN327" s="11"/>
      <c r="CO327" s="11"/>
      <c r="CP327" s="11"/>
      <c r="CQ327" s="11"/>
      <c r="CR327" s="11"/>
      <c r="CS327" s="11"/>
      <c r="CT327" s="11"/>
      <c r="CU327" s="11"/>
      <c r="CV327" s="11"/>
      <c r="CW327" s="11"/>
      <c r="CX327" s="11"/>
      <c r="CY327" s="11"/>
      <c r="CZ327" s="11"/>
      <c r="DA327" s="11"/>
      <c r="DB327" s="11"/>
      <c r="DC327" s="11"/>
      <c r="DD327" s="11"/>
      <c r="DE327" s="11"/>
      <c r="DF327" s="11"/>
      <c r="DG327" s="11"/>
      <c r="DH327" s="11"/>
      <c r="DI327" s="11"/>
      <c r="DJ327" s="11"/>
      <c r="DK327" s="11"/>
      <c r="DL327" s="11"/>
      <c r="DM327" s="11"/>
      <c r="DN327" s="11"/>
      <c r="DO327" s="11"/>
      <c r="DP327" s="11"/>
      <c r="DQ327" s="11"/>
      <c r="DR327" s="11"/>
      <c r="DS327" s="11"/>
      <c r="DT327" s="11"/>
      <c r="DU327" s="11"/>
      <c r="DV327" s="11"/>
      <c r="DW327" s="11"/>
      <c r="DX327" s="11"/>
      <c r="DY327" s="11"/>
      <c r="DZ327" s="11"/>
      <c r="EA327" s="11"/>
      <c r="EB327" s="11"/>
      <c r="EC327" s="11"/>
      <c r="ED327" s="11"/>
      <c r="EE327" s="11"/>
    </row>
    <row r="328">
      <c r="B328" s="58"/>
      <c r="C328" s="58"/>
      <c r="D328" s="58"/>
      <c r="E328" s="58"/>
      <c r="F328" s="58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  <c r="CD328" s="11"/>
      <c r="CE328" s="11"/>
      <c r="CF328" s="11"/>
      <c r="CG328" s="11"/>
      <c r="CH328" s="11"/>
      <c r="CI328" s="11"/>
      <c r="CJ328" s="11"/>
      <c r="CK328" s="11"/>
      <c r="CL328" s="11"/>
      <c r="CM328" s="11"/>
      <c r="CN328" s="11"/>
      <c r="CO328" s="11"/>
      <c r="CP328" s="11"/>
      <c r="CQ328" s="11"/>
      <c r="CR328" s="11"/>
      <c r="CS328" s="11"/>
      <c r="CT328" s="11"/>
      <c r="CU328" s="11"/>
      <c r="CV328" s="11"/>
      <c r="CW328" s="11"/>
      <c r="CX328" s="11"/>
      <c r="CY328" s="11"/>
      <c r="CZ328" s="11"/>
      <c r="DA328" s="11"/>
      <c r="DB328" s="11"/>
      <c r="DC328" s="11"/>
      <c r="DD328" s="11"/>
      <c r="DE328" s="11"/>
      <c r="DF328" s="11"/>
      <c r="DG328" s="11"/>
      <c r="DH328" s="11"/>
      <c r="DI328" s="11"/>
      <c r="DJ328" s="11"/>
      <c r="DK328" s="11"/>
      <c r="DL328" s="11"/>
      <c r="DM328" s="11"/>
      <c r="DN328" s="11"/>
      <c r="DO328" s="11"/>
      <c r="DP328" s="11"/>
      <c r="DQ328" s="11"/>
      <c r="DR328" s="11"/>
      <c r="DS328" s="11"/>
      <c r="DT328" s="11"/>
      <c r="DU328" s="11"/>
      <c r="DV328" s="11"/>
      <c r="DW328" s="11"/>
      <c r="DX328" s="11"/>
      <c r="DY328" s="11"/>
      <c r="DZ328" s="11"/>
      <c r="EA328" s="11"/>
      <c r="EB328" s="11"/>
      <c r="EC328" s="11"/>
      <c r="ED328" s="11"/>
      <c r="EE328" s="11"/>
    </row>
    <row r="329">
      <c r="B329" s="58"/>
      <c r="C329" s="58"/>
      <c r="D329" s="58"/>
      <c r="E329" s="58"/>
      <c r="F329" s="58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</row>
    <row r="330">
      <c r="B330" s="58"/>
      <c r="C330" s="58"/>
      <c r="D330" s="58"/>
      <c r="E330" s="58"/>
      <c r="F330" s="58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  <c r="CD330" s="11"/>
      <c r="CE330" s="11"/>
      <c r="CF330" s="11"/>
      <c r="CG330" s="11"/>
      <c r="CH330" s="11"/>
      <c r="CI330" s="11"/>
      <c r="CJ330" s="11"/>
      <c r="CK330" s="11"/>
      <c r="CL330" s="11"/>
      <c r="CM330" s="11"/>
      <c r="CN330" s="11"/>
      <c r="CO330" s="11"/>
      <c r="CP330" s="11"/>
      <c r="CQ330" s="11"/>
      <c r="CR330" s="11"/>
      <c r="CS330" s="11"/>
      <c r="CT330" s="11"/>
      <c r="CU330" s="11"/>
      <c r="CV330" s="11"/>
      <c r="CW330" s="11"/>
      <c r="CX330" s="11"/>
      <c r="CY330" s="11"/>
      <c r="CZ330" s="11"/>
      <c r="DA330" s="11"/>
      <c r="DB330" s="11"/>
      <c r="DC330" s="11"/>
      <c r="DD330" s="11"/>
      <c r="DE330" s="11"/>
      <c r="DF330" s="11"/>
      <c r="DG330" s="11"/>
      <c r="DH330" s="11"/>
      <c r="DI330" s="11"/>
      <c r="DJ330" s="11"/>
      <c r="DK330" s="11"/>
      <c r="DL330" s="11"/>
      <c r="DM330" s="11"/>
      <c r="DN330" s="11"/>
      <c r="DO330" s="11"/>
      <c r="DP330" s="11"/>
      <c r="DQ330" s="11"/>
      <c r="DR330" s="11"/>
      <c r="DS330" s="11"/>
      <c r="DT330" s="11"/>
      <c r="DU330" s="11"/>
      <c r="DV330" s="11"/>
      <c r="DW330" s="11"/>
      <c r="DX330" s="11"/>
      <c r="DY330" s="11"/>
      <c r="DZ330" s="11"/>
      <c r="EA330" s="11"/>
      <c r="EB330" s="11"/>
      <c r="EC330" s="11"/>
      <c r="ED330" s="11"/>
      <c r="EE330" s="11"/>
    </row>
    <row r="331">
      <c r="B331" s="58"/>
      <c r="C331" s="58"/>
      <c r="D331" s="58"/>
      <c r="E331" s="58"/>
      <c r="F331" s="58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  <c r="CD331" s="11"/>
      <c r="CE331" s="11"/>
      <c r="CF331" s="11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  <c r="CS331" s="11"/>
      <c r="CT331" s="11"/>
      <c r="CU331" s="11"/>
      <c r="CV331" s="11"/>
      <c r="CW331" s="11"/>
      <c r="CX331" s="11"/>
      <c r="CY331" s="11"/>
      <c r="CZ331" s="11"/>
      <c r="DA331" s="11"/>
      <c r="DB331" s="11"/>
      <c r="DC331" s="11"/>
      <c r="DD331" s="11"/>
      <c r="DE331" s="11"/>
      <c r="DF331" s="11"/>
      <c r="DG331" s="11"/>
      <c r="DH331" s="11"/>
      <c r="DI331" s="11"/>
      <c r="DJ331" s="11"/>
      <c r="DK331" s="11"/>
      <c r="DL331" s="11"/>
      <c r="DM331" s="11"/>
      <c r="DN331" s="11"/>
      <c r="DO331" s="11"/>
      <c r="DP331" s="11"/>
      <c r="DQ331" s="11"/>
      <c r="DR331" s="11"/>
      <c r="DS331" s="11"/>
      <c r="DT331" s="11"/>
      <c r="DU331" s="11"/>
      <c r="DV331" s="11"/>
      <c r="DW331" s="11"/>
      <c r="DX331" s="11"/>
      <c r="DY331" s="11"/>
      <c r="DZ331" s="11"/>
      <c r="EA331" s="11"/>
      <c r="EB331" s="11"/>
      <c r="EC331" s="11"/>
      <c r="ED331" s="11"/>
      <c r="EE331" s="11"/>
    </row>
    <row r="332">
      <c r="B332" s="58"/>
      <c r="C332" s="58"/>
      <c r="D332" s="58"/>
      <c r="E332" s="58"/>
      <c r="F332" s="58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11"/>
      <c r="CD332" s="11"/>
      <c r="CE332" s="11"/>
      <c r="CF332" s="11"/>
      <c r="CG332" s="11"/>
      <c r="CH332" s="11"/>
      <c r="CI332" s="11"/>
      <c r="CJ332" s="11"/>
      <c r="CK332" s="11"/>
      <c r="CL332" s="11"/>
      <c r="CM332" s="11"/>
      <c r="CN332" s="11"/>
      <c r="CO332" s="11"/>
      <c r="CP332" s="11"/>
      <c r="CQ332" s="11"/>
      <c r="CR332" s="11"/>
      <c r="CS332" s="11"/>
      <c r="CT332" s="11"/>
      <c r="CU332" s="11"/>
      <c r="CV332" s="11"/>
      <c r="CW332" s="11"/>
      <c r="CX332" s="11"/>
      <c r="CY332" s="11"/>
      <c r="CZ332" s="11"/>
      <c r="DA332" s="11"/>
      <c r="DB332" s="11"/>
      <c r="DC332" s="11"/>
      <c r="DD332" s="11"/>
      <c r="DE332" s="11"/>
      <c r="DF332" s="11"/>
      <c r="DG332" s="11"/>
      <c r="DH332" s="11"/>
      <c r="DI332" s="11"/>
      <c r="DJ332" s="11"/>
      <c r="DK332" s="11"/>
      <c r="DL332" s="11"/>
      <c r="DM332" s="11"/>
      <c r="DN332" s="11"/>
      <c r="DO332" s="11"/>
      <c r="DP332" s="11"/>
      <c r="DQ332" s="11"/>
      <c r="DR332" s="11"/>
      <c r="DS332" s="11"/>
      <c r="DT332" s="11"/>
      <c r="DU332" s="11"/>
      <c r="DV332" s="11"/>
      <c r="DW332" s="11"/>
      <c r="DX332" s="11"/>
      <c r="DY332" s="11"/>
      <c r="DZ332" s="11"/>
      <c r="EA332" s="11"/>
      <c r="EB332" s="11"/>
      <c r="EC332" s="11"/>
      <c r="ED332" s="11"/>
      <c r="EE332" s="11"/>
    </row>
    <row r="333">
      <c r="B333" s="58"/>
      <c r="C333" s="58"/>
      <c r="D333" s="58"/>
      <c r="E333" s="58"/>
      <c r="F333" s="58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  <c r="CD333" s="11"/>
      <c r="CE333" s="11"/>
      <c r="CF333" s="11"/>
      <c r="CG333" s="11"/>
      <c r="CH333" s="11"/>
      <c r="CI333" s="11"/>
      <c r="CJ333" s="11"/>
      <c r="CK333" s="11"/>
      <c r="CL333" s="11"/>
      <c r="CM333" s="11"/>
      <c r="CN333" s="11"/>
      <c r="CO333" s="11"/>
      <c r="CP333" s="11"/>
      <c r="CQ333" s="11"/>
      <c r="CR333" s="11"/>
      <c r="CS333" s="11"/>
      <c r="CT333" s="11"/>
      <c r="CU333" s="11"/>
      <c r="CV333" s="11"/>
      <c r="CW333" s="11"/>
      <c r="CX333" s="11"/>
      <c r="CY333" s="11"/>
      <c r="CZ333" s="11"/>
      <c r="DA333" s="11"/>
      <c r="DB333" s="11"/>
      <c r="DC333" s="11"/>
      <c r="DD333" s="11"/>
      <c r="DE333" s="11"/>
      <c r="DF333" s="11"/>
      <c r="DG333" s="11"/>
      <c r="DH333" s="11"/>
      <c r="DI333" s="11"/>
      <c r="DJ333" s="11"/>
      <c r="DK333" s="11"/>
      <c r="DL333" s="11"/>
      <c r="DM333" s="11"/>
      <c r="DN333" s="11"/>
      <c r="DO333" s="11"/>
      <c r="DP333" s="11"/>
      <c r="DQ333" s="11"/>
      <c r="DR333" s="11"/>
      <c r="DS333" s="11"/>
      <c r="DT333" s="11"/>
      <c r="DU333" s="11"/>
      <c r="DV333" s="11"/>
      <c r="DW333" s="11"/>
      <c r="DX333" s="11"/>
      <c r="DY333" s="11"/>
      <c r="DZ333" s="11"/>
      <c r="EA333" s="11"/>
      <c r="EB333" s="11"/>
      <c r="EC333" s="11"/>
      <c r="ED333" s="11"/>
      <c r="EE333" s="11"/>
    </row>
    <row r="334">
      <c r="B334" s="58"/>
      <c r="C334" s="58"/>
      <c r="D334" s="58"/>
      <c r="E334" s="58"/>
      <c r="F334" s="58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CH334" s="11"/>
      <c r="CI334" s="11"/>
      <c r="CJ334" s="11"/>
      <c r="CK334" s="11"/>
      <c r="CL334" s="11"/>
      <c r="CM334" s="11"/>
      <c r="CN334" s="11"/>
      <c r="CO334" s="11"/>
      <c r="CP334" s="11"/>
      <c r="CQ334" s="11"/>
      <c r="CR334" s="11"/>
      <c r="CS334" s="11"/>
      <c r="CT334" s="11"/>
      <c r="CU334" s="11"/>
      <c r="CV334" s="11"/>
      <c r="CW334" s="11"/>
      <c r="CX334" s="11"/>
      <c r="CY334" s="11"/>
      <c r="CZ334" s="11"/>
      <c r="DA334" s="11"/>
      <c r="DB334" s="11"/>
      <c r="DC334" s="11"/>
      <c r="DD334" s="11"/>
      <c r="DE334" s="11"/>
      <c r="DF334" s="11"/>
      <c r="DG334" s="11"/>
      <c r="DH334" s="11"/>
      <c r="DI334" s="11"/>
      <c r="DJ334" s="11"/>
      <c r="DK334" s="11"/>
      <c r="DL334" s="11"/>
      <c r="DM334" s="11"/>
      <c r="DN334" s="11"/>
      <c r="DO334" s="11"/>
      <c r="DP334" s="11"/>
      <c r="DQ334" s="11"/>
      <c r="DR334" s="11"/>
      <c r="DS334" s="11"/>
      <c r="DT334" s="11"/>
      <c r="DU334" s="11"/>
      <c r="DV334" s="11"/>
      <c r="DW334" s="11"/>
      <c r="DX334" s="11"/>
      <c r="DY334" s="11"/>
      <c r="DZ334" s="11"/>
      <c r="EA334" s="11"/>
      <c r="EB334" s="11"/>
      <c r="EC334" s="11"/>
      <c r="ED334" s="11"/>
      <c r="EE334" s="11"/>
    </row>
    <row r="335">
      <c r="B335" s="58"/>
      <c r="C335" s="58"/>
      <c r="D335" s="58"/>
      <c r="E335" s="58"/>
      <c r="F335" s="58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  <c r="CD335" s="11"/>
      <c r="CE335" s="11"/>
      <c r="CF335" s="11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  <c r="CS335" s="11"/>
      <c r="CT335" s="11"/>
      <c r="CU335" s="11"/>
      <c r="CV335" s="11"/>
      <c r="CW335" s="11"/>
      <c r="CX335" s="11"/>
      <c r="CY335" s="11"/>
      <c r="CZ335" s="11"/>
      <c r="DA335" s="11"/>
      <c r="DB335" s="11"/>
      <c r="DC335" s="11"/>
      <c r="DD335" s="11"/>
      <c r="DE335" s="11"/>
      <c r="DF335" s="11"/>
      <c r="DG335" s="11"/>
      <c r="DH335" s="11"/>
      <c r="DI335" s="11"/>
      <c r="DJ335" s="11"/>
      <c r="DK335" s="11"/>
      <c r="DL335" s="11"/>
      <c r="DM335" s="11"/>
      <c r="DN335" s="11"/>
      <c r="DO335" s="11"/>
      <c r="DP335" s="11"/>
      <c r="DQ335" s="11"/>
      <c r="DR335" s="11"/>
      <c r="DS335" s="11"/>
      <c r="DT335" s="11"/>
      <c r="DU335" s="11"/>
      <c r="DV335" s="11"/>
      <c r="DW335" s="11"/>
      <c r="DX335" s="11"/>
      <c r="DY335" s="11"/>
      <c r="DZ335" s="11"/>
      <c r="EA335" s="11"/>
      <c r="EB335" s="11"/>
      <c r="EC335" s="11"/>
      <c r="ED335" s="11"/>
      <c r="EE335" s="11"/>
    </row>
    <row r="336">
      <c r="B336" s="58"/>
      <c r="C336" s="58"/>
      <c r="D336" s="58"/>
      <c r="E336" s="58"/>
      <c r="F336" s="58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  <c r="CD336" s="11"/>
      <c r="CE336" s="11"/>
      <c r="CF336" s="11"/>
      <c r="CG336" s="11"/>
      <c r="CH336" s="11"/>
      <c r="CI336" s="11"/>
      <c r="CJ336" s="11"/>
      <c r="CK336" s="11"/>
      <c r="CL336" s="11"/>
      <c r="CM336" s="11"/>
      <c r="CN336" s="11"/>
      <c r="CO336" s="11"/>
      <c r="CP336" s="11"/>
      <c r="CQ336" s="11"/>
      <c r="CR336" s="11"/>
      <c r="CS336" s="11"/>
      <c r="CT336" s="11"/>
      <c r="CU336" s="11"/>
      <c r="CV336" s="11"/>
      <c r="CW336" s="11"/>
      <c r="CX336" s="11"/>
      <c r="CY336" s="11"/>
      <c r="CZ336" s="11"/>
      <c r="DA336" s="11"/>
      <c r="DB336" s="11"/>
      <c r="DC336" s="11"/>
      <c r="DD336" s="11"/>
      <c r="DE336" s="11"/>
      <c r="DF336" s="11"/>
      <c r="DG336" s="11"/>
      <c r="DH336" s="11"/>
      <c r="DI336" s="11"/>
      <c r="DJ336" s="11"/>
      <c r="DK336" s="11"/>
      <c r="DL336" s="11"/>
      <c r="DM336" s="11"/>
      <c r="DN336" s="11"/>
      <c r="DO336" s="11"/>
      <c r="DP336" s="11"/>
      <c r="DQ336" s="11"/>
      <c r="DR336" s="11"/>
      <c r="DS336" s="11"/>
      <c r="DT336" s="11"/>
      <c r="DU336" s="11"/>
      <c r="DV336" s="11"/>
      <c r="DW336" s="11"/>
      <c r="DX336" s="11"/>
      <c r="DY336" s="11"/>
      <c r="DZ336" s="11"/>
      <c r="EA336" s="11"/>
      <c r="EB336" s="11"/>
      <c r="EC336" s="11"/>
      <c r="ED336" s="11"/>
      <c r="EE336" s="11"/>
    </row>
    <row r="337">
      <c r="B337" s="58"/>
      <c r="C337" s="58"/>
      <c r="D337" s="58"/>
      <c r="E337" s="58"/>
      <c r="F337" s="58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  <c r="CD337" s="11"/>
      <c r="CE337" s="11"/>
      <c r="CF337" s="11"/>
      <c r="CG337" s="11"/>
      <c r="CH337" s="11"/>
      <c r="CI337" s="11"/>
      <c r="CJ337" s="11"/>
      <c r="CK337" s="11"/>
      <c r="CL337" s="11"/>
      <c r="CM337" s="11"/>
      <c r="CN337" s="11"/>
      <c r="CO337" s="11"/>
      <c r="CP337" s="11"/>
      <c r="CQ337" s="11"/>
      <c r="CR337" s="11"/>
      <c r="CS337" s="11"/>
      <c r="CT337" s="11"/>
      <c r="CU337" s="11"/>
      <c r="CV337" s="11"/>
      <c r="CW337" s="11"/>
      <c r="CX337" s="11"/>
      <c r="CY337" s="11"/>
      <c r="CZ337" s="11"/>
      <c r="DA337" s="11"/>
      <c r="DB337" s="11"/>
      <c r="DC337" s="11"/>
      <c r="DD337" s="11"/>
      <c r="DE337" s="11"/>
      <c r="DF337" s="11"/>
      <c r="DG337" s="11"/>
      <c r="DH337" s="11"/>
      <c r="DI337" s="11"/>
      <c r="DJ337" s="11"/>
      <c r="DK337" s="11"/>
      <c r="DL337" s="11"/>
      <c r="DM337" s="11"/>
      <c r="DN337" s="11"/>
      <c r="DO337" s="11"/>
      <c r="DP337" s="11"/>
      <c r="DQ337" s="11"/>
      <c r="DR337" s="11"/>
      <c r="DS337" s="11"/>
      <c r="DT337" s="11"/>
      <c r="DU337" s="11"/>
      <c r="DV337" s="11"/>
      <c r="DW337" s="11"/>
      <c r="DX337" s="11"/>
      <c r="DY337" s="11"/>
      <c r="DZ337" s="11"/>
      <c r="EA337" s="11"/>
      <c r="EB337" s="11"/>
      <c r="EC337" s="11"/>
      <c r="ED337" s="11"/>
      <c r="EE337" s="11"/>
    </row>
    <row r="338">
      <c r="B338" s="58"/>
      <c r="C338" s="58"/>
      <c r="D338" s="58"/>
      <c r="E338" s="58"/>
      <c r="F338" s="58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  <c r="CC338" s="11"/>
      <c r="CD338" s="11"/>
      <c r="CE338" s="11"/>
      <c r="CF338" s="11"/>
      <c r="CG338" s="11"/>
      <c r="CH338" s="11"/>
      <c r="CI338" s="11"/>
      <c r="CJ338" s="11"/>
      <c r="CK338" s="11"/>
      <c r="CL338" s="11"/>
      <c r="CM338" s="11"/>
      <c r="CN338" s="11"/>
      <c r="CO338" s="11"/>
      <c r="CP338" s="11"/>
      <c r="CQ338" s="11"/>
      <c r="CR338" s="11"/>
      <c r="CS338" s="11"/>
      <c r="CT338" s="11"/>
      <c r="CU338" s="11"/>
      <c r="CV338" s="11"/>
      <c r="CW338" s="11"/>
      <c r="CX338" s="11"/>
      <c r="CY338" s="11"/>
      <c r="CZ338" s="11"/>
      <c r="DA338" s="11"/>
      <c r="DB338" s="11"/>
      <c r="DC338" s="11"/>
      <c r="DD338" s="11"/>
      <c r="DE338" s="11"/>
      <c r="DF338" s="11"/>
      <c r="DG338" s="11"/>
      <c r="DH338" s="11"/>
      <c r="DI338" s="11"/>
      <c r="DJ338" s="11"/>
      <c r="DK338" s="11"/>
      <c r="DL338" s="11"/>
      <c r="DM338" s="11"/>
      <c r="DN338" s="11"/>
      <c r="DO338" s="11"/>
      <c r="DP338" s="11"/>
      <c r="DQ338" s="11"/>
      <c r="DR338" s="11"/>
      <c r="DS338" s="11"/>
      <c r="DT338" s="11"/>
      <c r="DU338" s="11"/>
      <c r="DV338" s="11"/>
      <c r="DW338" s="11"/>
      <c r="DX338" s="11"/>
      <c r="DY338" s="11"/>
      <c r="DZ338" s="11"/>
      <c r="EA338" s="11"/>
      <c r="EB338" s="11"/>
      <c r="EC338" s="11"/>
      <c r="ED338" s="11"/>
      <c r="EE338" s="11"/>
    </row>
    <row r="339">
      <c r="B339" s="58"/>
      <c r="C339" s="58"/>
      <c r="D339" s="58"/>
      <c r="E339" s="58"/>
      <c r="F339" s="58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  <c r="CA339" s="11"/>
      <c r="CB339" s="11"/>
      <c r="CC339" s="11"/>
      <c r="CD339" s="11"/>
      <c r="CE339" s="11"/>
      <c r="CF339" s="11"/>
      <c r="CG339" s="11"/>
      <c r="CH339" s="11"/>
      <c r="CI339" s="11"/>
      <c r="CJ339" s="11"/>
      <c r="CK339" s="11"/>
      <c r="CL339" s="11"/>
      <c r="CM339" s="11"/>
      <c r="CN339" s="11"/>
      <c r="CO339" s="11"/>
      <c r="CP339" s="11"/>
      <c r="CQ339" s="11"/>
      <c r="CR339" s="11"/>
      <c r="CS339" s="11"/>
      <c r="CT339" s="11"/>
      <c r="CU339" s="11"/>
      <c r="CV339" s="11"/>
      <c r="CW339" s="11"/>
      <c r="CX339" s="11"/>
      <c r="CY339" s="11"/>
      <c r="CZ339" s="11"/>
      <c r="DA339" s="11"/>
      <c r="DB339" s="11"/>
      <c r="DC339" s="11"/>
      <c r="DD339" s="11"/>
      <c r="DE339" s="11"/>
      <c r="DF339" s="11"/>
      <c r="DG339" s="11"/>
      <c r="DH339" s="11"/>
      <c r="DI339" s="11"/>
      <c r="DJ339" s="11"/>
      <c r="DK339" s="11"/>
      <c r="DL339" s="11"/>
      <c r="DM339" s="11"/>
      <c r="DN339" s="11"/>
      <c r="DO339" s="11"/>
      <c r="DP339" s="11"/>
      <c r="DQ339" s="11"/>
      <c r="DR339" s="11"/>
      <c r="DS339" s="11"/>
      <c r="DT339" s="11"/>
      <c r="DU339" s="11"/>
      <c r="DV339" s="11"/>
      <c r="DW339" s="11"/>
      <c r="DX339" s="11"/>
      <c r="DY339" s="11"/>
      <c r="DZ339" s="11"/>
      <c r="EA339" s="11"/>
      <c r="EB339" s="11"/>
      <c r="EC339" s="11"/>
      <c r="ED339" s="11"/>
      <c r="EE339" s="11"/>
    </row>
    <row r="340">
      <c r="B340" s="58"/>
      <c r="C340" s="58"/>
      <c r="D340" s="58"/>
      <c r="E340" s="58"/>
      <c r="F340" s="58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11"/>
      <c r="CD340" s="11"/>
      <c r="CE340" s="11"/>
      <c r="CF340" s="11"/>
      <c r="CG340" s="11"/>
      <c r="CH340" s="11"/>
      <c r="CI340" s="11"/>
      <c r="CJ340" s="11"/>
      <c r="CK340" s="11"/>
      <c r="CL340" s="11"/>
      <c r="CM340" s="11"/>
      <c r="CN340" s="11"/>
      <c r="CO340" s="11"/>
      <c r="CP340" s="11"/>
      <c r="CQ340" s="11"/>
      <c r="CR340" s="11"/>
      <c r="CS340" s="11"/>
      <c r="CT340" s="11"/>
      <c r="CU340" s="11"/>
      <c r="CV340" s="11"/>
      <c r="CW340" s="11"/>
      <c r="CX340" s="11"/>
      <c r="CY340" s="11"/>
      <c r="CZ340" s="11"/>
      <c r="DA340" s="11"/>
      <c r="DB340" s="11"/>
      <c r="DC340" s="11"/>
      <c r="DD340" s="11"/>
      <c r="DE340" s="11"/>
      <c r="DF340" s="11"/>
      <c r="DG340" s="11"/>
      <c r="DH340" s="11"/>
      <c r="DI340" s="11"/>
      <c r="DJ340" s="11"/>
      <c r="DK340" s="11"/>
      <c r="DL340" s="11"/>
      <c r="DM340" s="11"/>
      <c r="DN340" s="11"/>
      <c r="DO340" s="11"/>
      <c r="DP340" s="11"/>
      <c r="DQ340" s="11"/>
      <c r="DR340" s="11"/>
      <c r="DS340" s="11"/>
      <c r="DT340" s="11"/>
      <c r="DU340" s="11"/>
      <c r="DV340" s="11"/>
      <c r="DW340" s="11"/>
      <c r="DX340" s="11"/>
      <c r="DY340" s="11"/>
      <c r="DZ340" s="11"/>
      <c r="EA340" s="11"/>
      <c r="EB340" s="11"/>
      <c r="EC340" s="11"/>
      <c r="ED340" s="11"/>
      <c r="EE340" s="11"/>
    </row>
    <row r="341">
      <c r="B341" s="58"/>
      <c r="C341" s="58"/>
      <c r="D341" s="58"/>
      <c r="E341" s="58"/>
      <c r="F341" s="58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  <c r="CD341" s="11"/>
      <c r="CE341" s="11"/>
      <c r="CF341" s="11"/>
      <c r="CG341" s="11"/>
      <c r="CH341" s="11"/>
      <c r="CI341" s="11"/>
      <c r="CJ341" s="11"/>
      <c r="CK341" s="11"/>
      <c r="CL341" s="11"/>
      <c r="CM341" s="11"/>
      <c r="CN341" s="11"/>
      <c r="CO341" s="11"/>
      <c r="CP341" s="11"/>
      <c r="CQ341" s="11"/>
      <c r="CR341" s="11"/>
      <c r="CS341" s="11"/>
      <c r="CT341" s="11"/>
      <c r="CU341" s="11"/>
      <c r="CV341" s="11"/>
      <c r="CW341" s="11"/>
      <c r="CX341" s="11"/>
      <c r="CY341" s="11"/>
      <c r="CZ341" s="11"/>
      <c r="DA341" s="11"/>
      <c r="DB341" s="11"/>
      <c r="DC341" s="11"/>
      <c r="DD341" s="11"/>
      <c r="DE341" s="11"/>
      <c r="DF341" s="11"/>
      <c r="DG341" s="11"/>
      <c r="DH341" s="11"/>
      <c r="DI341" s="11"/>
      <c r="DJ341" s="11"/>
      <c r="DK341" s="11"/>
      <c r="DL341" s="11"/>
      <c r="DM341" s="11"/>
      <c r="DN341" s="11"/>
      <c r="DO341" s="11"/>
      <c r="DP341" s="11"/>
      <c r="DQ341" s="11"/>
      <c r="DR341" s="11"/>
      <c r="DS341" s="11"/>
      <c r="DT341" s="11"/>
      <c r="DU341" s="11"/>
      <c r="DV341" s="11"/>
      <c r="DW341" s="11"/>
      <c r="DX341" s="11"/>
      <c r="DY341" s="11"/>
      <c r="DZ341" s="11"/>
      <c r="EA341" s="11"/>
      <c r="EB341" s="11"/>
      <c r="EC341" s="11"/>
      <c r="ED341" s="11"/>
      <c r="EE341" s="11"/>
    </row>
    <row r="342">
      <c r="B342" s="58"/>
      <c r="C342" s="58"/>
      <c r="D342" s="58"/>
      <c r="E342" s="58"/>
      <c r="F342" s="58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  <c r="CD342" s="11"/>
      <c r="CE342" s="11"/>
      <c r="CF342" s="11"/>
      <c r="CG342" s="11"/>
      <c r="CH342" s="11"/>
      <c r="CI342" s="11"/>
      <c r="CJ342" s="11"/>
      <c r="CK342" s="11"/>
      <c r="CL342" s="11"/>
      <c r="CM342" s="11"/>
      <c r="CN342" s="11"/>
      <c r="CO342" s="11"/>
      <c r="CP342" s="11"/>
      <c r="CQ342" s="11"/>
      <c r="CR342" s="11"/>
      <c r="CS342" s="11"/>
      <c r="CT342" s="11"/>
      <c r="CU342" s="11"/>
      <c r="CV342" s="11"/>
      <c r="CW342" s="11"/>
      <c r="CX342" s="11"/>
      <c r="CY342" s="11"/>
      <c r="CZ342" s="11"/>
      <c r="DA342" s="11"/>
      <c r="DB342" s="11"/>
      <c r="DC342" s="11"/>
      <c r="DD342" s="11"/>
      <c r="DE342" s="11"/>
      <c r="DF342" s="11"/>
      <c r="DG342" s="11"/>
      <c r="DH342" s="11"/>
      <c r="DI342" s="11"/>
      <c r="DJ342" s="11"/>
      <c r="DK342" s="11"/>
      <c r="DL342" s="11"/>
      <c r="DM342" s="11"/>
      <c r="DN342" s="11"/>
      <c r="DO342" s="11"/>
      <c r="DP342" s="11"/>
      <c r="DQ342" s="11"/>
      <c r="DR342" s="11"/>
      <c r="DS342" s="11"/>
      <c r="DT342" s="11"/>
      <c r="DU342" s="11"/>
      <c r="DV342" s="11"/>
      <c r="DW342" s="11"/>
      <c r="DX342" s="11"/>
      <c r="DY342" s="11"/>
      <c r="DZ342" s="11"/>
      <c r="EA342" s="11"/>
      <c r="EB342" s="11"/>
      <c r="EC342" s="11"/>
      <c r="ED342" s="11"/>
      <c r="EE342" s="11"/>
    </row>
    <row r="343">
      <c r="B343" s="58"/>
      <c r="C343" s="58"/>
      <c r="D343" s="58"/>
      <c r="E343" s="58"/>
      <c r="F343" s="58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  <c r="CD343" s="11"/>
      <c r="CE343" s="11"/>
      <c r="CF343" s="11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  <c r="CS343" s="11"/>
      <c r="CT343" s="11"/>
      <c r="CU343" s="11"/>
      <c r="CV343" s="11"/>
      <c r="CW343" s="11"/>
      <c r="CX343" s="11"/>
      <c r="CY343" s="11"/>
      <c r="CZ343" s="11"/>
      <c r="DA343" s="11"/>
      <c r="DB343" s="11"/>
      <c r="DC343" s="11"/>
      <c r="DD343" s="11"/>
      <c r="DE343" s="11"/>
      <c r="DF343" s="11"/>
      <c r="DG343" s="11"/>
      <c r="DH343" s="11"/>
      <c r="DI343" s="11"/>
      <c r="DJ343" s="11"/>
      <c r="DK343" s="11"/>
      <c r="DL343" s="11"/>
      <c r="DM343" s="11"/>
      <c r="DN343" s="11"/>
      <c r="DO343" s="11"/>
      <c r="DP343" s="11"/>
      <c r="DQ343" s="11"/>
      <c r="DR343" s="11"/>
      <c r="DS343" s="11"/>
      <c r="DT343" s="11"/>
      <c r="DU343" s="11"/>
      <c r="DV343" s="11"/>
      <c r="DW343" s="11"/>
      <c r="DX343" s="11"/>
      <c r="DY343" s="11"/>
      <c r="DZ343" s="11"/>
      <c r="EA343" s="11"/>
      <c r="EB343" s="11"/>
      <c r="EC343" s="11"/>
      <c r="ED343" s="11"/>
      <c r="EE343" s="11"/>
    </row>
    <row r="344">
      <c r="B344" s="58"/>
      <c r="C344" s="58"/>
      <c r="D344" s="58"/>
      <c r="E344" s="58"/>
      <c r="F344" s="58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1"/>
      <c r="DL344" s="11"/>
      <c r="DM344" s="11"/>
      <c r="DN344" s="11"/>
      <c r="DO344" s="11"/>
      <c r="DP344" s="11"/>
      <c r="DQ344" s="11"/>
      <c r="DR344" s="11"/>
      <c r="DS344" s="11"/>
      <c r="DT344" s="11"/>
      <c r="DU344" s="11"/>
      <c r="DV344" s="11"/>
      <c r="DW344" s="11"/>
      <c r="DX344" s="11"/>
      <c r="DY344" s="11"/>
      <c r="DZ344" s="11"/>
      <c r="EA344" s="11"/>
      <c r="EB344" s="11"/>
      <c r="EC344" s="11"/>
      <c r="ED344" s="11"/>
      <c r="EE344" s="11"/>
    </row>
    <row r="345">
      <c r="B345" s="58"/>
      <c r="C345" s="58"/>
      <c r="D345" s="58"/>
      <c r="E345" s="58"/>
      <c r="F345" s="58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</row>
    <row r="346">
      <c r="B346" s="58"/>
      <c r="C346" s="58"/>
      <c r="D346" s="58"/>
      <c r="E346" s="58"/>
      <c r="F346" s="58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  <c r="CD346" s="11"/>
      <c r="CE346" s="11"/>
      <c r="CF346" s="11"/>
      <c r="CG346" s="11"/>
      <c r="CH346" s="11"/>
      <c r="CI346" s="11"/>
      <c r="CJ346" s="11"/>
      <c r="CK346" s="11"/>
      <c r="CL346" s="11"/>
      <c r="CM346" s="11"/>
      <c r="CN346" s="11"/>
      <c r="CO346" s="11"/>
      <c r="CP346" s="11"/>
      <c r="CQ346" s="11"/>
      <c r="CR346" s="11"/>
      <c r="CS346" s="11"/>
      <c r="CT346" s="11"/>
      <c r="CU346" s="11"/>
      <c r="CV346" s="11"/>
      <c r="CW346" s="11"/>
      <c r="CX346" s="11"/>
      <c r="CY346" s="11"/>
      <c r="CZ346" s="11"/>
      <c r="DA346" s="11"/>
      <c r="DB346" s="11"/>
      <c r="DC346" s="11"/>
      <c r="DD346" s="11"/>
      <c r="DE346" s="11"/>
      <c r="DF346" s="11"/>
      <c r="DG346" s="11"/>
      <c r="DH346" s="11"/>
      <c r="DI346" s="11"/>
      <c r="DJ346" s="11"/>
      <c r="DK346" s="11"/>
      <c r="DL346" s="11"/>
      <c r="DM346" s="11"/>
      <c r="DN346" s="11"/>
      <c r="DO346" s="11"/>
      <c r="DP346" s="11"/>
      <c r="DQ346" s="11"/>
      <c r="DR346" s="11"/>
      <c r="DS346" s="11"/>
      <c r="DT346" s="11"/>
      <c r="DU346" s="11"/>
      <c r="DV346" s="11"/>
      <c r="DW346" s="11"/>
      <c r="DX346" s="11"/>
      <c r="DY346" s="11"/>
      <c r="DZ346" s="11"/>
      <c r="EA346" s="11"/>
      <c r="EB346" s="11"/>
      <c r="EC346" s="11"/>
      <c r="ED346" s="11"/>
      <c r="EE346" s="11"/>
    </row>
    <row r="347">
      <c r="B347" s="58"/>
      <c r="C347" s="58"/>
      <c r="D347" s="58"/>
      <c r="E347" s="58"/>
      <c r="F347" s="58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  <c r="CD347" s="11"/>
      <c r="CE347" s="11"/>
      <c r="CF347" s="11"/>
      <c r="CG347" s="11"/>
      <c r="CH347" s="11"/>
      <c r="CI347" s="11"/>
      <c r="CJ347" s="11"/>
      <c r="CK347" s="11"/>
      <c r="CL347" s="11"/>
      <c r="CM347" s="11"/>
      <c r="CN347" s="11"/>
      <c r="CO347" s="11"/>
      <c r="CP347" s="11"/>
      <c r="CQ347" s="11"/>
      <c r="CR347" s="11"/>
      <c r="CS347" s="11"/>
      <c r="CT347" s="11"/>
      <c r="CU347" s="11"/>
      <c r="CV347" s="11"/>
      <c r="CW347" s="11"/>
      <c r="CX347" s="11"/>
      <c r="CY347" s="11"/>
      <c r="CZ347" s="11"/>
      <c r="DA347" s="11"/>
      <c r="DB347" s="11"/>
      <c r="DC347" s="11"/>
      <c r="DD347" s="11"/>
      <c r="DE347" s="11"/>
      <c r="DF347" s="11"/>
      <c r="DG347" s="11"/>
      <c r="DH347" s="11"/>
      <c r="DI347" s="11"/>
      <c r="DJ347" s="11"/>
      <c r="DK347" s="11"/>
      <c r="DL347" s="11"/>
      <c r="DM347" s="11"/>
      <c r="DN347" s="11"/>
      <c r="DO347" s="11"/>
      <c r="DP347" s="11"/>
      <c r="DQ347" s="11"/>
      <c r="DR347" s="11"/>
      <c r="DS347" s="11"/>
      <c r="DT347" s="11"/>
      <c r="DU347" s="11"/>
      <c r="DV347" s="11"/>
      <c r="DW347" s="11"/>
      <c r="DX347" s="11"/>
      <c r="DY347" s="11"/>
      <c r="DZ347" s="11"/>
      <c r="EA347" s="11"/>
      <c r="EB347" s="11"/>
      <c r="EC347" s="11"/>
      <c r="ED347" s="11"/>
      <c r="EE347" s="11"/>
    </row>
    <row r="348">
      <c r="B348" s="58"/>
      <c r="C348" s="58"/>
      <c r="D348" s="58"/>
      <c r="E348" s="58"/>
      <c r="F348" s="58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1"/>
      <c r="CD348" s="11"/>
      <c r="CE348" s="11"/>
      <c r="CF348" s="11"/>
      <c r="CG348" s="11"/>
      <c r="CH348" s="11"/>
      <c r="CI348" s="11"/>
      <c r="CJ348" s="11"/>
      <c r="CK348" s="11"/>
      <c r="CL348" s="11"/>
      <c r="CM348" s="11"/>
      <c r="CN348" s="11"/>
      <c r="CO348" s="11"/>
      <c r="CP348" s="11"/>
      <c r="CQ348" s="11"/>
      <c r="CR348" s="11"/>
      <c r="CS348" s="11"/>
      <c r="CT348" s="11"/>
      <c r="CU348" s="11"/>
      <c r="CV348" s="11"/>
      <c r="CW348" s="11"/>
      <c r="CX348" s="11"/>
      <c r="CY348" s="11"/>
      <c r="CZ348" s="11"/>
      <c r="DA348" s="11"/>
      <c r="DB348" s="11"/>
      <c r="DC348" s="11"/>
      <c r="DD348" s="11"/>
      <c r="DE348" s="11"/>
      <c r="DF348" s="11"/>
      <c r="DG348" s="11"/>
      <c r="DH348" s="11"/>
      <c r="DI348" s="11"/>
      <c r="DJ348" s="11"/>
      <c r="DK348" s="11"/>
      <c r="DL348" s="11"/>
      <c r="DM348" s="11"/>
      <c r="DN348" s="11"/>
      <c r="DO348" s="11"/>
      <c r="DP348" s="11"/>
      <c r="DQ348" s="11"/>
      <c r="DR348" s="11"/>
      <c r="DS348" s="11"/>
      <c r="DT348" s="11"/>
      <c r="DU348" s="11"/>
      <c r="DV348" s="11"/>
      <c r="DW348" s="11"/>
      <c r="DX348" s="11"/>
      <c r="DY348" s="11"/>
      <c r="DZ348" s="11"/>
      <c r="EA348" s="11"/>
      <c r="EB348" s="11"/>
      <c r="EC348" s="11"/>
      <c r="ED348" s="11"/>
      <c r="EE348" s="11"/>
    </row>
    <row r="349">
      <c r="B349" s="58"/>
      <c r="C349" s="58"/>
      <c r="D349" s="58"/>
      <c r="E349" s="58"/>
      <c r="F349" s="58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11"/>
      <c r="CD349" s="11"/>
      <c r="CE349" s="11"/>
      <c r="CF349" s="11"/>
      <c r="CG349" s="11"/>
      <c r="CH349" s="11"/>
      <c r="CI349" s="11"/>
      <c r="CJ349" s="11"/>
      <c r="CK349" s="11"/>
      <c r="CL349" s="11"/>
      <c r="CM349" s="11"/>
      <c r="CN349" s="11"/>
      <c r="CO349" s="11"/>
      <c r="CP349" s="11"/>
      <c r="CQ349" s="11"/>
      <c r="CR349" s="11"/>
      <c r="CS349" s="11"/>
      <c r="CT349" s="11"/>
      <c r="CU349" s="11"/>
      <c r="CV349" s="11"/>
      <c r="CW349" s="11"/>
      <c r="CX349" s="11"/>
      <c r="CY349" s="11"/>
      <c r="CZ349" s="11"/>
      <c r="DA349" s="11"/>
      <c r="DB349" s="11"/>
      <c r="DC349" s="11"/>
      <c r="DD349" s="11"/>
      <c r="DE349" s="11"/>
      <c r="DF349" s="11"/>
      <c r="DG349" s="11"/>
      <c r="DH349" s="11"/>
      <c r="DI349" s="11"/>
      <c r="DJ349" s="11"/>
      <c r="DK349" s="11"/>
      <c r="DL349" s="11"/>
      <c r="DM349" s="11"/>
      <c r="DN349" s="11"/>
      <c r="DO349" s="11"/>
      <c r="DP349" s="11"/>
      <c r="DQ349" s="11"/>
      <c r="DR349" s="11"/>
      <c r="DS349" s="11"/>
      <c r="DT349" s="11"/>
      <c r="DU349" s="11"/>
      <c r="DV349" s="11"/>
      <c r="DW349" s="11"/>
      <c r="DX349" s="11"/>
      <c r="DY349" s="11"/>
      <c r="DZ349" s="11"/>
      <c r="EA349" s="11"/>
      <c r="EB349" s="11"/>
      <c r="EC349" s="11"/>
      <c r="ED349" s="11"/>
      <c r="EE349" s="11"/>
    </row>
    <row r="350">
      <c r="B350" s="58"/>
      <c r="C350" s="58"/>
      <c r="D350" s="58"/>
      <c r="E350" s="58"/>
      <c r="F350" s="58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1"/>
      <c r="DK350" s="11"/>
      <c r="DL350" s="11"/>
      <c r="DM350" s="11"/>
      <c r="DN350" s="11"/>
      <c r="DO350" s="11"/>
      <c r="DP350" s="11"/>
      <c r="DQ350" s="11"/>
      <c r="DR350" s="11"/>
      <c r="DS350" s="11"/>
      <c r="DT350" s="11"/>
      <c r="DU350" s="11"/>
      <c r="DV350" s="11"/>
      <c r="DW350" s="11"/>
      <c r="DX350" s="11"/>
      <c r="DY350" s="11"/>
      <c r="DZ350" s="11"/>
      <c r="EA350" s="11"/>
      <c r="EB350" s="11"/>
      <c r="EC350" s="11"/>
      <c r="ED350" s="11"/>
      <c r="EE350" s="11"/>
    </row>
    <row r="351">
      <c r="B351" s="58"/>
      <c r="C351" s="58"/>
      <c r="D351" s="58"/>
      <c r="E351" s="58"/>
      <c r="F351" s="58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  <c r="CA351" s="11"/>
      <c r="CB351" s="11"/>
      <c r="CC351" s="11"/>
      <c r="CD351" s="11"/>
      <c r="CE351" s="11"/>
      <c r="CF351" s="11"/>
      <c r="CG351" s="11"/>
      <c r="CH351" s="11"/>
      <c r="CI351" s="11"/>
      <c r="CJ351" s="11"/>
      <c r="CK351" s="11"/>
      <c r="CL351" s="11"/>
      <c r="CM351" s="11"/>
      <c r="CN351" s="11"/>
      <c r="CO351" s="11"/>
      <c r="CP351" s="11"/>
      <c r="CQ351" s="11"/>
      <c r="CR351" s="11"/>
      <c r="CS351" s="11"/>
      <c r="CT351" s="11"/>
      <c r="CU351" s="11"/>
      <c r="CV351" s="11"/>
      <c r="CW351" s="11"/>
      <c r="CX351" s="11"/>
      <c r="CY351" s="11"/>
      <c r="CZ351" s="11"/>
      <c r="DA351" s="11"/>
      <c r="DB351" s="11"/>
      <c r="DC351" s="11"/>
      <c r="DD351" s="11"/>
      <c r="DE351" s="11"/>
      <c r="DF351" s="11"/>
      <c r="DG351" s="11"/>
      <c r="DH351" s="11"/>
      <c r="DI351" s="11"/>
      <c r="DJ351" s="11"/>
      <c r="DK351" s="11"/>
      <c r="DL351" s="11"/>
      <c r="DM351" s="11"/>
      <c r="DN351" s="11"/>
      <c r="DO351" s="11"/>
      <c r="DP351" s="11"/>
      <c r="DQ351" s="11"/>
      <c r="DR351" s="11"/>
      <c r="DS351" s="11"/>
      <c r="DT351" s="11"/>
      <c r="DU351" s="11"/>
      <c r="DV351" s="11"/>
      <c r="DW351" s="11"/>
      <c r="DX351" s="11"/>
      <c r="DY351" s="11"/>
      <c r="DZ351" s="11"/>
      <c r="EA351" s="11"/>
      <c r="EB351" s="11"/>
      <c r="EC351" s="11"/>
      <c r="ED351" s="11"/>
      <c r="EE351" s="11"/>
    </row>
    <row r="352">
      <c r="B352" s="58"/>
      <c r="C352" s="58"/>
      <c r="D352" s="58"/>
      <c r="E352" s="58"/>
      <c r="F352" s="58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  <c r="BZ352" s="11"/>
      <c r="CA352" s="11"/>
      <c r="CB352" s="11"/>
      <c r="CC352" s="11"/>
      <c r="CD352" s="11"/>
      <c r="CE352" s="11"/>
      <c r="CF352" s="11"/>
      <c r="CG352" s="11"/>
      <c r="CH352" s="11"/>
      <c r="CI352" s="11"/>
      <c r="CJ352" s="11"/>
      <c r="CK352" s="11"/>
      <c r="CL352" s="11"/>
      <c r="CM352" s="11"/>
      <c r="CN352" s="11"/>
      <c r="CO352" s="11"/>
      <c r="CP352" s="11"/>
      <c r="CQ352" s="11"/>
      <c r="CR352" s="11"/>
      <c r="CS352" s="11"/>
      <c r="CT352" s="11"/>
      <c r="CU352" s="11"/>
      <c r="CV352" s="11"/>
      <c r="CW352" s="11"/>
      <c r="CX352" s="11"/>
      <c r="CY352" s="11"/>
      <c r="CZ352" s="11"/>
      <c r="DA352" s="11"/>
      <c r="DB352" s="11"/>
      <c r="DC352" s="11"/>
      <c r="DD352" s="11"/>
      <c r="DE352" s="11"/>
      <c r="DF352" s="11"/>
      <c r="DG352" s="11"/>
      <c r="DH352" s="11"/>
      <c r="DI352" s="11"/>
      <c r="DJ352" s="11"/>
      <c r="DK352" s="11"/>
      <c r="DL352" s="11"/>
      <c r="DM352" s="11"/>
      <c r="DN352" s="11"/>
      <c r="DO352" s="11"/>
      <c r="DP352" s="11"/>
      <c r="DQ352" s="11"/>
      <c r="DR352" s="11"/>
      <c r="DS352" s="11"/>
      <c r="DT352" s="11"/>
      <c r="DU352" s="11"/>
      <c r="DV352" s="11"/>
      <c r="DW352" s="11"/>
      <c r="DX352" s="11"/>
      <c r="DY352" s="11"/>
      <c r="DZ352" s="11"/>
      <c r="EA352" s="11"/>
      <c r="EB352" s="11"/>
      <c r="EC352" s="11"/>
      <c r="ED352" s="11"/>
      <c r="EE352" s="11"/>
    </row>
    <row r="353">
      <c r="B353" s="58"/>
      <c r="C353" s="58"/>
      <c r="D353" s="58"/>
      <c r="E353" s="58"/>
      <c r="F353" s="58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  <c r="CA353" s="11"/>
      <c r="CB353" s="11"/>
      <c r="CC353" s="11"/>
      <c r="CD353" s="11"/>
      <c r="CE353" s="11"/>
      <c r="CF353" s="11"/>
      <c r="CG353" s="11"/>
      <c r="CH353" s="11"/>
      <c r="CI353" s="11"/>
      <c r="CJ353" s="11"/>
      <c r="CK353" s="11"/>
      <c r="CL353" s="11"/>
      <c r="CM353" s="11"/>
      <c r="CN353" s="11"/>
      <c r="CO353" s="11"/>
      <c r="CP353" s="11"/>
      <c r="CQ353" s="11"/>
      <c r="CR353" s="11"/>
      <c r="CS353" s="11"/>
      <c r="CT353" s="11"/>
      <c r="CU353" s="11"/>
      <c r="CV353" s="11"/>
      <c r="CW353" s="11"/>
      <c r="CX353" s="11"/>
      <c r="CY353" s="11"/>
      <c r="CZ353" s="11"/>
      <c r="DA353" s="11"/>
      <c r="DB353" s="11"/>
      <c r="DC353" s="11"/>
      <c r="DD353" s="11"/>
      <c r="DE353" s="11"/>
      <c r="DF353" s="11"/>
      <c r="DG353" s="11"/>
      <c r="DH353" s="11"/>
      <c r="DI353" s="11"/>
      <c r="DJ353" s="11"/>
      <c r="DK353" s="11"/>
      <c r="DL353" s="11"/>
      <c r="DM353" s="11"/>
      <c r="DN353" s="11"/>
      <c r="DO353" s="11"/>
      <c r="DP353" s="11"/>
      <c r="DQ353" s="11"/>
      <c r="DR353" s="11"/>
      <c r="DS353" s="11"/>
      <c r="DT353" s="11"/>
      <c r="DU353" s="11"/>
      <c r="DV353" s="11"/>
      <c r="DW353" s="11"/>
      <c r="DX353" s="11"/>
      <c r="DY353" s="11"/>
      <c r="DZ353" s="11"/>
      <c r="EA353" s="11"/>
      <c r="EB353" s="11"/>
      <c r="EC353" s="11"/>
      <c r="ED353" s="11"/>
      <c r="EE353" s="11"/>
    </row>
    <row r="354">
      <c r="B354" s="58"/>
      <c r="C354" s="58"/>
      <c r="D354" s="58"/>
      <c r="E354" s="58"/>
      <c r="F354" s="58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  <c r="BZ354" s="11"/>
      <c r="CA354" s="11"/>
      <c r="CB354" s="11"/>
      <c r="CC354" s="11"/>
      <c r="CD354" s="11"/>
      <c r="CE354" s="11"/>
      <c r="CF354" s="11"/>
      <c r="CG354" s="11"/>
      <c r="CH354" s="11"/>
      <c r="CI354" s="11"/>
      <c r="CJ354" s="11"/>
      <c r="CK354" s="11"/>
      <c r="CL354" s="11"/>
      <c r="CM354" s="11"/>
      <c r="CN354" s="11"/>
      <c r="CO354" s="11"/>
      <c r="CP354" s="11"/>
      <c r="CQ354" s="11"/>
      <c r="CR354" s="11"/>
      <c r="CS354" s="11"/>
      <c r="CT354" s="11"/>
      <c r="CU354" s="11"/>
      <c r="CV354" s="11"/>
      <c r="CW354" s="11"/>
      <c r="CX354" s="11"/>
      <c r="CY354" s="11"/>
      <c r="CZ354" s="11"/>
      <c r="DA354" s="11"/>
      <c r="DB354" s="11"/>
      <c r="DC354" s="11"/>
      <c r="DD354" s="11"/>
      <c r="DE354" s="11"/>
      <c r="DF354" s="11"/>
      <c r="DG354" s="11"/>
      <c r="DH354" s="11"/>
      <c r="DI354" s="11"/>
      <c r="DJ354" s="11"/>
      <c r="DK354" s="11"/>
      <c r="DL354" s="11"/>
      <c r="DM354" s="11"/>
      <c r="DN354" s="11"/>
      <c r="DO354" s="11"/>
      <c r="DP354" s="11"/>
      <c r="DQ354" s="11"/>
      <c r="DR354" s="11"/>
      <c r="DS354" s="11"/>
      <c r="DT354" s="11"/>
      <c r="DU354" s="11"/>
      <c r="DV354" s="11"/>
      <c r="DW354" s="11"/>
      <c r="DX354" s="11"/>
      <c r="DY354" s="11"/>
      <c r="DZ354" s="11"/>
      <c r="EA354" s="11"/>
      <c r="EB354" s="11"/>
      <c r="EC354" s="11"/>
      <c r="ED354" s="11"/>
      <c r="EE354" s="11"/>
    </row>
    <row r="355">
      <c r="B355" s="58"/>
      <c r="C355" s="58"/>
      <c r="D355" s="58"/>
      <c r="E355" s="58"/>
      <c r="F355" s="58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  <c r="CA355" s="11"/>
      <c r="CB355" s="11"/>
      <c r="CC355" s="11"/>
      <c r="CD355" s="11"/>
      <c r="CE355" s="11"/>
      <c r="CF355" s="11"/>
      <c r="CG355" s="11"/>
      <c r="CH355" s="11"/>
      <c r="CI355" s="11"/>
      <c r="CJ355" s="11"/>
      <c r="CK355" s="11"/>
      <c r="CL355" s="11"/>
      <c r="CM355" s="11"/>
      <c r="CN355" s="11"/>
      <c r="CO355" s="11"/>
      <c r="CP355" s="11"/>
      <c r="CQ355" s="11"/>
      <c r="CR355" s="11"/>
      <c r="CS355" s="11"/>
      <c r="CT355" s="11"/>
      <c r="CU355" s="11"/>
      <c r="CV355" s="11"/>
      <c r="CW355" s="11"/>
      <c r="CX355" s="11"/>
      <c r="CY355" s="11"/>
      <c r="CZ355" s="11"/>
      <c r="DA355" s="11"/>
      <c r="DB355" s="11"/>
      <c r="DC355" s="11"/>
      <c r="DD355" s="11"/>
      <c r="DE355" s="11"/>
      <c r="DF355" s="11"/>
      <c r="DG355" s="11"/>
      <c r="DH355" s="11"/>
      <c r="DI355" s="11"/>
      <c r="DJ355" s="11"/>
      <c r="DK355" s="11"/>
      <c r="DL355" s="11"/>
      <c r="DM355" s="11"/>
      <c r="DN355" s="11"/>
      <c r="DO355" s="11"/>
      <c r="DP355" s="11"/>
      <c r="DQ355" s="11"/>
      <c r="DR355" s="11"/>
      <c r="DS355" s="11"/>
      <c r="DT355" s="11"/>
      <c r="DU355" s="11"/>
      <c r="DV355" s="11"/>
      <c r="DW355" s="11"/>
      <c r="DX355" s="11"/>
      <c r="DY355" s="11"/>
      <c r="DZ355" s="11"/>
      <c r="EA355" s="11"/>
      <c r="EB355" s="11"/>
      <c r="EC355" s="11"/>
      <c r="ED355" s="11"/>
      <c r="EE355" s="11"/>
    </row>
    <row r="356">
      <c r="B356" s="58"/>
      <c r="C356" s="58"/>
      <c r="D356" s="58"/>
      <c r="E356" s="58"/>
      <c r="F356" s="58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  <c r="BZ356" s="11"/>
      <c r="CA356" s="11"/>
      <c r="CB356" s="11"/>
      <c r="CC356" s="11"/>
      <c r="CD356" s="11"/>
      <c r="CE356" s="11"/>
      <c r="CF356" s="11"/>
      <c r="CG356" s="11"/>
      <c r="CH356" s="11"/>
      <c r="CI356" s="11"/>
      <c r="CJ356" s="11"/>
      <c r="CK356" s="11"/>
      <c r="CL356" s="11"/>
      <c r="CM356" s="11"/>
      <c r="CN356" s="11"/>
      <c r="CO356" s="11"/>
      <c r="CP356" s="11"/>
      <c r="CQ356" s="11"/>
      <c r="CR356" s="11"/>
      <c r="CS356" s="11"/>
      <c r="CT356" s="11"/>
      <c r="CU356" s="11"/>
      <c r="CV356" s="11"/>
      <c r="CW356" s="11"/>
      <c r="CX356" s="11"/>
      <c r="CY356" s="11"/>
      <c r="CZ356" s="11"/>
      <c r="DA356" s="11"/>
      <c r="DB356" s="11"/>
      <c r="DC356" s="11"/>
      <c r="DD356" s="11"/>
      <c r="DE356" s="11"/>
      <c r="DF356" s="11"/>
      <c r="DG356" s="11"/>
      <c r="DH356" s="11"/>
      <c r="DI356" s="11"/>
      <c r="DJ356" s="11"/>
      <c r="DK356" s="11"/>
      <c r="DL356" s="11"/>
      <c r="DM356" s="11"/>
      <c r="DN356" s="11"/>
      <c r="DO356" s="11"/>
      <c r="DP356" s="11"/>
      <c r="DQ356" s="11"/>
      <c r="DR356" s="11"/>
      <c r="DS356" s="11"/>
      <c r="DT356" s="11"/>
      <c r="DU356" s="11"/>
      <c r="DV356" s="11"/>
      <c r="DW356" s="11"/>
      <c r="DX356" s="11"/>
      <c r="DY356" s="11"/>
      <c r="DZ356" s="11"/>
      <c r="EA356" s="11"/>
      <c r="EB356" s="11"/>
      <c r="EC356" s="11"/>
      <c r="ED356" s="11"/>
      <c r="EE356" s="11"/>
    </row>
    <row r="357">
      <c r="B357" s="58"/>
      <c r="C357" s="58"/>
      <c r="D357" s="58"/>
      <c r="E357" s="58"/>
      <c r="F357" s="58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  <c r="BZ357" s="11"/>
      <c r="CA357" s="11"/>
      <c r="CB357" s="11"/>
      <c r="CC357" s="11"/>
      <c r="CD357" s="11"/>
      <c r="CE357" s="11"/>
      <c r="CF357" s="11"/>
      <c r="CG357" s="11"/>
      <c r="CH357" s="11"/>
      <c r="CI357" s="11"/>
      <c r="CJ357" s="11"/>
      <c r="CK357" s="11"/>
      <c r="CL357" s="11"/>
      <c r="CM357" s="11"/>
      <c r="CN357" s="11"/>
      <c r="CO357" s="11"/>
      <c r="CP357" s="11"/>
      <c r="CQ357" s="11"/>
      <c r="CR357" s="11"/>
      <c r="CS357" s="11"/>
      <c r="CT357" s="11"/>
      <c r="CU357" s="11"/>
      <c r="CV357" s="11"/>
      <c r="CW357" s="11"/>
      <c r="CX357" s="11"/>
      <c r="CY357" s="11"/>
      <c r="CZ357" s="11"/>
      <c r="DA357" s="11"/>
      <c r="DB357" s="11"/>
      <c r="DC357" s="11"/>
      <c r="DD357" s="11"/>
      <c r="DE357" s="11"/>
      <c r="DF357" s="11"/>
      <c r="DG357" s="11"/>
      <c r="DH357" s="11"/>
      <c r="DI357" s="11"/>
      <c r="DJ357" s="11"/>
      <c r="DK357" s="11"/>
      <c r="DL357" s="11"/>
      <c r="DM357" s="11"/>
      <c r="DN357" s="11"/>
      <c r="DO357" s="11"/>
      <c r="DP357" s="11"/>
      <c r="DQ357" s="11"/>
      <c r="DR357" s="11"/>
      <c r="DS357" s="11"/>
      <c r="DT357" s="11"/>
      <c r="DU357" s="11"/>
      <c r="DV357" s="11"/>
      <c r="DW357" s="11"/>
      <c r="DX357" s="11"/>
      <c r="DY357" s="11"/>
      <c r="DZ357" s="11"/>
      <c r="EA357" s="11"/>
      <c r="EB357" s="11"/>
      <c r="EC357" s="11"/>
      <c r="ED357" s="11"/>
      <c r="EE357" s="11"/>
    </row>
    <row r="358">
      <c r="B358" s="58"/>
      <c r="C358" s="58"/>
      <c r="D358" s="58"/>
      <c r="E358" s="58"/>
      <c r="F358" s="58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  <c r="CD358" s="11"/>
      <c r="CE358" s="11"/>
      <c r="CF358" s="11"/>
      <c r="CG358" s="11"/>
      <c r="CH358" s="11"/>
      <c r="CI358" s="11"/>
      <c r="CJ358" s="11"/>
      <c r="CK358" s="11"/>
      <c r="CL358" s="11"/>
      <c r="CM358" s="11"/>
      <c r="CN358" s="11"/>
      <c r="CO358" s="11"/>
      <c r="CP358" s="11"/>
      <c r="CQ358" s="11"/>
      <c r="CR358" s="11"/>
      <c r="CS358" s="11"/>
      <c r="CT358" s="11"/>
      <c r="CU358" s="11"/>
      <c r="CV358" s="11"/>
      <c r="CW358" s="11"/>
      <c r="CX358" s="11"/>
      <c r="CY358" s="11"/>
      <c r="CZ358" s="11"/>
      <c r="DA358" s="11"/>
      <c r="DB358" s="11"/>
      <c r="DC358" s="11"/>
      <c r="DD358" s="11"/>
      <c r="DE358" s="11"/>
      <c r="DF358" s="11"/>
      <c r="DG358" s="11"/>
      <c r="DH358" s="11"/>
      <c r="DI358" s="11"/>
      <c r="DJ358" s="11"/>
      <c r="DK358" s="11"/>
      <c r="DL358" s="11"/>
      <c r="DM358" s="11"/>
      <c r="DN358" s="11"/>
      <c r="DO358" s="11"/>
      <c r="DP358" s="11"/>
      <c r="DQ358" s="11"/>
      <c r="DR358" s="11"/>
      <c r="DS358" s="11"/>
      <c r="DT358" s="11"/>
      <c r="DU358" s="11"/>
      <c r="DV358" s="11"/>
      <c r="DW358" s="11"/>
      <c r="DX358" s="11"/>
      <c r="DY358" s="11"/>
      <c r="DZ358" s="11"/>
      <c r="EA358" s="11"/>
      <c r="EB358" s="11"/>
      <c r="EC358" s="11"/>
      <c r="ED358" s="11"/>
      <c r="EE358" s="11"/>
    </row>
    <row r="359">
      <c r="B359" s="58"/>
      <c r="C359" s="58"/>
      <c r="D359" s="58"/>
      <c r="E359" s="58"/>
      <c r="F359" s="58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  <c r="CC359" s="11"/>
      <c r="CD359" s="11"/>
      <c r="CE359" s="11"/>
      <c r="CF359" s="11"/>
      <c r="CG359" s="11"/>
      <c r="CH359" s="11"/>
      <c r="CI359" s="11"/>
      <c r="CJ359" s="11"/>
      <c r="CK359" s="11"/>
      <c r="CL359" s="11"/>
      <c r="CM359" s="11"/>
      <c r="CN359" s="11"/>
      <c r="CO359" s="11"/>
      <c r="CP359" s="11"/>
      <c r="CQ359" s="11"/>
      <c r="CR359" s="11"/>
      <c r="CS359" s="11"/>
      <c r="CT359" s="11"/>
      <c r="CU359" s="11"/>
      <c r="CV359" s="11"/>
      <c r="CW359" s="11"/>
      <c r="CX359" s="11"/>
      <c r="CY359" s="11"/>
      <c r="CZ359" s="11"/>
      <c r="DA359" s="11"/>
      <c r="DB359" s="11"/>
      <c r="DC359" s="11"/>
      <c r="DD359" s="11"/>
      <c r="DE359" s="11"/>
      <c r="DF359" s="11"/>
      <c r="DG359" s="11"/>
      <c r="DH359" s="11"/>
      <c r="DI359" s="11"/>
      <c r="DJ359" s="11"/>
      <c r="DK359" s="11"/>
      <c r="DL359" s="11"/>
      <c r="DM359" s="11"/>
      <c r="DN359" s="11"/>
      <c r="DO359" s="11"/>
      <c r="DP359" s="11"/>
      <c r="DQ359" s="11"/>
      <c r="DR359" s="11"/>
      <c r="DS359" s="11"/>
      <c r="DT359" s="11"/>
      <c r="DU359" s="11"/>
      <c r="DV359" s="11"/>
      <c r="DW359" s="11"/>
      <c r="DX359" s="11"/>
      <c r="DY359" s="11"/>
      <c r="DZ359" s="11"/>
      <c r="EA359" s="11"/>
      <c r="EB359" s="11"/>
      <c r="EC359" s="11"/>
      <c r="ED359" s="11"/>
      <c r="EE359" s="11"/>
    </row>
    <row r="360">
      <c r="B360" s="58"/>
      <c r="C360" s="58"/>
      <c r="D360" s="58"/>
      <c r="E360" s="58"/>
      <c r="F360" s="58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  <c r="CA360" s="11"/>
      <c r="CB360" s="11"/>
      <c r="CC360" s="11"/>
      <c r="CD360" s="11"/>
      <c r="CE360" s="11"/>
      <c r="CF360" s="11"/>
      <c r="CG360" s="11"/>
      <c r="CH360" s="11"/>
      <c r="CI360" s="11"/>
      <c r="CJ360" s="11"/>
      <c r="CK360" s="11"/>
      <c r="CL360" s="11"/>
      <c r="CM360" s="11"/>
      <c r="CN360" s="11"/>
      <c r="CO360" s="11"/>
      <c r="CP360" s="11"/>
      <c r="CQ360" s="11"/>
      <c r="CR360" s="11"/>
      <c r="CS360" s="11"/>
      <c r="CT360" s="11"/>
      <c r="CU360" s="11"/>
      <c r="CV360" s="11"/>
      <c r="CW360" s="11"/>
      <c r="CX360" s="11"/>
      <c r="CY360" s="11"/>
      <c r="CZ360" s="11"/>
      <c r="DA360" s="11"/>
      <c r="DB360" s="11"/>
      <c r="DC360" s="11"/>
      <c r="DD360" s="11"/>
      <c r="DE360" s="11"/>
      <c r="DF360" s="11"/>
      <c r="DG360" s="11"/>
      <c r="DH360" s="11"/>
      <c r="DI360" s="11"/>
      <c r="DJ360" s="11"/>
      <c r="DK360" s="11"/>
      <c r="DL360" s="11"/>
      <c r="DM360" s="11"/>
      <c r="DN360" s="11"/>
      <c r="DO360" s="11"/>
      <c r="DP360" s="11"/>
      <c r="DQ360" s="11"/>
      <c r="DR360" s="11"/>
      <c r="DS360" s="11"/>
      <c r="DT360" s="11"/>
      <c r="DU360" s="11"/>
      <c r="DV360" s="11"/>
      <c r="DW360" s="11"/>
      <c r="DX360" s="11"/>
      <c r="DY360" s="11"/>
      <c r="DZ360" s="11"/>
      <c r="EA360" s="11"/>
      <c r="EB360" s="11"/>
      <c r="EC360" s="11"/>
      <c r="ED360" s="11"/>
      <c r="EE360" s="11"/>
    </row>
    <row r="361">
      <c r="B361" s="58"/>
      <c r="C361" s="58"/>
      <c r="D361" s="58"/>
      <c r="E361" s="58"/>
      <c r="F361" s="58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  <c r="CA361" s="11"/>
      <c r="CB361" s="11"/>
      <c r="CC361" s="11"/>
      <c r="CD361" s="11"/>
      <c r="CE361" s="11"/>
      <c r="CF361" s="11"/>
      <c r="CG361" s="11"/>
      <c r="CH361" s="11"/>
      <c r="CI361" s="11"/>
      <c r="CJ361" s="11"/>
      <c r="CK361" s="11"/>
      <c r="CL361" s="11"/>
      <c r="CM361" s="11"/>
      <c r="CN361" s="11"/>
      <c r="CO361" s="11"/>
      <c r="CP361" s="11"/>
      <c r="CQ361" s="11"/>
      <c r="CR361" s="11"/>
      <c r="CS361" s="11"/>
      <c r="CT361" s="11"/>
      <c r="CU361" s="11"/>
      <c r="CV361" s="11"/>
      <c r="CW361" s="11"/>
      <c r="CX361" s="11"/>
      <c r="CY361" s="11"/>
      <c r="CZ361" s="11"/>
      <c r="DA361" s="11"/>
      <c r="DB361" s="11"/>
      <c r="DC361" s="11"/>
      <c r="DD361" s="11"/>
      <c r="DE361" s="11"/>
      <c r="DF361" s="11"/>
      <c r="DG361" s="11"/>
      <c r="DH361" s="11"/>
      <c r="DI361" s="11"/>
      <c r="DJ361" s="11"/>
      <c r="DK361" s="11"/>
      <c r="DL361" s="11"/>
      <c r="DM361" s="11"/>
      <c r="DN361" s="11"/>
      <c r="DO361" s="11"/>
      <c r="DP361" s="11"/>
      <c r="DQ361" s="11"/>
      <c r="DR361" s="11"/>
      <c r="DS361" s="11"/>
      <c r="DT361" s="11"/>
      <c r="DU361" s="11"/>
      <c r="DV361" s="11"/>
      <c r="DW361" s="11"/>
      <c r="DX361" s="11"/>
      <c r="DY361" s="11"/>
      <c r="DZ361" s="11"/>
      <c r="EA361" s="11"/>
      <c r="EB361" s="11"/>
      <c r="EC361" s="11"/>
      <c r="ED361" s="11"/>
      <c r="EE361" s="11"/>
    </row>
    <row r="362">
      <c r="B362" s="58"/>
      <c r="C362" s="58"/>
      <c r="D362" s="58"/>
      <c r="E362" s="58"/>
      <c r="F362" s="58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  <c r="CA362" s="11"/>
      <c r="CB362" s="11"/>
      <c r="CC362" s="11"/>
      <c r="CD362" s="11"/>
      <c r="CE362" s="11"/>
      <c r="CF362" s="11"/>
      <c r="CG362" s="11"/>
      <c r="CH362" s="11"/>
      <c r="CI362" s="11"/>
      <c r="CJ362" s="11"/>
      <c r="CK362" s="11"/>
      <c r="CL362" s="11"/>
      <c r="CM362" s="11"/>
      <c r="CN362" s="11"/>
      <c r="CO362" s="11"/>
      <c r="CP362" s="11"/>
      <c r="CQ362" s="11"/>
      <c r="CR362" s="11"/>
      <c r="CS362" s="11"/>
      <c r="CT362" s="11"/>
      <c r="CU362" s="11"/>
      <c r="CV362" s="11"/>
      <c r="CW362" s="11"/>
      <c r="CX362" s="11"/>
      <c r="CY362" s="11"/>
      <c r="CZ362" s="11"/>
      <c r="DA362" s="11"/>
      <c r="DB362" s="11"/>
      <c r="DC362" s="11"/>
      <c r="DD362" s="11"/>
      <c r="DE362" s="11"/>
      <c r="DF362" s="11"/>
      <c r="DG362" s="11"/>
      <c r="DH362" s="11"/>
      <c r="DI362" s="11"/>
      <c r="DJ362" s="11"/>
      <c r="DK362" s="11"/>
      <c r="DL362" s="11"/>
      <c r="DM362" s="11"/>
      <c r="DN362" s="11"/>
      <c r="DO362" s="11"/>
      <c r="DP362" s="11"/>
      <c r="DQ362" s="11"/>
      <c r="DR362" s="11"/>
      <c r="DS362" s="11"/>
      <c r="DT362" s="11"/>
      <c r="DU362" s="11"/>
      <c r="DV362" s="11"/>
      <c r="DW362" s="11"/>
      <c r="DX362" s="11"/>
      <c r="DY362" s="11"/>
      <c r="DZ362" s="11"/>
      <c r="EA362" s="11"/>
      <c r="EB362" s="11"/>
      <c r="EC362" s="11"/>
      <c r="ED362" s="11"/>
      <c r="EE362" s="11"/>
    </row>
    <row r="363">
      <c r="B363" s="58"/>
      <c r="C363" s="58"/>
      <c r="D363" s="58"/>
      <c r="E363" s="58"/>
      <c r="F363" s="58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  <c r="CA363" s="11"/>
      <c r="CB363" s="11"/>
      <c r="CC363" s="11"/>
      <c r="CD363" s="11"/>
      <c r="CE363" s="11"/>
      <c r="CF363" s="11"/>
      <c r="CG363" s="11"/>
      <c r="CH363" s="11"/>
      <c r="CI363" s="11"/>
      <c r="CJ363" s="11"/>
      <c r="CK363" s="11"/>
      <c r="CL363" s="11"/>
      <c r="CM363" s="11"/>
      <c r="CN363" s="11"/>
      <c r="CO363" s="11"/>
      <c r="CP363" s="11"/>
      <c r="CQ363" s="11"/>
      <c r="CR363" s="11"/>
      <c r="CS363" s="11"/>
      <c r="CT363" s="11"/>
      <c r="CU363" s="11"/>
      <c r="CV363" s="11"/>
      <c r="CW363" s="11"/>
      <c r="CX363" s="11"/>
      <c r="CY363" s="11"/>
      <c r="CZ363" s="11"/>
      <c r="DA363" s="11"/>
      <c r="DB363" s="11"/>
      <c r="DC363" s="11"/>
      <c r="DD363" s="11"/>
      <c r="DE363" s="11"/>
      <c r="DF363" s="11"/>
      <c r="DG363" s="11"/>
      <c r="DH363" s="11"/>
      <c r="DI363" s="11"/>
      <c r="DJ363" s="11"/>
      <c r="DK363" s="11"/>
      <c r="DL363" s="11"/>
      <c r="DM363" s="11"/>
      <c r="DN363" s="11"/>
      <c r="DO363" s="11"/>
      <c r="DP363" s="11"/>
      <c r="DQ363" s="11"/>
      <c r="DR363" s="11"/>
      <c r="DS363" s="11"/>
      <c r="DT363" s="11"/>
      <c r="DU363" s="11"/>
      <c r="DV363" s="11"/>
      <c r="DW363" s="11"/>
      <c r="DX363" s="11"/>
      <c r="DY363" s="11"/>
      <c r="DZ363" s="11"/>
      <c r="EA363" s="11"/>
      <c r="EB363" s="11"/>
      <c r="EC363" s="11"/>
      <c r="ED363" s="11"/>
      <c r="EE363" s="11"/>
    </row>
    <row r="364">
      <c r="B364" s="58"/>
      <c r="C364" s="58"/>
      <c r="D364" s="58"/>
      <c r="E364" s="58"/>
      <c r="F364" s="58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  <c r="CD364" s="11"/>
      <c r="CE364" s="11"/>
      <c r="CF364" s="11"/>
      <c r="CG364" s="11"/>
      <c r="CH364" s="11"/>
      <c r="CI364" s="11"/>
      <c r="CJ364" s="11"/>
      <c r="CK364" s="11"/>
      <c r="CL364" s="11"/>
      <c r="CM364" s="11"/>
      <c r="CN364" s="11"/>
      <c r="CO364" s="11"/>
      <c r="CP364" s="11"/>
      <c r="CQ364" s="11"/>
      <c r="CR364" s="11"/>
      <c r="CS364" s="11"/>
      <c r="CT364" s="11"/>
      <c r="CU364" s="11"/>
      <c r="CV364" s="11"/>
      <c r="CW364" s="11"/>
      <c r="CX364" s="11"/>
      <c r="CY364" s="11"/>
      <c r="CZ364" s="11"/>
      <c r="DA364" s="11"/>
      <c r="DB364" s="11"/>
      <c r="DC364" s="11"/>
      <c r="DD364" s="11"/>
      <c r="DE364" s="11"/>
      <c r="DF364" s="11"/>
      <c r="DG364" s="11"/>
      <c r="DH364" s="11"/>
      <c r="DI364" s="11"/>
      <c r="DJ364" s="11"/>
      <c r="DK364" s="11"/>
      <c r="DL364" s="11"/>
      <c r="DM364" s="11"/>
      <c r="DN364" s="11"/>
      <c r="DO364" s="11"/>
      <c r="DP364" s="11"/>
      <c r="DQ364" s="11"/>
      <c r="DR364" s="11"/>
      <c r="DS364" s="11"/>
      <c r="DT364" s="11"/>
      <c r="DU364" s="11"/>
      <c r="DV364" s="11"/>
      <c r="DW364" s="11"/>
      <c r="DX364" s="11"/>
      <c r="DY364" s="11"/>
      <c r="DZ364" s="11"/>
      <c r="EA364" s="11"/>
      <c r="EB364" s="11"/>
      <c r="EC364" s="11"/>
      <c r="ED364" s="11"/>
      <c r="EE364" s="11"/>
    </row>
    <row r="365">
      <c r="B365" s="58"/>
      <c r="C365" s="58"/>
      <c r="D365" s="58"/>
      <c r="E365" s="58"/>
      <c r="F365" s="58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11"/>
      <c r="CD365" s="11"/>
      <c r="CE365" s="11"/>
      <c r="CF365" s="11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  <c r="CS365" s="11"/>
      <c r="CT365" s="11"/>
      <c r="CU365" s="11"/>
      <c r="CV365" s="11"/>
      <c r="CW365" s="11"/>
      <c r="CX365" s="11"/>
      <c r="CY365" s="11"/>
      <c r="CZ365" s="11"/>
      <c r="DA365" s="11"/>
      <c r="DB365" s="11"/>
      <c r="DC365" s="11"/>
      <c r="DD365" s="11"/>
      <c r="DE365" s="11"/>
      <c r="DF365" s="11"/>
      <c r="DG365" s="11"/>
      <c r="DH365" s="11"/>
      <c r="DI365" s="11"/>
      <c r="DJ365" s="11"/>
      <c r="DK365" s="11"/>
      <c r="DL365" s="11"/>
      <c r="DM365" s="11"/>
      <c r="DN365" s="11"/>
      <c r="DO365" s="11"/>
      <c r="DP365" s="11"/>
      <c r="DQ365" s="11"/>
      <c r="DR365" s="11"/>
      <c r="DS365" s="11"/>
      <c r="DT365" s="11"/>
      <c r="DU365" s="11"/>
      <c r="DV365" s="11"/>
      <c r="DW365" s="11"/>
      <c r="DX365" s="11"/>
      <c r="DY365" s="11"/>
      <c r="DZ365" s="11"/>
      <c r="EA365" s="11"/>
      <c r="EB365" s="11"/>
      <c r="EC365" s="11"/>
      <c r="ED365" s="11"/>
      <c r="EE365" s="11"/>
    </row>
    <row r="366">
      <c r="B366" s="58"/>
      <c r="C366" s="58"/>
      <c r="D366" s="58"/>
      <c r="E366" s="58"/>
      <c r="F366" s="58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  <c r="CA366" s="11"/>
      <c r="CB366" s="11"/>
      <c r="CC366" s="11"/>
      <c r="CD366" s="11"/>
      <c r="CE366" s="11"/>
      <c r="CF366" s="11"/>
      <c r="CG366" s="11"/>
      <c r="CH366" s="11"/>
      <c r="CI366" s="11"/>
      <c r="CJ366" s="11"/>
      <c r="CK366" s="11"/>
      <c r="CL366" s="11"/>
      <c r="CM366" s="11"/>
      <c r="CN366" s="11"/>
      <c r="CO366" s="11"/>
      <c r="CP366" s="11"/>
      <c r="CQ366" s="11"/>
      <c r="CR366" s="11"/>
      <c r="CS366" s="11"/>
      <c r="CT366" s="11"/>
      <c r="CU366" s="11"/>
      <c r="CV366" s="11"/>
      <c r="CW366" s="11"/>
      <c r="CX366" s="11"/>
      <c r="CY366" s="11"/>
      <c r="CZ366" s="11"/>
      <c r="DA366" s="11"/>
      <c r="DB366" s="11"/>
      <c r="DC366" s="11"/>
      <c r="DD366" s="11"/>
      <c r="DE366" s="11"/>
      <c r="DF366" s="11"/>
      <c r="DG366" s="11"/>
      <c r="DH366" s="11"/>
      <c r="DI366" s="11"/>
      <c r="DJ366" s="11"/>
      <c r="DK366" s="11"/>
      <c r="DL366" s="11"/>
      <c r="DM366" s="11"/>
      <c r="DN366" s="11"/>
      <c r="DO366" s="11"/>
      <c r="DP366" s="11"/>
      <c r="DQ366" s="11"/>
      <c r="DR366" s="11"/>
      <c r="DS366" s="11"/>
      <c r="DT366" s="11"/>
      <c r="DU366" s="11"/>
      <c r="DV366" s="11"/>
      <c r="DW366" s="11"/>
      <c r="DX366" s="11"/>
      <c r="DY366" s="11"/>
      <c r="DZ366" s="11"/>
      <c r="EA366" s="11"/>
      <c r="EB366" s="11"/>
      <c r="EC366" s="11"/>
      <c r="ED366" s="11"/>
      <c r="EE366" s="11"/>
    </row>
    <row r="367">
      <c r="B367" s="58"/>
      <c r="C367" s="58"/>
      <c r="D367" s="58"/>
      <c r="E367" s="58"/>
      <c r="F367" s="58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</row>
    <row r="368">
      <c r="B368" s="58"/>
      <c r="C368" s="58"/>
      <c r="D368" s="58"/>
      <c r="E368" s="58"/>
      <c r="F368" s="58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  <c r="CA368" s="11"/>
      <c r="CB368" s="11"/>
      <c r="CC368" s="11"/>
      <c r="CD368" s="11"/>
      <c r="CE368" s="11"/>
      <c r="CF368" s="11"/>
      <c r="CG368" s="11"/>
      <c r="CH368" s="11"/>
      <c r="CI368" s="11"/>
      <c r="CJ368" s="11"/>
      <c r="CK368" s="11"/>
      <c r="CL368" s="11"/>
      <c r="CM368" s="11"/>
      <c r="CN368" s="11"/>
      <c r="CO368" s="11"/>
      <c r="CP368" s="11"/>
      <c r="CQ368" s="11"/>
      <c r="CR368" s="11"/>
      <c r="CS368" s="11"/>
      <c r="CT368" s="11"/>
      <c r="CU368" s="11"/>
      <c r="CV368" s="11"/>
      <c r="CW368" s="11"/>
      <c r="CX368" s="11"/>
      <c r="CY368" s="11"/>
      <c r="CZ368" s="11"/>
      <c r="DA368" s="11"/>
      <c r="DB368" s="11"/>
      <c r="DC368" s="11"/>
      <c r="DD368" s="11"/>
      <c r="DE368" s="11"/>
      <c r="DF368" s="11"/>
      <c r="DG368" s="11"/>
      <c r="DH368" s="11"/>
      <c r="DI368" s="11"/>
      <c r="DJ368" s="11"/>
      <c r="DK368" s="11"/>
      <c r="DL368" s="11"/>
      <c r="DM368" s="11"/>
      <c r="DN368" s="11"/>
      <c r="DO368" s="11"/>
      <c r="DP368" s="11"/>
      <c r="DQ368" s="11"/>
      <c r="DR368" s="11"/>
      <c r="DS368" s="11"/>
      <c r="DT368" s="11"/>
      <c r="DU368" s="11"/>
      <c r="DV368" s="11"/>
      <c r="DW368" s="11"/>
      <c r="DX368" s="11"/>
      <c r="DY368" s="11"/>
      <c r="DZ368" s="11"/>
      <c r="EA368" s="11"/>
      <c r="EB368" s="11"/>
      <c r="EC368" s="11"/>
      <c r="ED368" s="11"/>
      <c r="EE368" s="11"/>
    </row>
    <row r="369">
      <c r="B369" s="58"/>
      <c r="C369" s="58"/>
      <c r="D369" s="58"/>
      <c r="E369" s="58"/>
      <c r="F369" s="58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  <c r="BZ369" s="11"/>
      <c r="CA369" s="11"/>
      <c r="CB369" s="11"/>
      <c r="CC369" s="11"/>
      <c r="CD369" s="11"/>
      <c r="CE369" s="11"/>
      <c r="CF369" s="11"/>
      <c r="CG369" s="11"/>
      <c r="CH369" s="11"/>
      <c r="CI369" s="11"/>
      <c r="CJ369" s="11"/>
      <c r="CK369" s="11"/>
      <c r="CL369" s="11"/>
      <c r="CM369" s="11"/>
      <c r="CN369" s="11"/>
      <c r="CO369" s="11"/>
      <c r="CP369" s="11"/>
      <c r="CQ369" s="11"/>
      <c r="CR369" s="11"/>
      <c r="CS369" s="11"/>
      <c r="CT369" s="11"/>
      <c r="CU369" s="11"/>
      <c r="CV369" s="11"/>
      <c r="CW369" s="11"/>
      <c r="CX369" s="11"/>
      <c r="CY369" s="11"/>
      <c r="CZ369" s="11"/>
      <c r="DA369" s="11"/>
      <c r="DB369" s="11"/>
      <c r="DC369" s="11"/>
      <c r="DD369" s="11"/>
      <c r="DE369" s="11"/>
      <c r="DF369" s="11"/>
      <c r="DG369" s="11"/>
      <c r="DH369" s="11"/>
      <c r="DI369" s="11"/>
      <c r="DJ369" s="11"/>
      <c r="DK369" s="11"/>
      <c r="DL369" s="11"/>
      <c r="DM369" s="11"/>
      <c r="DN369" s="11"/>
      <c r="DO369" s="11"/>
      <c r="DP369" s="11"/>
      <c r="DQ369" s="11"/>
      <c r="DR369" s="11"/>
      <c r="DS369" s="11"/>
      <c r="DT369" s="11"/>
      <c r="DU369" s="11"/>
      <c r="DV369" s="11"/>
      <c r="DW369" s="11"/>
      <c r="DX369" s="11"/>
      <c r="DY369" s="11"/>
      <c r="DZ369" s="11"/>
      <c r="EA369" s="11"/>
      <c r="EB369" s="11"/>
      <c r="EC369" s="11"/>
      <c r="ED369" s="11"/>
      <c r="EE369" s="11"/>
    </row>
    <row r="370">
      <c r="B370" s="58"/>
      <c r="C370" s="58"/>
      <c r="D370" s="58"/>
      <c r="E370" s="58"/>
      <c r="F370" s="58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  <c r="BZ370" s="11"/>
      <c r="CA370" s="11"/>
      <c r="CB370" s="11"/>
      <c r="CC370" s="11"/>
      <c r="CD370" s="11"/>
      <c r="CE370" s="11"/>
      <c r="CF370" s="11"/>
      <c r="CG370" s="11"/>
      <c r="CH370" s="11"/>
      <c r="CI370" s="11"/>
      <c r="CJ370" s="11"/>
      <c r="CK370" s="11"/>
      <c r="CL370" s="11"/>
      <c r="CM370" s="11"/>
      <c r="CN370" s="11"/>
      <c r="CO370" s="11"/>
      <c r="CP370" s="11"/>
      <c r="CQ370" s="11"/>
      <c r="CR370" s="11"/>
      <c r="CS370" s="11"/>
      <c r="CT370" s="11"/>
      <c r="CU370" s="11"/>
      <c r="CV370" s="11"/>
      <c r="CW370" s="11"/>
      <c r="CX370" s="11"/>
      <c r="CY370" s="11"/>
      <c r="CZ370" s="11"/>
      <c r="DA370" s="11"/>
      <c r="DB370" s="11"/>
      <c r="DC370" s="11"/>
      <c r="DD370" s="11"/>
      <c r="DE370" s="11"/>
      <c r="DF370" s="11"/>
      <c r="DG370" s="11"/>
      <c r="DH370" s="11"/>
      <c r="DI370" s="11"/>
      <c r="DJ370" s="11"/>
      <c r="DK370" s="11"/>
      <c r="DL370" s="11"/>
      <c r="DM370" s="11"/>
      <c r="DN370" s="11"/>
      <c r="DO370" s="11"/>
      <c r="DP370" s="11"/>
      <c r="DQ370" s="11"/>
      <c r="DR370" s="11"/>
      <c r="DS370" s="11"/>
      <c r="DT370" s="11"/>
      <c r="DU370" s="11"/>
      <c r="DV370" s="11"/>
      <c r="DW370" s="11"/>
      <c r="DX370" s="11"/>
      <c r="DY370" s="11"/>
      <c r="DZ370" s="11"/>
      <c r="EA370" s="11"/>
      <c r="EB370" s="11"/>
      <c r="EC370" s="11"/>
      <c r="ED370" s="11"/>
      <c r="EE370" s="11"/>
    </row>
    <row r="371">
      <c r="B371" s="58"/>
      <c r="C371" s="58"/>
      <c r="D371" s="58"/>
      <c r="E371" s="58"/>
      <c r="F371" s="58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  <c r="CA371" s="11"/>
      <c r="CB371" s="11"/>
      <c r="CC371" s="11"/>
      <c r="CD371" s="11"/>
      <c r="CE371" s="11"/>
      <c r="CF371" s="11"/>
      <c r="CG371" s="11"/>
      <c r="CH371" s="11"/>
      <c r="CI371" s="11"/>
      <c r="CJ371" s="11"/>
      <c r="CK371" s="11"/>
      <c r="CL371" s="11"/>
      <c r="CM371" s="11"/>
      <c r="CN371" s="11"/>
      <c r="CO371" s="11"/>
      <c r="CP371" s="11"/>
      <c r="CQ371" s="11"/>
      <c r="CR371" s="11"/>
      <c r="CS371" s="11"/>
      <c r="CT371" s="11"/>
      <c r="CU371" s="11"/>
      <c r="CV371" s="11"/>
      <c r="CW371" s="11"/>
      <c r="CX371" s="11"/>
      <c r="CY371" s="11"/>
      <c r="CZ371" s="11"/>
      <c r="DA371" s="11"/>
      <c r="DB371" s="11"/>
      <c r="DC371" s="11"/>
      <c r="DD371" s="11"/>
      <c r="DE371" s="11"/>
      <c r="DF371" s="11"/>
      <c r="DG371" s="11"/>
      <c r="DH371" s="11"/>
      <c r="DI371" s="11"/>
      <c r="DJ371" s="11"/>
      <c r="DK371" s="11"/>
      <c r="DL371" s="11"/>
      <c r="DM371" s="11"/>
      <c r="DN371" s="11"/>
      <c r="DO371" s="11"/>
      <c r="DP371" s="11"/>
      <c r="DQ371" s="11"/>
      <c r="DR371" s="11"/>
      <c r="DS371" s="11"/>
      <c r="DT371" s="11"/>
      <c r="DU371" s="11"/>
      <c r="DV371" s="11"/>
      <c r="DW371" s="11"/>
      <c r="DX371" s="11"/>
      <c r="DY371" s="11"/>
      <c r="DZ371" s="11"/>
      <c r="EA371" s="11"/>
      <c r="EB371" s="11"/>
      <c r="EC371" s="11"/>
      <c r="ED371" s="11"/>
      <c r="EE371" s="11"/>
    </row>
    <row r="372">
      <c r="B372" s="58"/>
      <c r="C372" s="58"/>
      <c r="D372" s="58"/>
      <c r="E372" s="58"/>
      <c r="F372" s="58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  <c r="CA372" s="11"/>
      <c r="CB372" s="11"/>
      <c r="CC372" s="11"/>
      <c r="CD372" s="11"/>
      <c r="CE372" s="11"/>
      <c r="CF372" s="11"/>
      <c r="CG372" s="11"/>
      <c r="CH372" s="11"/>
      <c r="CI372" s="11"/>
      <c r="CJ372" s="11"/>
      <c r="CK372" s="11"/>
      <c r="CL372" s="11"/>
      <c r="CM372" s="11"/>
      <c r="CN372" s="11"/>
      <c r="CO372" s="11"/>
      <c r="CP372" s="11"/>
      <c r="CQ372" s="11"/>
      <c r="CR372" s="11"/>
      <c r="CS372" s="11"/>
      <c r="CT372" s="11"/>
      <c r="CU372" s="11"/>
      <c r="CV372" s="11"/>
      <c r="CW372" s="11"/>
      <c r="CX372" s="11"/>
      <c r="CY372" s="11"/>
      <c r="CZ372" s="11"/>
      <c r="DA372" s="11"/>
      <c r="DB372" s="11"/>
      <c r="DC372" s="11"/>
      <c r="DD372" s="11"/>
      <c r="DE372" s="11"/>
      <c r="DF372" s="11"/>
      <c r="DG372" s="11"/>
      <c r="DH372" s="11"/>
      <c r="DI372" s="11"/>
      <c r="DJ372" s="11"/>
      <c r="DK372" s="11"/>
      <c r="DL372" s="11"/>
      <c r="DM372" s="11"/>
      <c r="DN372" s="11"/>
      <c r="DO372" s="11"/>
      <c r="DP372" s="11"/>
      <c r="DQ372" s="11"/>
      <c r="DR372" s="11"/>
      <c r="DS372" s="11"/>
      <c r="DT372" s="11"/>
      <c r="DU372" s="11"/>
      <c r="DV372" s="11"/>
      <c r="DW372" s="11"/>
      <c r="DX372" s="11"/>
      <c r="DY372" s="11"/>
      <c r="DZ372" s="11"/>
      <c r="EA372" s="11"/>
      <c r="EB372" s="11"/>
      <c r="EC372" s="11"/>
      <c r="ED372" s="11"/>
      <c r="EE372" s="11"/>
    </row>
    <row r="373">
      <c r="B373" s="58"/>
      <c r="C373" s="58"/>
      <c r="D373" s="58"/>
      <c r="E373" s="58"/>
      <c r="F373" s="58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  <c r="BZ373" s="11"/>
      <c r="CA373" s="11"/>
      <c r="CB373" s="11"/>
      <c r="CC373" s="11"/>
      <c r="CD373" s="11"/>
      <c r="CE373" s="11"/>
      <c r="CF373" s="11"/>
      <c r="CG373" s="11"/>
      <c r="CH373" s="11"/>
      <c r="CI373" s="11"/>
      <c r="CJ373" s="11"/>
      <c r="CK373" s="11"/>
      <c r="CL373" s="11"/>
      <c r="CM373" s="11"/>
      <c r="CN373" s="11"/>
      <c r="CO373" s="11"/>
      <c r="CP373" s="11"/>
      <c r="CQ373" s="11"/>
      <c r="CR373" s="11"/>
      <c r="CS373" s="11"/>
      <c r="CT373" s="11"/>
      <c r="CU373" s="11"/>
      <c r="CV373" s="11"/>
      <c r="CW373" s="11"/>
      <c r="CX373" s="11"/>
      <c r="CY373" s="11"/>
      <c r="CZ373" s="11"/>
      <c r="DA373" s="11"/>
      <c r="DB373" s="11"/>
      <c r="DC373" s="11"/>
      <c r="DD373" s="11"/>
      <c r="DE373" s="11"/>
      <c r="DF373" s="11"/>
      <c r="DG373" s="11"/>
      <c r="DH373" s="11"/>
      <c r="DI373" s="11"/>
      <c r="DJ373" s="11"/>
      <c r="DK373" s="11"/>
      <c r="DL373" s="11"/>
      <c r="DM373" s="11"/>
      <c r="DN373" s="11"/>
      <c r="DO373" s="11"/>
      <c r="DP373" s="11"/>
      <c r="DQ373" s="11"/>
      <c r="DR373" s="11"/>
      <c r="DS373" s="11"/>
      <c r="DT373" s="11"/>
      <c r="DU373" s="11"/>
      <c r="DV373" s="11"/>
      <c r="DW373" s="11"/>
      <c r="DX373" s="11"/>
      <c r="DY373" s="11"/>
      <c r="DZ373" s="11"/>
      <c r="EA373" s="11"/>
      <c r="EB373" s="11"/>
      <c r="EC373" s="11"/>
      <c r="ED373" s="11"/>
      <c r="EE373" s="11"/>
    </row>
    <row r="374">
      <c r="B374" s="58"/>
      <c r="C374" s="58"/>
      <c r="D374" s="58"/>
      <c r="E374" s="58"/>
      <c r="F374" s="58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  <c r="CA374" s="11"/>
      <c r="CB374" s="11"/>
      <c r="CC374" s="11"/>
      <c r="CD374" s="11"/>
      <c r="CE374" s="11"/>
      <c r="CF374" s="11"/>
      <c r="CG374" s="11"/>
      <c r="CH374" s="11"/>
      <c r="CI374" s="11"/>
      <c r="CJ374" s="11"/>
      <c r="CK374" s="11"/>
      <c r="CL374" s="11"/>
      <c r="CM374" s="11"/>
      <c r="CN374" s="11"/>
      <c r="CO374" s="11"/>
      <c r="CP374" s="11"/>
      <c r="CQ374" s="11"/>
      <c r="CR374" s="11"/>
      <c r="CS374" s="11"/>
      <c r="CT374" s="11"/>
      <c r="CU374" s="11"/>
      <c r="CV374" s="11"/>
      <c r="CW374" s="11"/>
      <c r="CX374" s="11"/>
      <c r="CY374" s="11"/>
      <c r="CZ374" s="11"/>
      <c r="DA374" s="11"/>
      <c r="DB374" s="11"/>
      <c r="DC374" s="11"/>
      <c r="DD374" s="11"/>
      <c r="DE374" s="11"/>
      <c r="DF374" s="11"/>
      <c r="DG374" s="11"/>
      <c r="DH374" s="11"/>
      <c r="DI374" s="11"/>
      <c r="DJ374" s="11"/>
      <c r="DK374" s="11"/>
      <c r="DL374" s="11"/>
      <c r="DM374" s="11"/>
      <c r="DN374" s="11"/>
      <c r="DO374" s="11"/>
      <c r="DP374" s="11"/>
      <c r="DQ374" s="11"/>
      <c r="DR374" s="11"/>
      <c r="DS374" s="11"/>
      <c r="DT374" s="11"/>
      <c r="DU374" s="11"/>
      <c r="DV374" s="11"/>
      <c r="DW374" s="11"/>
      <c r="DX374" s="11"/>
      <c r="DY374" s="11"/>
      <c r="DZ374" s="11"/>
      <c r="EA374" s="11"/>
      <c r="EB374" s="11"/>
      <c r="EC374" s="11"/>
      <c r="ED374" s="11"/>
      <c r="EE374" s="11"/>
    </row>
    <row r="375">
      <c r="B375" s="58"/>
      <c r="C375" s="58"/>
      <c r="D375" s="58"/>
      <c r="E375" s="58"/>
      <c r="F375" s="58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  <c r="CC375" s="11"/>
      <c r="CD375" s="11"/>
      <c r="CE375" s="11"/>
      <c r="CF375" s="11"/>
      <c r="CG375" s="11"/>
      <c r="CH375" s="11"/>
      <c r="CI375" s="11"/>
      <c r="CJ375" s="11"/>
      <c r="CK375" s="11"/>
      <c r="CL375" s="11"/>
      <c r="CM375" s="11"/>
      <c r="CN375" s="11"/>
      <c r="CO375" s="11"/>
      <c r="CP375" s="11"/>
      <c r="CQ375" s="11"/>
      <c r="CR375" s="11"/>
      <c r="CS375" s="11"/>
      <c r="CT375" s="11"/>
      <c r="CU375" s="11"/>
      <c r="CV375" s="11"/>
      <c r="CW375" s="11"/>
      <c r="CX375" s="11"/>
      <c r="CY375" s="11"/>
      <c r="CZ375" s="11"/>
      <c r="DA375" s="11"/>
      <c r="DB375" s="11"/>
      <c r="DC375" s="11"/>
      <c r="DD375" s="11"/>
      <c r="DE375" s="11"/>
      <c r="DF375" s="11"/>
      <c r="DG375" s="11"/>
      <c r="DH375" s="11"/>
      <c r="DI375" s="11"/>
      <c r="DJ375" s="11"/>
      <c r="DK375" s="11"/>
      <c r="DL375" s="11"/>
      <c r="DM375" s="11"/>
      <c r="DN375" s="11"/>
      <c r="DO375" s="11"/>
      <c r="DP375" s="11"/>
      <c r="DQ375" s="11"/>
      <c r="DR375" s="11"/>
      <c r="DS375" s="11"/>
      <c r="DT375" s="11"/>
      <c r="DU375" s="11"/>
      <c r="DV375" s="11"/>
      <c r="DW375" s="11"/>
      <c r="DX375" s="11"/>
      <c r="DY375" s="11"/>
      <c r="DZ375" s="11"/>
      <c r="EA375" s="11"/>
      <c r="EB375" s="11"/>
      <c r="EC375" s="11"/>
      <c r="ED375" s="11"/>
      <c r="EE375" s="11"/>
    </row>
    <row r="376">
      <c r="B376" s="58"/>
      <c r="C376" s="58"/>
      <c r="D376" s="58"/>
      <c r="E376" s="58"/>
      <c r="F376" s="58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  <c r="CA376" s="11"/>
      <c r="CB376" s="11"/>
      <c r="CC376" s="11"/>
      <c r="CD376" s="11"/>
      <c r="CE376" s="11"/>
      <c r="CF376" s="11"/>
      <c r="CG376" s="11"/>
      <c r="CH376" s="11"/>
      <c r="CI376" s="11"/>
      <c r="CJ376" s="11"/>
      <c r="CK376" s="11"/>
      <c r="CL376" s="11"/>
      <c r="CM376" s="11"/>
      <c r="CN376" s="11"/>
      <c r="CO376" s="11"/>
      <c r="CP376" s="11"/>
      <c r="CQ376" s="11"/>
      <c r="CR376" s="11"/>
      <c r="CS376" s="11"/>
      <c r="CT376" s="11"/>
      <c r="CU376" s="11"/>
      <c r="CV376" s="11"/>
      <c r="CW376" s="11"/>
      <c r="CX376" s="11"/>
      <c r="CY376" s="11"/>
      <c r="CZ376" s="11"/>
      <c r="DA376" s="11"/>
      <c r="DB376" s="11"/>
      <c r="DC376" s="11"/>
      <c r="DD376" s="11"/>
      <c r="DE376" s="11"/>
      <c r="DF376" s="11"/>
      <c r="DG376" s="11"/>
      <c r="DH376" s="11"/>
      <c r="DI376" s="11"/>
      <c r="DJ376" s="11"/>
      <c r="DK376" s="11"/>
      <c r="DL376" s="11"/>
      <c r="DM376" s="11"/>
      <c r="DN376" s="11"/>
      <c r="DO376" s="11"/>
      <c r="DP376" s="11"/>
      <c r="DQ376" s="11"/>
      <c r="DR376" s="11"/>
      <c r="DS376" s="11"/>
      <c r="DT376" s="11"/>
      <c r="DU376" s="11"/>
      <c r="DV376" s="11"/>
      <c r="DW376" s="11"/>
      <c r="DX376" s="11"/>
      <c r="DY376" s="11"/>
      <c r="DZ376" s="11"/>
      <c r="EA376" s="11"/>
      <c r="EB376" s="11"/>
      <c r="EC376" s="11"/>
      <c r="ED376" s="11"/>
      <c r="EE376" s="11"/>
    </row>
    <row r="377">
      <c r="B377" s="58"/>
      <c r="C377" s="58"/>
      <c r="D377" s="58"/>
      <c r="E377" s="58"/>
      <c r="F377" s="58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1"/>
      <c r="BZ377" s="11"/>
      <c r="CA377" s="11"/>
      <c r="CB377" s="11"/>
      <c r="CC377" s="11"/>
      <c r="CD377" s="11"/>
      <c r="CE377" s="11"/>
      <c r="CF377" s="11"/>
      <c r="CG377" s="11"/>
      <c r="CH377" s="11"/>
      <c r="CI377" s="11"/>
      <c r="CJ377" s="11"/>
      <c r="CK377" s="11"/>
      <c r="CL377" s="11"/>
      <c r="CM377" s="11"/>
      <c r="CN377" s="11"/>
      <c r="CO377" s="11"/>
      <c r="CP377" s="11"/>
      <c r="CQ377" s="11"/>
      <c r="CR377" s="11"/>
      <c r="CS377" s="11"/>
      <c r="CT377" s="11"/>
      <c r="CU377" s="11"/>
      <c r="CV377" s="11"/>
      <c r="CW377" s="11"/>
      <c r="CX377" s="11"/>
      <c r="CY377" s="11"/>
      <c r="CZ377" s="11"/>
      <c r="DA377" s="11"/>
      <c r="DB377" s="11"/>
      <c r="DC377" s="11"/>
      <c r="DD377" s="11"/>
      <c r="DE377" s="11"/>
      <c r="DF377" s="11"/>
      <c r="DG377" s="11"/>
      <c r="DH377" s="11"/>
      <c r="DI377" s="11"/>
      <c r="DJ377" s="11"/>
      <c r="DK377" s="11"/>
      <c r="DL377" s="11"/>
      <c r="DM377" s="11"/>
      <c r="DN377" s="11"/>
      <c r="DO377" s="11"/>
      <c r="DP377" s="11"/>
      <c r="DQ377" s="11"/>
      <c r="DR377" s="11"/>
      <c r="DS377" s="11"/>
      <c r="DT377" s="11"/>
      <c r="DU377" s="11"/>
      <c r="DV377" s="11"/>
      <c r="DW377" s="11"/>
      <c r="DX377" s="11"/>
      <c r="DY377" s="11"/>
      <c r="DZ377" s="11"/>
      <c r="EA377" s="11"/>
      <c r="EB377" s="11"/>
      <c r="EC377" s="11"/>
      <c r="ED377" s="11"/>
      <c r="EE377" s="11"/>
    </row>
    <row r="378">
      <c r="B378" s="58"/>
      <c r="C378" s="58"/>
      <c r="D378" s="58"/>
      <c r="E378" s="58"/>
      <c r="F378" s="58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  <c r="CA378" s="11"/>
      <c r="CB378" s="11"/>
      <c r="CC378" s="11"/>
      <c r="CD378" s="11"/>
      <c r="CE378" s="11"/>
      <c r="CF378" s="11"/>
      <c r="CG378" s="11"/>
      <c r="CH378" s="11"/>
      <c r="CI378" s="11"/>
      <c r="CJ378" s="11"/>
      <c r="CK378" s="11"/>
      <c r="CL378" s="11"/>
      <c r="CM378" s="11"/>
      <c r="CN378" s="11"/>
      <c r="CO378" s="11"/>
      <c r="CP378" s="11"/>
      <c r="CQ378" s="11"/>
      <c r="CR378" s="11"/>
      <c r="CS378" s="11"/>
      <c r="CT378" s="11"/>
      <c r="CU378" s="11"/>
      <c r="CV378" s="11"/>
      <c r="CW378" s="11"/>
      <c r="CX378" s="11"/>
      <c r="CY378" s="11"/>
      <c r="CZ378" s="11"/>
      <c r="DA378" s="11"/>
      <c r="DB378" s="11"/>
      <c r="DC378" s="11"/>
      <c r="DD378" s="11"/>
      <c r="DE378" s="11"/>
      <c r="DF378" s="11"/>
      <c r="DG378" s="11"/>
      <c r="DH378" s="11"/>
      <c r="DI378" s="11"/>
      <c r="DJ378" s="11"/>
      <c r="DK378" s="11"/>
      <c r="DL378" s="11"/>
      <c r="DM378" s="11"/>
      <c r="DN378" s="11"/>
      <c r="DO378" s="11"/>
      <c r="DP378" s="11"/>
      <c r="DQ378" s="11"/>
      <c r="DR378" s="11"/>
      <c r="DS378" s="11"/>
      <c r="DT378" s="11"/>
      <c r="DU378" s="11"/>
      <c r="DV378" s="11"/>
      <c r="DW378" s="11"/>
      <c r="DX378" s="11"/>
      <c r="DY378" s="11"/>
      <c r="DZ378" s="11"/>
      <c r="EA378" s="11"/>
      <c r="EB378" s="11"/>
      <c r="EC378" s="11"/>
      <c r="ED378" s="11"/>
      <c r="EE378" s="11"/>
    </row>
    <row r="379">
      <c r="B379" s="58"/>
      <c r="C379" s="58"/>
      <c r="D379" s="58"/>
      <c r="E379" s="58"/>
      <c r="F379" s="58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  <c r="BZ379" s="11"/>
      <c r="CA379" s="11"/>
      <c r="CB379" s="11"/>
      <c r="CC379" s="11"/>
      <c r="CD379" s="11"/>
      <c r="CE379" s="11"/>
      <c r="CF379" s="11"/>
      <c r="CG379" s="11"/>
      <c r="CH379" s="11"/>
      <c r="CI379" s="11"/>
      <c r="CJ379" s="11"/>
      <c r="CK379" s="11"/>
      <c r="CL379" s="11"/>
      <c r="CM379" s="11"/>
      <c r="CN379" s="11"/>
      <c r="CO379" s="11"/>
      <c r="CP379" s="11"/>
      <c r="CQ379" s="11"/>
      <c r="CR379" s="11"/>
      <c r="CS379" s="11"/>
      <c r="CT379" s="11"/>
      <c r="CU379" s="11"/>
      <c r="CV379" s="11"/>
      <c r="CW379" s="11"/>
      <c r="CX379" s="11"/>
      <c r="CY379" s="11"/>
      <c r="CZ379" s="11"/>
      <c r="DA379" s="11"/>
      <c r="DB379" s="11"/>
      <c r="DC379" s="11"/>
      <c r="DD379" s="11"/>
      <c r="DE379" s="11"/>
      <c r="DF379" s="11"/>
      <c r="DG379" s="11"/>
      <c r="DH379" s="11"/>
      <c r="DI379" s="11"/>
      <c r="DJ379" s="11"/>
      <c r="DK379" s="11"/>
      <c r="DL379" s="11"/>
      <c r="DM379" s="11"/>
      <c r="DN379" s="11"/>
      <c r="DO379" s="11"/>
      <c r="DP379" s="11"/>
      <c r="DQ379" s="11"/>
      <c r="DR379" s="11"/>
      <c r="DS379" s="11"/>
      <c r="DT379" s="11"/>
      <c r="DU379" s="11"/>
      <c r="DV379" s="11"/>
      <c r="DW379" s="11"/>
      <c r="DX379" s="11"/>
      <c r="DY379" s="11"/>
      <c r="DZ379" s="11"/>
      <c r="EA379" s="11"/>
      <c r="EB379" s="11"/>
      <c r="EC379" s="11"/>
      <c r="ED379" s="11"/>
      <c r="EE379" s="11"/>
    </row>
    <row r="380">
      <c r="B380" s="58"/>
      <c r="C380" s="58"/>
      <c r="D380" s="58"/>
      <c r="E380" s="58"/>
      <c r="F380" s="58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  <c r="BZ380" s="11"/>
      <c r="CA380" s="11"/>
      <c r="CB380" s="11"/>
      <c r="CC380" s="11"/>
      <c r="CD380" s="11"/>
      <c r="CE380" s="11"/>
      <c r="CF380" s="11"/>
      <c r="CG380" s="11"/>
      <c r="CH380" s="11"/>
      <c r="CI380" s="11"/>
      <c r="CJ380" s="11"/>
      <c r="CK380" s="11"/>
      <c r="CL380" s="11"/>
      <c r="CM380" s="11"/>
      <c r="CN380" s="11"/>
      <c r="CO380" s="11"/>
      <c r="CP380" s="11"/>
      <c r="CQ380" s="11"/>
      <c r="CR380" s="11"/>
      <c r="CS380" s="11"/>
      <c r="CT380" s="11"/>
      <c r="CU380" s="11"/>
      <c r="CV380" s="11"/>
      <c r="CW380" s="11"/>
      <c r="CX380" s="11"/>
      <c r="CY380" s="11"/>
      <c r="CZ380" s="11"/>
      <c r="DA380" s="11"/>
      <c r="DB380" s="11"/>
      <c r="DC380" s="11"/>
      <c r="DD380" s="11"/>
      <c r="DE380" s="11"/>
      <c r="DF380" s="11"/>
      <c r="DG380" s="11"/>
      <c r="DH380" s="11"/>
      <c r="DI380" s="11"/>
      <c r="DJ380" s="11"/>
      <c r="DK380" s="11"/>
      <c r="DL380" s="11"/>
      <c r="DM380" s="11"/>
      <c r="DN380" s="11"/>
      <c r="DO380" s="11"/>
      <c r="DP380" s="11"/>
      <c r="DQ380" s="11"/>
      <c r="DR380" s="11"/>
      <c r="DS380" s="11"/>
      <c r="DT380" s="11"/>
      <c r="DU380" s="11"/>
      <c r="DV380" s="11"/>
      <c r="DW380" s="11"/>
      <c r="DX380" s="11"/>
      <c r="DY380" s="11"/>
      <c r="DZ380" s="11"/>
      <c r="EA380" s="11"/>
      <c r="EB380" s="11"/>
      <c r="EC380" s="11"/>
      <c r="ED380" s="11"/>
      <c r="EE380" s="11"/>
    </row>
    <row r="381">
      <c r="B381" s="58"/>
      <c r="C381" s="58"/>
      <c r="D381" s="58"/>
      <c r="E381" s="58"/>
      <c r="F381" s="58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  <c r="BZ381" s="11"/>
      <c r="CA381" s="11"/>
      <c r="CB381" s="11"/>
      <c r="CC381" s="11"/>
      <c r="CD381" s="11"/>
      <c r="CE381" s="11"/>
      <c r="CF381" s="11"/>
      <c r="CG381" s="11"/>
      <c r="CH381" s="11"/>
      <c r="CI381" s="11"/>
      <c r="CJ381" s="11"/>
      <c r="CK381" s="11"/>
      <c r="CL381" s="11"/>
      <c r="CM381" s="11"/>
      <c r="CN381" s="11"/>
      <c r="CO381" s="11"/>
      <c r="CP381" s="11"/>
      <c r="CQ381" s="11"/>
      <c r="CR381" s="11"/>
      <c r="CS381" s="11"/>
      <c r="CT381" s="11"/>
      <c r="CU381" s="11"/>
      <c r="CV381" s="11"/>
      <c r="CW381" s="11"/>
      <c r="CX381" s="11"/>
      <c r="CY381" s="11"/>
      <c r="CZ381" s="11"/>
      <c r="DA381" s="11"/>
      <c r="DB381" s="11"/>
      <c r="DC381" s="11"/>
      <c r="DD381" s="11"/>
      <c r="DE381" s="11"/>
      <c r="DF381" s="11"/>
      <c r="DG381" s="11"/>
      <c r="DH381" s="11"/>
      <c r="DI381" s="11"/>
      <c r="DJ381" s="11"/>
      <c r="DK381" s="11"/>
      <c r="DL381" s="11"/>
      <c r="DM381" s="11"/>
      <c r="DN381" s="11"/>
      <c r="DO381" s="11"/>
      <c r="DP381" s="11"/>
      <c r="DQ381" s="11"/>
      <c r="DR381" s="11"/>
      <c r="DS381" s="11"/>
      <c r="DT381" s="11"/>
      <c r="DU381" s="11"/>
      <c r="DV381" s="11"/>
      <c r="DW381" s="11"/>
      <c r="DX381" s="11"/>
      <c r="DY381" s="11"/>
      <c r="DZ381" s="11"/>
      <c r="EA381" s="11"/>
      <c r="EB381" s="11"/>
      <c r="EC381" s="11"/>
      <c r="ED381" s="11"/>
      <c r="EE381" s="11"/>
    </row>
    <row r="382">
      <c r="B382" s="58"/>
      <c r="C382" s="58"/>
      <c r="D382" s="58"/>
      <c r="E382" s="58"/>
      <c r="F382" s="58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  <c r="BZ382" s="11"/>
      <c r="CA382" s="11"/>
      <c r="CB382" s="11"/>
      <c r="CC382" s="11"/>
      <c r="CD382" s="11"/>
      <c r="CE382" s="11"/>
      <c r="CF382" s="11"/>
      <c r="CG382" s="11"/>
      <c r="CH382" s="11"/>
      <c r="CI382" s="11"/>
      <c r="CJ382" s="11"/>
      <c r="CK382" s="11"/>
      <c r="CL382" s="11"/>
      <c r="CM382" s="11"/>
      <c r="CN382" s="11"/>
      <c r="CO382" s="11"/>
      <c r="CP382" s="11"/>
      <c r="CQ382" s="11"/>
      <c r="CR382" s="11"/>
      <c r="CS382" s="11"/>
      <c r="CT382" s="11"/>
      <c r="CU382" s="11"/>
      <c r="CV382" s="11"/>
      <c r="CW382" s="11"/>
      <c r="CX382" s="11"/>
      <c r="CY382" s="11"/>
      <c r="CZ382" s="11"/>
      <c r="DA382" s="11"/>
      <c r="DB382" s="11"/>
      <c r="DC382" s="11"/>
      <c r="DD382" s="11"/>
      <c r="DE382" s="11"/>
      <c r="DF382" s="11"/>
      <c r="DG382" s="11"/>
      <c r="DH382" s="11"/>
      <c r="DI382" s="11"/>
      <c r="DJ382" s="11"/>
      <c r="DK382" s="11"/>
      <c r="DL382" s="11"/>
      <c r="DM382" s="11"/>
      <c r="DN382" s="11"/>
      <c r="DO382" s="11"/>
      <c r="DP382" s="11"/>
      <c r="DQ382" s="11"/>
      <c r="DR382" s="11"/>
      <c r="DS382" s="11"/>
      <c r="DT382" s="11"/>
      <c r="DU382" s="11"/>
      <c r="DV382" s="11"/>
      <c r="DW382" s="11"/>
      <c r="DX382" s="11"/>
      <c r="DY382" s="11"/>
      <c r="DZ382" s="11"/>
      <c r="EA382" s="11"/>
      <c r="EB382" s="11"/>
      <c r="EC382" s="11"/>
      <c r="ED382" s="11"/>
      <c r="EE382" s="11"/>
    </row>
    <row r="383">
      <c r="B383" s="58"/>
      <c r="C383" s="58"/>
      <c r="D383" s="58"/>
      <c r="E383" s="58"/>
      <c r="F383" s="58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  <c r="BZ383" s="11"/>
      <c r="CA383" s="11"/>
      <c r="CB383" s="11"/>
      <c r="CC383" s="11"/>
      <c r="CD383" s="11"/>
      <c r="CE383" s="11"/>
      <c r="CF383" s="11"/>
      <c r="CG383" s="11"/>
      <c r="CH383" s="11"/>
      <c r="CI383" s="11"/>
      <c r="CJ383" s="11"/>
      <c r="CK383" s="11"/>
      <c r="CL383" s="11"/>
      <c r="CM383" s="11"/>
      <c r="CN383" s="11"/>
      <c r="CO383" s="11"/>
      <c r="CP383" s="11"/>
      <c r="CQ383" s="11"/>
      <c r="CR383" s="11"/>
      <c r="CS383" s="11"/>
      <c r="CT383" s="11"/>
      <c r="CU383" s="11"/>
      <c r="CV383" s="11"/>
      <c r="CW383" s="11"/>
      <c r="CX383" s="11"/>
      <c r="CY383" s="11"/>
      <c r="CZ383" s="11"/>
      <c r="DA383" s="11"/>
      <c r="DB383" s="11"/>
      <c r="DC383" s="11"/>
      <c r="DD383" s="11"/>
      <c r="DE383" s="11"/>
      <c r="DF383" s="11"/>
      <c r="DG383" s="11"/>
      <c r="DH383" s="11"/>
      <c r="DI383" s="11"/>
      <c r="DJ383" s="11"/>
      <c r="DK383" s="11"/>
      <c r="DL383" s="11"/>
      <c r="DM383" s="11"/>
      <c r="DN383" s="11"/>
      <c r="DO383" s="11"/>
      <c r="DP383" s="11"/>
      <c r="DQ383" s="11"/>
      <c r="DR383" s="11"/>
      <c r="DS383" s="11"/>
      <c r="DT383" s="11"/>
      <c r="DU383" s="11"/>
      <c r="DV383" s="11"/>
      <c r="DW383" s="11"/>
      <c r="DX383" s="11"/>
      <c r="DY383" s="11"/>
      <c r="DZ383" s="11"/>
      <c r="EA383" s="11"/>
      <c r="EB383" s="11"/>
      <c r="EC383" s="11"/>
      <c r="ED383" s="11"/>
      <c r="EE383" s="11"/>
    </row>
    <row r="384">
      <c r="B384" s="58"/>
      <c r="C384" s="58"/>
      <c r="D384" s="58"/>
      <c r="E384" s="58"/>
      <c r="F384" s="58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  <c r="BZ384" s="11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  <c r="DC384" s="11"/>
      <c r="DD384" s="11"/>
      <c r="DE384" s="11"/>
      <c r="DF384" s="11"/>
      <c r="DG384" s="11"/>
      <c r="DH384" s="11"/>
      <c r="DI384" s="11"/>
      <c r="DJ384" s="11"/>
      <c r="DK384" s="11"/>
      <c r="DL384" s="11"/>
      <c r="DM384" s="11"/>
      <c r="DN384" s="11"/>
      <c r="DO384" s="11"/>
      <c r="DP384" s="11"/>
      <c r="DQ384" s="11"/>
      <c r="DR384" s="11"/>
      <c r="DS384" s="11"/>
      <c r="DT384" s="11"/>
      <c r="DU384" s="11"/>
      <c r="DV384" s="11"/>
      <c r="DW384" s="11"/>
      <c r="DX384" s="11"/>
      <c r="DY384" s="11"/>
      <c r="DZ384" s="11"/>
      <c r="EA384" s="11"/>
      <c r="EB384" s="11"/>
      <c r="EC384" s="11"/>
      <c r="ED384" s="11"/>
      <c r="EE384" s="11"/>
    </row>
    <row r="385">
      <c r="B385" s="58"/>
      <c r="C385" s="58"/>
      <c r="D385" s="58"/>
      <c r="E385" s="58"/>
      <c r="F385" s="58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  <c r="BZ385" s="11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</row>
    <row r="386">
      <c r="B386" s="58"/>
      <c r="C386" s="58"/>
      <c r="D386" s="58"/>
      <c r="E386" s="58"/>
      <c r="F386" s="58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  <c r="BZ386" s="11"/>
      <c r="CA386" s="11"/>
      <c r="CB386" s="11"/>
      <c r="CC386" s="11"/>
      <c r="CD386" s="11"/>
      <c r="CE386" s="11"/>
      <c r="CF386" s="11"/>
      <c r="CG386" s="11"/>
      <c r="CH386" s="11"/>
      <c r="CI386" s="11"/>
      <c r="CJ386" s="11"/>
      <c r="CK386" s="11"/>
      <c r="CL386" s="11"/>
      <c r="CM386" s="11"/>
      <c r="CN386" s="11"/>
      <c r="CO386" s="11"/>
      <c r="CP386" s="11"/>
      <c r="CQ386" s="11"/>
      <c r="CR386" s="11"/>
      <c r="CS386" s="11"/>
      <c r="CT386" s="11"/>
      <c r="CU386" s="11"/>
      <c r="CV386" s="11"/>
      <c r="CW386" s="11"/>
      <c r="CX386" s="11"/>
      <c r="CY386" s="11"/>
      <c r="CZ386" s="11"/>
      <c r="DA386" s="11"/>
      <c r="DB386" s="11"/>
      <c r="DC386" s="11"/>
      <c r="DD386" s="11"/>
      <c r="DE386" s="11"/>
      <c r="DF386" s="11"/>
      <c r="DG386" s="11"/>
      <c r="DH386" s="11"/>
      <c r="DI386" s="11"/>
      <c r="DJ386" s="11"/>
      <c r="DK386" s="11"/>
      <c r="DL386" s="11"/>
      <c r="DM386" s="11"/>
      <c r="DN386" s="11"/>
      <c r="DO386" s="11"/>
      <c r="DP386" s="11"/>
      <c r="DQ386" s="11"/>
      <c r="DR386" s="11"/>
      <c r="DS386" s="11"/>
      <c r="DT386" s="11"/>
      <c r="DU386" s="11"/>
      <c r="DV386" s="11"/>
      <c r="DW386" s="11"/>
      <c r="DX386" s="11"/>
      <c r="DY386" s="11"/>
      <c r="DZ386" s="11"/>
      <c r="EA386" s="11"/>
      <c r="EB386" s="11"/>
      <c r="EC386" s="11"/>
      <c r="ED386" s="11"/>
      <c r="EE386" s="11"/>
    </row>
    <row r="387">
      <c r="B387" s="58"/>
      <c r="C387" s="58"/>
      <c r="D387" s="58"/>
      <c r="E387" s="58"/>
      <c r="F387" s="58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  <c r="CA387" s="11"/>
      <c r="CB387" s="11"/>
      <c r="CC387" s="11"/>
      <c r="CD387" s="11"/>
      <c r="CE387" s="11"/>
      <c r="CF387" s="11"/>
      <c r="CG387" s="11"/>
      <c r="CH387" s="11"/>
      <c r="CI387" s="11"/>
      <c r="CJ387" s="11"/>
      <c r="CK387" s="11"/>
      <c r="CL387" s="11"/>
      <c r="CM387" s="11"/>
      <c r="CN387" s="11"/>
      <c r="CO387" s="11"/>
      <c r="CP387" s="11"/>
      <c r="CQ387" s="11"/>
      <c r="CR387" s="11"/>
      <c r="CS387" s="11"/>
      <c r="CT387" s="11"/>
      <c r="CU387" s="11"/>
      <c r="CV387" s="11"/>
      <c r="CW387" s="11"/>
      <c r="CX387" s="11"/>
      <c r="CY387" s="11"/>
      <c r="CZ387" s="11"/>
      <c r="DA387" s="11"/>
      <c r="DB387" s="11"/>
      <c r="DC387" s="11"/>
      <c r="DD387" s="11"/>
      <c r="DE387" s="11"/>
      <c r="DF387" s="11"/>
      <c r="DG387" s="11"/>
      <c r="DH387" s="11"/>
      <c r="DI387" s="11"/>
      <c r="DJ387" s="11"/>
      <c r="DK387" s="11"/>
      <c r="DL387" s="11"/>
      <c r="DM387" s="11"/>
      <c r="DN387" s="11"/>
      <c r="DO387" s="11"/>
      <c r="DP387" s="11"/>
      <c r="DQ387" s="11"/>
      <c r="DR387" s="11"/>
      <c r="DS387" s="11"/>
      <c r="DT387" s="11"/>
      <c r="DU387" s="11"/>
      <c r="DV387" s="11"/>
      <c r="DW387" s="11"/>
      <c r="DX387" s="11"/>
      <c r="DY387" s="11"/>
      <c r="DZ387" s="11"/>
      <c r="EA387" s="11"/>
      <c r="EB387" s="11"/>
      <c r="EC387" s="11"/>
      <c r="ED387" s="11"/>
      <c r="EE387" s="11"/>
    </row>
    <row r="388">
      <c r="B388" s="58"/>
      <c r="C388" s="58"/>
      <c r="D388" s="58"/>
      <c r="E388" s="58"/>
      <c r="F388" s="58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  <c r="BZ388" s="11"/>
      <c r="CA388" s="11"/>
      <c r="CB388" s="11"/>
      <c r="CC388" s="11"/>
      <c r="CD388" s="11"/>
      <c r="CE388" s="11"/>
      <c r="CF388" s="11"/>
      <c r="CG388" s="11"/>
      <c r="CH388" s="11"/>
      <c r="CI388" s="11"/>
      <c r="CJ388" s="11"/>
      <c r="CK388" s="11"/>
      <c r="CL388" s="11"/>
      <c r="CM388" s="11"/>
      <c r="CN388" s="11"/>
      <c r="CO388" s="11"/>
      <c r="CP388" s="11"/>
      <c r="CQ388" s="11"/>
      <c r="CR388" s="11"/>
      <c r="CS388" s="11"/>
      <c r="CT388" s="11"/>
      <c r="CU388" s="11"/>
      <c r="CV388" s="11"/>
      <c r="CW388" s="11"/>
      <c r="CX388" s="11"/>
      <c r="CY388" s="11"/>
      <c r="CZ388" s="11"/>
      <c r="DA388" s="11"/>
      <c r="DB388" s="11"/>
      <c r="DC388" s="11"/>
      <c r="DD388" s="11"/>
      <c r="DE388" s="11"/>
      <c r="DF388" s="11"/>
      <c r="DG388" s="11"/>
      <c r="DH388" s="11"/>
      <c r="DI388" s="11"/>
      <c r="DJ388" s="11"/>
      <c r="DK388" s="11"/>
      <c r="DL388" s="11"/>
      <c r="DM388" s="11"/>
      <c r="DN388" s="11"/>
      <c r="DO388" s="11"/>
      <c r="DP388" s="11"/>
      <c r="DQ388" s="11"/>
      <c r="DR388" s="11"/>
      <c r="DS388" s="11"/>
      <c r="DT388" s="11"/>
      <c r="DU388" s="11"/>
      <c r="DV388" s="11"/>
      <c r="DW388" s="11"/>
      <c r="DX388" s="11"/>
      <c r="DY388" s="11"/>
      <c r="DZ388" s="11"/>
      <c r="EA388" s="11"/>
      <c r="EB388" s="11"/>
      <c r="EC388" s="11"/>
      <c r="ED388" s="11"/>
      <c r="EE388" s="11"/>
    </row>
    <row r="389">
      <c r="B389" s="58"/>
      <c r="C389" s="58"/>
      <c r="D389" s="58"/>
      <c r="E389" s="58"/>
      <c r="F389" s="58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  <c r="BZ389" s="11"/>
      <c r="CA389" s="11"/>
      <c r="CB389" s="11"/>
      <c r="CC389" s="11"/>
      <c r="CD389" s="11"/>
      <c r="CE389" s="11"/>
      <c r="CF389" s="11"/>
      <c r="CG389" s="11"/>
      <c r="CH389" s="11"/>
      <c r="CI389" s="11"/>
      <c r="CJ389" s="11"/>
      <c r="CK389" s="11"/>
      <c r="CL389" s="11"/>
      <c r="CM389" s="11"/>
      <c r="CN389" s="11"/>
      <c r="CO389" s="11"/>
      <c r="CP389" s="11"/>
      <c r="CQ389" s="11"/>
      <c r="CR389" s="11"/>
      <c r="CS389" s="11"/>
      <c r="CT389" s="11"/>
      <c r="CU389" s="11"/>
      <c r="CV389" s="11"/>
      <c r="CW389" s="11"/>
      <c r="CX389" s="11"/>
      <c r="CY389" s="11"/>
      <c r="CZ389" s="11"/>
      <c r="DA389" s="11"/>
      <c r="DB389" s="11"/>
      <c r="DC389" s="11"/>
      <c r="DD389" s="11"/>
      <c r="DE389" s="11"/>
      <c r="DF389" s="11"/>
      <c r="DG389" s="11"/>
      <c r="DH389" s="11"/>
      <c r="DI389" s="11"/>
      <c r="DJ389" s="11"/>
      <c r="DK389" s="11"/>
      <c r="DL389" s="11"/>
      <c r="DM389" s="11"/>
      <c r="DN389" s="11"/>
      <c r="DO389" s="11"/>
      <c r="DP389" s="11"/>
      <c r="DQ389" s="11"/>
      <c r="DR389" s="11"/>
      <c r="DS389" s="11"/>
      <c r="DT389" s="11"/>
      <c r="DU389" s="11"/>
      <c r="DV389" s="11"/>
      <c r="DW389" s="11"/>
      <c r="DX389" s="11"/>
      <c r="DY389" s="11"/>
      <c r="DZ389" s="11"/>
      <c r="EA389" s="11"/>
      <c r="EB389" s="11"/>
      <c r="EC389" s="11"/>
      <c r="ED389" s="11"/>
      <c r="EE389" s="11"/>
    </row>
    <row r="390">
      <c r="B390" s="58"/>
      <c r="C390" s="58"/>
      <c r="D390" s="58"/>
      <c r="E390" s="58"/>
      <c r="F390" s="58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  <c r="BZ390" s="11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1"/>
      <c r="DL390" s="11"/>
      <c r="DM390" s="11"/>
      <c r="DN390" s="11"/>
      <c r="DO390" s="11"/>
      <c r="DP390" s="11"/>
      <c r="DQ390" s="11"/>
      <c r="DR390" s="11"/>
      <c r="DS390" s="11"/>
      <c r="DT390" s="11"/>
      <c r="DU390" s="11"/>
      <c r="DV390" s="11"/>
      <c r="DW390" s="11"/>
      <c r="DX390" s="11"/>
      <c r="DY390" s="11"/>
      <c r="DZ390" s="11"/>
      <c r="EA390" s="11"/>
      <c r="EB390" s="11"/>
      <c r="EC390" s="11"/>
      <c r="ED390" s="11"/>
      <c r="EE390" s="11"/>
    </row>
    <row r="391">
      <c r="B391" s="58"/>
      <c r="C391" s="58"/>
      <c r="D391" s="58"/>
      <c r="E391" s="58"/>
      <c r="F391" s="58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  <c r="BZ391" s="11"/>
      <c r="CA391" s="11"/>
      <c r="CB391" s="11"/>
      <c r="CC391" s="11"/>
      <c r="CD391" s="11"/>
      <c r="CE391" s="11"/>
      <c r="CF391" s="11"/>
      <c r="CG391" s="11"/>
      <c r="CH391" s="11"/>
      <c r="CI391" s="11"/>
      <c r="CJ391" s="11"/>
      <c r="CK391" s="11"/>
      <c r="CL391" s="11"/>
      <c r="CM391" s="11"/>
      <c r="CN391" s="11"/>
      <c r="CO391" s="11"/>
      <c r="CP391" s="11"/>
      <c r="CQ391" s="11"/>
      <c r="CR391" s="11"/>
      <c r="CS391" s="11"/>
      <c r="CT391" s="11"/>
      <c r="CU391" s="11"/>
      <c r="CV391" s="11"/>
      <c r="CW391" s="11"/>
      <c r="CX391" s="11"/>
      <c r="CY391" s="11"/>
      <c r="CZ391" s="11"/>
      <c r="DA391" s="11"/>
      <c r="DB391" s="11"/>
      <c r="DC391" s="11"/>
      <c r="DD391" s="11"/>
      <c r="DE391" s="11"/>
      <c r="DF391" s="11"/>
      <c r="DG391" s="11"/>
      <c r="DH391" s="11"/>
      <c r="DI391" s="11"/>
      <c r="DJ391" s="11"/>
      <c r="DK391" s="11"/>
      <c r="DL391" s="11"/>
      <c r="DM391" s="11"/>
      <c r="DN391" s="11"/>
      <c r="DO391" s="11"/>
      <c r="DP391" s="11"/>
      <c r="DQ391" s="11"/>
      <c r="DR391" s="11"/>
      <c r="DS391" s="11"/>
      <c r="DT391" s="11"/>
      <c r="DU391" s="11"/>
      <c r="DV391" s="11"/>
      <c r="DW391" s="11"/>
      <c r="DX391" s="11"/>
      <c r="DY391" s="11"/>
      <c r="DZ391" s="11"/>
      <c r="EA391" s="11"/>
      <c r="EB391" s="11"/>
      <c r="EC391" s="11"/>
      <c r="ED391" s="11"/>
      <c r="EE391" s="11"/>
    </row>
    <row r="392">
      <c r="B392" s="58"/>
      <c r="C392" s="58"/>
      <c r="D392" s="58"/>
      <c r="E392" s="58"/>
      <c r="F392" s="58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/>
      <c r="BY392" s="11"/>
      <c r="BZ392" s="11"/>
      <c r="CA392" s="11"/>
      <c r="CB392" s="11"/>
      <c r="CC392" s="11"/>
      <c r="CD392" s="11"/>
      <c r="CE392" s="11"/>
      <c r="CF392" s="11"/>
      <c r="CG392" s="11"/>
      <c r="CH392" s="11"/>
      <c r="CI392" s="11"/>
      <c r="CJ392" s="11"/>
      <c r="CK392" s="11"/>
      <c r="CL392" s="11"/>
      <c r="CM392" s="11"/>
      <c r="CN392" s="11"/>
      <c r="CO392" s="11"/>
      <c r="CP392" s="11"/>
      <c r="CQ392" s="11"/>
      <c r="CR392" s="11"/>
      <c r="CS392" s="11"/>
      <c r="CT392" s="11"/>
      <c r="CU392" s="11"/>
      <c r="CV392" s="11"/>
      <c r="CW392" s="11"/>
      <c r="CX392" s="11"/>
      <c r="CY392" s="11"/>
      <c r="CZ392" s="11"/>
      <c r="DA392" s="11"/>
      <c r="DB392" s="11"/>
      <c r="DC392" s="11"/>
      <c r="DD392" s="11"/>
      <c r="DE392" s="11"/>
      <c r="DF392" s="11"/>
      <c r="DG392" s="11"/>
      <c r="DH392" s="11"/>
      <c r="DI392" s="11"/>
      <c r="DJ392" s="11"/>
      <c r="DK392" s="11"/>
      <c r="DL392" s="11"/>
      <c r="DM392" s="11"/>
      <c r="DN392" s="11"/>
      <c r="DO392" s="11"/>
      <c r="DP392" s="11"/>
      <c r="DQ392" s="11"/>
      <c r="DR392" s="11"/>
      <c r="DS392" s="11"/>
      <c r="DT392" s="11"/>
      <c r="DU392" s="11"/>
      <c r="DV392" s="11"/>
      <c r="DW392" s="11"/>
      <c r="DX392" s="11"/>
      <c r="DY392" s="11"/>
      <c r="DZ392" s="11"/>
      <c r="EA392" s="11"/>
      <c r="EB392" s="11"/>
      <c r="EC392" s="11"/>
      <c r="ED392" s="11"/>
      <c r="EE392" s="11"/>
    </row>
    <row r="393">
      <c r="B393" s="58"/>
      <c r="C393" s="58"/>
      <c r="D393" s="58"/>
      <c r="E393" s="58"/>
      <c r="F393" s="58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  <c r="BZ393" s="11"/>
      <c r="CA393" s="11"/>
      <c r="CB393" s="11"/>
      <c r="CC393" s="11"/>
      <c r="CD393" s="11"/>
      <c r="CE393" s="11"/>
      <c r="CF393" s="11"/>
      <c r="CG393" s="11"/>
      <c r="CH393" s="11"/>
      <c r="CI393" s="11"/>
      <c r="CJ393" s="11"/>
      <c r="CK393" s="11"/>
      <c r="CL393" s="11"/>
      <c r="CM393" s="11"/>
      <c r="CN393" s="11"/>
      <c r="CO393" s="11"/>
      <c r="CP393" s="11"/>
      <c r="CQ393" s="11"/>
      <c r="CR393" s="11"/>
      <c r="CS393" s="11"/>
      <c r="CT393" s="11"/>
      <c r="CU393" s="11"/>
      <c r="CV393" s="11"/>
      <c r="CW393" s="11"/>
      <c r="CX393" s="11"/>
      <c r="CY393" s="11"/>
      <c r="CZ393" s="11"/>
      <c r="DA393" s="11"/>
      <c r="DB393" s="11"/>
      <c r="DC393" s="11"/>
      <c r="DD393" s="11"/>
      <c r="DE393" s="11"/>
      <c r="DF393" s="11"/>
      <c r="DG393" s="11"/>
      <c r="DH393" s="11"/>
      <c r="DI393" s="11"/>
      <c r="DJ393" s="11"/>
      <c r="DK393" s="11"/>
      <c r="DL393" s="11"/>
      <c r="DM393" s="11"/>
      <c r="DN393" s="11"/>
      <c r="DO393" s="11"/>
      <c r="DP393" s="11"/>
      <c r="DQ393" s="11"/>
      <c r="DR393" s="11"/>
      <c r="DS393" s="11"/>
      <c r="DT393" s="11"/>
      <c r="DU393" s="11"/>
      <c r="DV393" s="11"/>
      <c r="DW393" s="11"/>
      <c r="DX393" s="11"/>
      <c r="DY393" s="11"/>
      <c r="DZ393" s="11"/>
      <c r="EA393" s="11"/>
      <c r="EB393" s="11"/>
      <c r="EC393" s="11"/>
      <c r="ED393" s="11"/>
      <c r="EE393" s="11"/>
    </row>
    <row r="394">
      <c r="B394" s="58"/>
      <c r="C394" s="58"/>
      <c r="D394" s="58"/>
      <c r="E394" s="58"/>
      <c r="F394" s="58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  <c r="BZ394" s="11"/>
      <c r="CA394" s="11"/>
      <c r="CB394" s="11"/>
      <c r="CC394" s="11"/>
      <c r="CD394" s="11"/>
      <c r="CE394" s="11"/>
      <c r="CF394" s="11"/>
      <c r="CG394" s="11"/>
      <c r="CH394" s="11"/>
      <c r="CI394" s="11"/>
      <c r="CJ394" s="11"/>
      <c r="CK394" s="11"/>
      <c r="CL394" s="11"/>
      <c r="CM394" s="11"/>
      <c r="CN394" s="11"/>
      <c r="CO394" s="11"/>
      <c r="CP394" s="11"/>
      <c r="CQ394" s="11"/>
      <c r="CR394" s="11"/>
      <c r="CS394" s="11"/>
      <c r="CT394" s="11"/>
      <c r="CU394" s="11"/>
      <c r="CV394" s="11"/>
      <c r="CW394" s="11"/>
      <c r="CX394" s="11"/>
      <c r="CY394" s="11"/>
      <c r="CZ394" s="11"/>
      <c r="DA394" s="11"/>
      <c r="DB394" s="11"/>
      <c r="DC394" s="11"/>
      <c r="DD394" s="11"/>
      <c r="DE394" s="11"/>
      <c r="DF394" s="11"/>
      <c r="DG394" s="11"/>
      <c r="DH394" s="11"/>
      <c r="DI394" s="11"/>
      <c r="DJ394" s="11"/>
      <c r="DK394" s="11"/>
      <c r="DL394" s="11"/>
      <c r="DM394" s="11"/>
      <c r="DN394" s="11"/>
      <c r="DO394" s="11"/>
      <c r="DP394" s="11"/>
      <c r="DQ394" s="11"/>
      <c r="DR394" s="11"/>
      <c r="DS394" s="11"/>
      <c r="DT394" s="11"/>
      <c r="DU394" s="11"/>
      <c r="DV394" s="11"/>
      <c r="DW394" s="11"/>
      <c r="DX394" s="11"/>
      <c r="DY394" s="11"/>
      <c r="DZ394" s="11"/>
      <c r="EA394" s="11"/>
      <c r="EB394" s="11"/>
      <c r="EC394" s="11"/>
      <c r="ED394" s="11"/>
      <c r="EE394" s="11"/>
    </row>
    <row r="395">
      <c r="B395" s="58"/>
      <c r="C395" s="58"/>
      <c r="D395" s="58"/>
      <c r="E395" s="58"/>
      <c r="F395" s="58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  <c r="BX395" s="11"/>
      <c r="BY395" s="11"/>
      <c r="BZ395" s="11"/>
      <c r="CA395" s="11"/>
      <c r="CB395" s="11"/>
      <c r="CC395" s="11"/>
      <c r="CD395" s="11"/>
      <c r="CE395" s="11"/>
      <c r="CF395" s="11"/>
      <c r="CG395" s="11"/>
      <c r="CH395" s="11"/>
      <c r="CI395" s="11"/>
      <c r="CJ395" s="11"/>
      <c r="CK395" s="11"/>
      <c r="CL395" s="11"/>
      <c r="CM395" s="11"/>
      <c r="CN395" s="11"/>
      <c r="CO395" s="11"/>
      <c r="CP395" s="11"/>
      <c r="CQ395" s="11"/>
      <c r="CR395" s="11"/>
      <c r="CS395" s="11"/>
      <c r="CT395" s="11"/>
      <c r="CU395" s="11"/>
      <c r="CV395" s="11"/>
      <c r="CW395" s="11"/>
      <c r="CX395" s="11"/>
      <c r="CY395" s="11"/>
      <c r="CZ395" s="11"/>
      <c r="DA395" s="11"/>
      <c r="DB395" s="11"/>
      <c r="DC395" s="11"/>
      <c r="DD395" s="11"/>
      <c r="DE395" s="11"/>
      <c r="DF395" s="11"/>
      <c r="DG395" s="11"/>
      <c r="DH395" s="11"/>
      <c r="DI395" s="11"/>
      <c r="DJ395" s="11"/>
      <c r="DK395" s="11"/>
      <c r="DL395" s="11"/>
      <c r="DM395" s="11"/>
      <c r="DN395" s="11"/>
      <c r="DO395" s="11"/>
      <c r="DP395" s="11"/>
      <c r="DQ395" s="11"/>
      <c r="DR395" s="11"/>
      <c r="DS395" s="11"/>
      <c r="DT395" s="11"/>
      <c r="DU395" s="11"/>
      <c r="DV395" s="11"/>
      <c r="DW395" s="11"/>
      <c r="DX395" s="11"/>
      <c r="DY395" s="11"/>
      <c r="DZ395" s="11"/>
      <c r="EA395" s="11"/>
      <c r="EB395" s="11"/>
      <c r="EC395" s="11"/>
      <c r="ED395" s="11"/>
      <c r="EE395" s="11"/>
    </row>
    <row r="396">
      <c r="B396" s="58"/>
      <c r="C396" s="58"/>
      <c r="D396" s="58"/>
      <c r="E396" s="58"/>
      <c r="F396" s="58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  <c r="BX396" s="11"/>
      <c r="BY396" s="11"/>
      <c r="BZ396" s="11"/>
      <c r="CA396" s="11"/>
      <c r="CB396" s="11"/>
      <c r="CC396" s="11"/>
      <c r="CD396" s="11"/>
      <c r="CE396" s="11"/>
      <c r="CF396" s="11"/>
      <c r="CG396" s="11"/>
      <c r="CH396" s="11"/>
      <c r="CI396" s="11"/>
      <c r="CJ396" s="11"/>
      <c r="CK396" s="11"/>
      <c r="CL396" s="11"/>
      <c r="CM396" s="11"/>
      <c r="CN396" s="11"/>
      <c r="CO396" s="11"/>
      <c r="CP396" s="11"/>
      <c r="CQ396" s="11"/>
      <c r="CR396" s="11"/>
      <c r="CS396" s="11"/>
      <c r="CT396" s="11"/>
      <c r="CU396" s="11"/>
      <c r="CV396" s="11"/>
      <c r="CW396" s="11"/>
      <c r="CX396" s="11"/>
      <c r="CY396" s="11"/>
      <c r="CZ396" s="11"/>
      <c r="DA396" s="11"/>
      <c r="DB396" s="11"/>
      <c r="DC396" s="11"/>
      <c r="DD396" s="11"/>
      <c r="DE396" s="11"/>
      <c r="DF396" s="11"/>
      <c r="DG396" s="11"/>
      <c r="DH396" s="11"/>
      <c r="DI396" s="11"/>
      <c r="DJ396" s="11"/>
      <c r="DK396" s="11"/>
      <c r="DL396" s="11"/>
      <c r="DM396" s="11"/>
      <c r="DN396" s="11"/>
      <c r="DO396" s="11"/>
      <c r="DP396" s="11"/>
      <c r="DQ396" s="11"/>
      <c r="DR396" s="11"/>
      <c r="DS396" s="11"/>
      <c r="DT396" s="11"/>
      <c r="DU396" s="11"/>
      <c r="DV396" s="11"/>
      <c r="DW396" s="11"/>
      <c r="DX396" s="11"/>
      <c r="DY396" s="11"/>
      <c r="DZ396" s="11"/>
      <c r="EA396" s="11"/>
      <c r="EB396" s="11"/>
      <c r="EC396" s="11"/>
      <c r="ED396" s="11"/>
      <c r="EE396" s="11"/>
    </row>
    <row r="397">
      <c r="B397" s="58"/>
      <c r="C397" s="58"/>
      <c r="D397" s="58"/>
      <c r="E397" s="58"/>
      <c r="F397" s="58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  <c r="CA397" s="11"/>
      <c r="CB397" s="11"/>
      <c r="CC397" s="11"/>
      <c r="CD397" s="11"/>
      <c r="CE397" s="11"/>
      <c r="CF397" s="11"/>
      <c r="CG397" s="11"/>
      <c r="CH397" s="11"/>
      <c r="CI397" s="11"/>
      <c r="CJ397" s="11"/>
      <c r="CK397" s="11"/>
      <c r="CL397" s="11"/>
      <c r="CM397" s="11"/>
      <c r="CN397" s="11"/>
      <c r="CO397" s="11"/>
      <c r="CP397" s="11"/>
      <c r="CQ397" s="11"/>
      <c r="CR397" s="11"/>
      <c r="CS397" s="11"/>
      <c r="CT397" s="11"/>
      <c r="CU397" s="11"/>
      <c r="CV397" s="11"/>
      <c r="CW397" s="11"/>
      <c r="CX397" s="11"/>
      <c r="CY397" s="11"/>
      <c r="CZ397" s="11"/>
      <c r="DA397" s="11"/>
      <c r="DB397" s="11"/>
      <c r="DC397" s="11"/>
      <c r="DD397" s="11"/>
      <c r="DE397" s="11"/>
      <c r="DF397" s="11"/>
      <c r="DG397" s="11"/>
      <c r="DH397" s="11"/>
      <c r="DI397" s="11"/>
      <c r="DJ397" s="11"/>
      <c r="DK397" s="11"/>
      <c r="DL397" s="11"/>
      <c r="DM397" s="11"/>
      <c r="DN397" s="11"/>
      <c r="DO397" s="11"/>
      <c r="DP397" s="11"/>
      <c r="DQ397" s="11"/>
      <c r="DR397" s="11"/>
      <c r="DS397" s="11"/>
      <c r="DT397" s="11"/>
      <c r="DU397" s="11"/>
      <c r="DV397" s="11"/>
      <c r="DW397" s="11"/>
      <c r="DX397" s="11"/>
      <c r="DY397" s="11"/>
      <c r="DZ397" s="11"/>
      <c r="EA397" s="11"/>
      <c r="EB397" s="11"/>
      <c r="EC397" s="11"/>
      <c r="ED397" s="11"/>
      <c r="EE397" s="11"/>
    </row>
    <row r="398">
      <c r="B398" s="58"/>
      <c r="C398" s="58"/>
      <c r="D398" s="58"/>
      <c r="E398" s="58"/>
      <c r="F398" s="58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  <c r="BX398" s="11"/>
      <c r="BY398" s="11"/>
      <c r="BZ398" s="11"/>
      <c r="CA398" s="11"/>
      <c r="CB398" s="11"/>
      <c r="CC398" s="11"/>
      <c r="CD398" s="11"/>
      <c r="CE398" s="11"/>
      <c r="CF398" s="11"/>
      <c r="CG398" s="11"/>
      <c r="CH398" s="11"/>
      <c r="CI398" s="11"/>
      <c r="CJ398" s="11"/>
      <c r="CK398" s="11"/>
      <c r="CL398" s="11"/>
      <c r="CM398" s="11"/>
      <c r="CN398" s="11"/>
      <c r="CO398" s="11"/>
      <c r="CP398" s="11"/>
      <c r="CQ398" s="11"/>
      <c r="CR398" s="11"/>
      <c r="CS398" s="11"/>
      <c r="CT398" s="11"/>
      <c r="CU398" s="11"/>
      <c r="CV398" s="11"/>
      <c r="CW398" s="11"/>
      <c r="CX398" s="11"/>
      <c r="CY398" s="11"/>
      <c r="CZ398" s="11"/>
      <c r="DA398" s="11"/>
      <c r="DB398" s="11"/>
      <c r="DC398" s="11"/>
      <c r="DD398" s="11"/>
      <c r="DE398" s="11"/>
      <c r="DF398" s="11"/>
      <c r="DG398" s="11"/>
      <c r="DH398" s="11"/>
      <c r="DI398" s="11"/>
      <c r="DJ398" s="11"/>
      <c r="DK398" s="11"/>
      <c r="DL398" s="11"/>
      <c r="DM398" s="11"/>
      <c r="DN398" s="11"/>
      <c r="DO398" s="11"/>
      <c r="DP398" s="11"/>
      <c r="DQ398" s="11"/>
      <c r="DR398" s="11"/>
      <c r="DS398" s="11"/>
      <c r="DT398" s="11"/>
      <c r="DU398" s="11"/>
      <c r="DV398" s="11"/>
      <c r="DW398" s="11"/>
      <c r="DX398" s="11"/>
      <c r="DY398" s="11"/>
      <c r="DZ398" s="11"/>
      <c r="EA398" s="11"/>
      <c r="EB398" s="11"/>
      <c r="EC398" s="11"/>
      <c r="ED398" s="11"/>
      <c r="EE398" s="11"/>
    </row>
    <row r="399">
      <c r="B399" s="58"/>
      <c r="C399" s="58"/>
      <c r="D399" s="58"/>
      <c r="E399" s="58"/>
      <c r="F399" s="58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  <c r="BZ399" s="11"/>
      <c r="CA399" s="11"/>
      <c r="CB399" s="11"/>
      <c r="CC399" s="11"/>
      <c r="CD399" s="11"/>
      <c r="CE399" s="11"/>
      <c r="CF399" s="11"/>
      <c r="CG399" s="11"/>
      <c r="CH399" s="11"/>
      <c r="CI399" s="11"/>
      <c r="CJ399" s="11"/>
      <c r="CK399" s="11"/>
      <c r="CL399" s="11"/>
      <c r="CM399" s="11"/>
      <c r="CN399" s="11"/>
      <c r="CO399" s="11"/>
      <c r="CP399" s="11"/>
      <c r="CQ399" s="11"/>
      <c r="CR399" s="11"/>
      <c r="CS399" s="11"/>
      <c r="CT399" s="11"/>
      <c r="CU399" s="11"/>
      <c r="CV399" s="11"/>
      <c r="CW399" s="11"/>
      <c r="CX399" s="11"/>
      <c r="CY399" s="11"/>
      <c r="CZ399" s="11"/>
      <c r="DA399" s="11"/>
      <c r="DB399" s="11"/>
      <c r="DC399" s="11"/>
      <c r="DD399" s="11"/>
      <c r="DE399" s="11"/>
      <c r="DF399" s="11"/>
      <c r="DG399" s="11"/>
      <c r="DH399" s="11"/>
      <c r="DI399" s="11"/>
      <c r="DJ399" s="11"/>
      <c r="DK399" s="11"/>
      <c r="DL399" s="11"/>
      <c r="DM399" s="11"/>
      <c r="DN399" s="11"/>
      <c r="DO399" s="11"/>
      <c r="DP399" s="11"/>
      <c r="DQ399" s="11"/>
      <c r="DR399" s="11"/>
      <c r="DS399" s="11"/>
      <c r="DT399" s="11"/>
      <c r="DU399" s="11"/>
      <c r="DV399" s="11"/>
      <c r="DW399" s="11"/>
      <c r="DX399" s="11"/>
      <c r="DY399" s="11"/>
      <c r="DZ399" s="11"/>
      <c r="EA399" s="11"/>
      <c r="EB399" s="11"/>
      <c r="EC399" s="11"/>
      <c r="ED399" s="11"/>
      <c r="EE399" s="11"/>
    </row>
    <row r="400">
      <c r="B400" s="58"/>
      <c r="C400" s="58"/>
      <c r="D400" s="58"/>
      <c r="E400" s="58"/>
      <c r="F400" s="58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  <c r="CC400" s="11"/>
      <c r="CD400" s="11"/>
      <c r="CE400" s="11"/>
      <c r="CF400" s="11"/>
      <c r="CG400" s="11"/>
      <c r="CH400" s="11"/>
      <c r="CI400" s="11"/>
      <c r="CJ400" s="11"/>
      <c r="CK400" s="11"/>
      <c r="CL400" s="11"/>
      <c r="CM400" s="11"/>
      <c r="CN400" s="11"/>
      <c r="CO400" s="11"/>
      <c r="CP400" s="11"/>
      <c r="CQ400" s="11"/>
      <c r="CR400" s="11"/>
      <c r="CS400" s="11"/>
      <c r="CT400" s="11"/>
      <c r="CU400" s="11"/>
      <c r="CV400" s="11"/>
      <c r="CW400" s="11"/>
      <c r="CX400" s="11"/>
      <c r="CY400" s="11"/>
      <c r="CZ400" s="11"/>
      <c r="DA400" s="11"/>
      <c r="DB400" s="11"/>
      <c r="DC400" s="11"/>
      <c r="DD400" s="11"/>
      <c r="DE400" s="11"/>
      <c r="DF400" s="11"/>
      <c r="DG400" s="11"/>
      <c r="DH400" s="11"/>
      <c r="DI400" s="11"/>
      <c r="DJ400" s="11"/>
      <c r="DK400" s="11"/>
      <c r="DL400" s="11"/>
      <c r="DM400" s="11"/>
      <c r="DN400" s="11"/>
      <c r="DO400" s="11"/>
      <c r="DP400" s="11"/>
      <c r="DQ400" s="11"/>
      <c r="DR400" s="11"/>
      <c r="DS400" s="11"/>
      <c r="DT400" s="11"/>
      <c r="DU400" s="11"/>
      <c r="DV400" s="11"/>
      <c r="DW400" s="11"/>
      <c r="DX400" s="11"/>
      <c r="DY400" s="11"/>
      <c r="DZ400" s="11"/>
      <c r="EA400" s="11"/>
      <c r="EB400" s="11"/>
      <c r="EC400" s="11"/>
      <c r="ED400" s="11"/>
      <c r="EE400" s="11"/>
    </row>
    <row r="401">
      <c r="B401" s="58"/>
      <c r="C401" s="58"/>
      <c r="D401" s="58"/>
      <c r="E401" s="58"/>
      <c r="F401" s="58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  <c r="BZ401" s="11"/>
      <c r="CA401" s="11"/>
      <c r="CB401" s="11"/>
      <c r="CC401" s="11"/>
      <c r="CD401" s="11"/>
      <c r="CE401" s="11"/>
      <c r="CF401" s="11"/>
      <c r="CG401" s="11"/>
      <c r="CH401" s="11"/>
      <c r="CI401" s="11"/>
      <c r="CJ401" s="11"/>
      <c r="CK401" s="11"/>
      <c r="CL401" s="11"/>
      <c r="CM401" s="11"/>
      <c r="CN401" s="11"/>
      <c r="CO401" s="11"/>
      <c r="CP401" s="11"/>
      <c r="CQ401" s="11"/>
      <c r="CR401" s="11"/>
      <c r="CS401" s="11"/>
      <c r="CT401" s="11"/>
      <c r="CU401" s="11"/>
      <c r="CV401" s="11"/>
      <c r="CW401" s="11"/>
      <c r="CX401" s="11"/>
      <c r="CY401" s="11"/>
      <c r="CZ401" s="11"/>
      <c r="DA401" s="11"/>
      <c r="DB401" s="11"/>
      <c r="DC401" s="11"/>
      <c r="DD401" s="11"/>
      <c r="DE401" s="11"/>
      <c r="DF401" s="11"/>
      <c r="DG401" s="11"/>
      <c r="DH401" s="11"/>
      <c r="DI401" s="11"/>
      <c r="DJ401" s="11"/>
      <c r="DK401" s="11"/>
      <c r="DL401" s="11"/>
      <c r="DM401" s="11"/>
      <c r="DN401" s="11"/>
      <c r="DO401" s="11"/>
      <c r="DP401" s="11"/>
      <c r="DQ401" s="11"/>
      <c r="DR401" s="11"/>
      <c r="DS401" s="11"/>
      <c r="DT401" s="11"/>
      <c r="DU401" s="11"/>
      <c r="DV401" s="11"/>
      <c r="DW401" s="11"/>
      <c r="DX401" s="11"/>
      <c r="DY401" s="11"/>
      <c r="DZ401" s="11"/>
      <c r="EA401" s="11"/>
      <c r="EB401" s="11"/>
      <c r="EC401" s="11"/>
      <c r="ED401" s="11"/>
      <c r="EE401" s="11"/>
    </row>
    <row r="402">
      <c r="B402" s="58"/>
      <c r="C402" s="58"/>
      <c r="D402" s="58"/>
      <c r="E402" s="58"/>
      <c r="F402" s="58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1"/>
      <c r="BY402" s="11"/>
      <c r="BZ402" s="11"/>
      <c r="CA402" s="11"/>
      <c r="CB402" s="11"/>
      <c r="CC402" s="11"/>
      <c r="CD402" s="11"/>
      <c r="CE402" s="11"/>
      <c r="CF402" s="11"/>
      <c r="CG402" s="11"/>
      <c r="CH402" s="11"/>
      <c r="CI402" s="11"/>
      <c r="CJ402" s="11"/>
      <c r="CK402" s="11"/>
      <c r="CL402" s="11"/>
      <c r="CM402" s="11"/>
      <c r="CN402" s="11"/>
      <c r="CO402" s="11"/>
      <c r="CP402" s="11"/>
      <c r="CQ402" s="11"/>
      <c r="CR402" s="11"/>
      <c r="CS402" s="11"/>
      <c r="CT402" s="11"/>
      <c r="CU402" s="11"/>
      <c r="CV402" s="11"/>
      <c r="CW402" s="11"/>
      <c r="CX402" s="11"/>
      <c r="CY402" s="11"/>
      <c r="CZ402" s="11"/>
      <c r="DA402" s="11"/>
      <c r="DB402" s="11"/>
      <c r="DC402" s="11"/>
      <c r="DD402" s="11"/>
      <c r="DE402" s="11"/>
      <c r="DF402" s="11"/>
      <c r="DG402" s="11"/>
      <c r="DH402" s="11"/>
      <c r="DI402" s="11"/>
      <c r="DJ402" s="11"/>
      <c r="DK402" s="11"/>
      <c r="DL402" s="11"/>
      <c r="DM402" s="11"/>
      <c r="DN402" s="11"/>
      <c r="DO402" s="11"/>
      <c r="DP402" s="11"/>
      <c r="DQ402" s="11"/>
      <c r="DR402" s="11"/>
      <c r="DS402" s="11"/>
      <c r="DT402" s="11"/>
      <c r="DU402" s="11"/>
      <c r="DV402" s="11"/>
      <c r="DW402" s="11"/>
      <c r="DX402" s="11"/>
      <c r="DY402" s="11"/>
      <c r="DZ402" s="11"/>
      <c r="EA402" s="11"/>
      <c r="EB402" s="11"/>
      <c r="EC402" s="11"/>
      <c r="ED402" s="11"/>
      <c r="EE402" s="11"/>
    </row>
    <row r="403">
      <c r="B403" s="58"/>
      <c r="C403" s="58"/>
      <c r="D403" s="58"/>
      <c r="E403" s="58"/>
      <c r="F403" s="58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  <c r="CA403" s="11"/>
      <c r="CB403" s="11"/>
      <c r="CC403" s="11"/>
      <c r="CD403" s="11"/>
      <c r="CE403" s="11"/>
      <c r="CF403" s="11"/>
      <c r="CG403" s="11"/>
      <c r="CH403" s="11"/>
      <c r="CI403" s="11"/>
      <c r="CJ403" s="11"/>
      <c r="CK403" s="11"/>
      <c r="CL403" s="11"/>
      <c r="CM403" s="11"/>
      <c r="CN403" s="11"/>
      <c r="CO403" s="11"/>
      <c r="CP403" s="11"/>
      <c r="CQ403" s="11"/>
      <c r="CR403" s="11"/>
      <c r="CS403" s="11"/>
      <c r="CT403" s="11"/>
      <c r="CU403" s="11"/>
      <c r="CV403" s="11"/>
      <c r="CW403" s="11"/>
      <c r="CX403" s="11"/>
      <c r="CY403" s="11"/>
      <c r="CZ403" s="11"/>
      <c r="DA403" s="11"/>
      <c r="DB403" s="11"/>
      <c r="DC403" s="11"/>
      <c r="DD403" s="11"/>
      <c r="DE403" s="11"/>
      <c r="DF403" s="11"/>
      <c r="DG403" s="11"/>
      <c r="DH403" s="11"/>
      <c r="DI403" s="11"/>
      <c r="DJ403" s="11"/>
      <c r="DK403" s="11"/>
      <c r="DL403" s="11"/>
      <c r="DM403" s="11"/>
      <c r="DN403" s="11"/>
      <c r="DO403" s="11"/>
      <c r="DP403" s="11"/>
      <c r="DQ403" s="11"/>
      <c r="DR403" s="11"/>
      <c r="DS403" s="11"/>
      <c r="DT403" s="11"/>
      <c r="DU403" s="11"/>
      <c r="DV403" s="11"/>
      <c r="DW403" s="11"/>
      <c r="DX403" s="11"/>
      <c r="DY403" s="11"/>
      <c r="DZ403" s="11"/>
      <c r="EA403" s="11"/>
      <c r="EB403" s="11"/>
      <c r="EC403" s="11"/>
      <c r="ED403" s="11"/>
      <c r="EE403" s="11"/>
    </row>
    <row r="404">
      <c r="B404" s="58"/>
      <c r="C404" s="58"/>
      <c r="D404" s="58"/>
      <c r="E404" s="58"/>
      <c r="F404" s="58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  <c r="BX404" s="11"/>
      <c r="BY404" s="11"/>
      <c r="BZ404" s="11"/>
      <c r="CA404" s="11"/>
      <c r="CB404" s="11"/>
      <c r="CC404" s="11"/>
      <c r="CD404" s="11"/>
      <c r="CE404" s="11"/>
      <c r="CF404" s="11"/>
      <c r="CG404" s="11"/>
      <c r="CH404" s="11"/>
      <c r="CI404" s="11"/>
      <c r="CJ404" s="11"/>
      <c r="CK404" s="11"/>
      <c r="CL404" s="11"/>
      <c r="CM404" s="11"/>
      <c r="CN404" s="11"/>
      <c r="CO404" s="11"/>
      <c r="CP404" s="11"/>
      <c r="CQ404" s="11"/>
      <c r="CR404" s="11"/>
      <c r="CS404" s="11"/>
      <c r="CT404" s="11"/>
      <c r="CU404" s="11"/>
      <c r="CV404" s="11"/>
      <c r="CW404" s="11"/>
      <c r="CX404" s="11"/>
      <c r="CY404" s="11"/>
      <c r="CZ404" s="11"/>
      <c r="DA404" s="11"/>
      <c r="DB404" s="11"/>
      <c r="DC404" s="11"/>
      <c r="DD404" s="11"/>
      <c r="DE404" s="11"/>
      <c r="DF404" s="11"/>
      <c r="DG404" s="11"/>
      <c r="DH404" s="11"/>
      <c r="DI404" s="11"/>
      <c r="DJ404" s="11"/>
      <c r="DK404" s="11"/>
      <c r="DL404" s="11"/>
      <c r="DM404" s="11"/>
      <c r="DN404" s="11"/>
      <c r="DO404" s="11"/>
      <c r="DP404" s="11"/>
      <c r="DQ404" s="11"/>
      <c r="DR404" s="11"/>
      <c r="DS404" s="11"/>
      <c r="DT404" s="11"/>
      <c r="DU404" s="11"/>
      <c r="DV404" s="11"/>
      <c r="DW404" s="11"/>
      <c r="DX404" s="11"/>
      <c r="DY404" s="11"/>
      <c r="DZ404" s="11"/>
      <c r="EA404" s="11"/>
      <c r="EB404" s="11"/>
      <c r="EC404" s="11"/>
      <c r="ED404" s="11"/>
      <c r="EE404" s="11"/>
    </row>
    <row r="405">
      <c r="B405" s="58"/>
      <c r="C405" s="58"/>
      <c r="D405" s="58"/>
      <c r="E405" s="58"/>
      <c r="F405" s="58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1"/>
      <c r="BT405" s="11"/>
      <c r="BU405" s="11"/>
      <c r="BV405" s="11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</row>
    <row r="406">
      <c r="B406" s="58"/>
      <c r="C406" s="58"/>
      <c r="D406" s="58"/>
      <c r="E406" s="58"/>
      <c r="F406" s="58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  <c r="BZ406" s="11"/>
      <c r="CA406" s="11"/>
      <c r="CB406" s="11"/>
      <c r="CC406" s="11"/>
      <c r="CD406" s="11"/>
      <c r="CE406" s="11"/>
      <c r="CF406" s="11"/>
      <c r="CG406" s="11"/>
      <c r="CH406" s="11"/>
      <c r="CI406" s="11"/>
      <c r="CJ406" s="11"/>
      <c r="CK406" s="11"/>
      <c r="CL406" s="11"/>
      <c r="CM406" s="11"/>
      <c r="CN406" s="11"/>
      <c r="CO406" s="11"/>
      <c r="CP406" s="11"/>
      <c r="CQ406" s="11"/>
      <c r="CR406" s="11"/>
      <c r="CS406" s="11"/>
      <c r="CT406" s="11"/>
      <c r="CU406" s="11"/>
      <c r="CV406" s="11"/>
      <c r="CW406" s="11"/>
      <c r="CX406" s="11"/>
      <c r="CY406" s="11"/>
      <c r="CZ406" s="11"/>
      <c r="DA406" s="11"/>
      <c r="DB406" s="11"/>
      <c r="DC406" s="11"/>
      <c r="DD406" s="11"/>
      <c r="DE406" s="11"/>
      <c r="DF406" s="11"/>
      <c r="DG406" s="11"/>
      <c r="DH406" s="11"/>
      <c r="DI406" s="11"/>
      <c r="DJ406" s="11"/>
      <c r="DK406" s="11"/>
      <c r="DL406" s="11"/>
      <c r="DM406" s="11"/>
      <c r="DN406" s="11"/>
      <c r="DO406" s="11"/>
      <c r="DP406" s="11"/>
      <c r="DQ406" s="11"/>
      <c r="DR406" s="11"/>
      <c r="DS406" s="11"/>
      <c r="DT406" s="11"/>
      <c r="DU406" s="11"/>
      <c r="DV406" s="11"/>
      <c r="DW406" s="11"/>
      <c r="DX406" s="11"/>
      <c r="DY406" s="11"/>
      <c r="DZ406" s="11"/>
      <c r="EA406" s="11"/>
      <c r="EB406" s="11"/>
      <c r="EC406" s="11"/>
      <c r="ED406" s="11"/>
      <c r="EE406" s="11"/>
    </row>
    <row r="407">
      <c r="B407" s="58"/>
      <c r="C407" s="58"/>
      <c r="D407" s="58"/>
      <c r="E407" s="58"/>
      <c r="F407" s="58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  <c r="BU407" s="11"/>
      <c r="BV407" s="11"/>
      <c r="BW407" s="11"/>
      <c r="BX407" s="11"/>
      <c r="BY407" s="11"/>
      <c r="BZ407" s="11"/>
      <c r="CA407" s="11"/>
      <c r="CB407" s="11"/>
      <c r="CC407" s="11"/>
      <c r="CD407" s="11"/>
      <c r="CE407" s="11"/>
      <c r="CF407" s="11"/>
      <c r="CG407" s="11"/>
      <c r="CH407" s="11"/>
      <c r="CI407" s="11"/>
      <c r="CJ407" s="11"/>
      <c r="CK407" s="11"/>
      <c r="CL407" s="11"/>
      <c r="CM407" s="11"/>
      <c r="CN407" s="11"/>
      <c r="CO407" s="11"/>
      <c r="CP407" s="11"/>
      <c r="CQ407" s="11"/>
      <c r="CR407" s="11"/>
      <c r="CS407" s="11"/>
      <c r="CT407" s="11"/>
      <c r="CU407" s="11"/>
      <c r="CV407" s="11"/>
      <c r="CW407" s="11"/>
      <c r="CX407" s="11"/>
      <c r="CY407" s="11"/>
      <c r="CZ407" s="11"/>
      <c r="DA407" s="11"/>
      <c r="DB407" s="11"/>
      <c r="DC407" s="11"/>
      <c r="DD407" s="11"/>
      <c r="DE407" s="11"/>
      <c r="DF407" s="11"/>
      <c r="DG407" s="11"/>
      <c r="DH407" s="11"/>
      <c r="DI407" s="11"/>
      <c r="DJ407" s="11"/>
      <c r="DK407" s="11"/>
      <c r="DL407" s="11"/>
      <c r="DM407" s="11"/>
      <c r="DN407" s="11"/>
      <c r="DO407" s="11"/>
      <c r="DP407" s="11"/>
      <c r="DQ407" s="11"/>
      <c r="DR407" s="11"/>
      <c r="DS407" s="11"/>
      <c r="DT407" s="11"/>
      <c r="DU407" s="11"/>
      <c r="DV407" s="11"/>
      <c r="DW407" s="11"/>
      <c r="DX407" s="11"/>
      <c r="DY407" s="11"/>
      <c r="DZ407" s="11"/>
      <c r="EA407" s="11"/>
      <c r="EB407" s="11"/>
      <c r="EC407" s="11"/>
      <c r="ED407" s="11"/>
      <c r="EE407" s="11"/>
    </row>
    <row r="408">
      <c r="B408" s="58"/>
      <c r="C408" s="58"/>
      <c r="D408" s="58"/>
      <c r="E408" s="58"/>
      <c r="F408" s="58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1"/>
      <c r="BT408" s="11"/>
      <c r="BU408" s="11"/>
      <c r="BV408" s="11"/>
      <c r="BW408" s="11"/>
      <c r="BX408" s="11"/>
      <c r="BY408" s="11"/>
      <c r="BZ408" s="11"/>
      <c r="CA408" s="11"/>
      <c r="CB408" s="11"/>
      <c r="CC408" s="11"/>
      <c r="CD408" s="11"/>
      <c r="CE408" s="11"/>
      <c r="CF408" s="11"/>
      <c r="CG408" s="11"/>
      <c r="CH408" s="11"/>
      <c r="CI408" s="11"/>
      <c r="CJ408" s="11"/>
      <c r="CK408" s="11"/>
      <c r="CL408" s="11"/>
      <c r="CM408" s="11"/>
      <c r="CN408" s="11"/>
      <c r="CO408" s="11"/>
      <c r="CP408" s="11"/>
      <c r="CQ408" s="11"/>
      <c r="CR408" s="11"/>
      <c r="CS408" s="11"/>
      <c r="CT408" s="11"/>
      <c r="CU408" s="11"/>
      <c r="CV408" s="11"/>
      <c r="CW408" s="11"/>
      <c r="CX408" s="11"/>
      <c r="CY408" s="11"/>
      <c r="CZ408" s="11"/>
      <c r="DA408" s="11"/>
      <c r="DB408" s="11"/>
      <c r="DC408" s="11"/>
      <c r="DD408" s="11"/>
      <c r="DE408" s="11"/>
      <c r="DF408" s="11"/>
      <c r="DG408" s="11"/>
      <c r="DH408" s="11"/>
      <c r="DI408" s="11"/>
      <c r="DJ408" s="11"/>
      <c r="DK408" s="11"/>
      <c r="DL408" s="11"/>
      <c r="DM408" s="11"/>
      <c r="DN408" s="11"/>
      <c r="DO408" s="11"/>
      <c r="DP408" s="11"/>
      <c r="DQ408" s="11"/>
      <c r="DR408" s="11"/>
      <c r="DS408" s="11"/>
      <c r="DT408" s="11"/>
      <c r="DU408" s="11"/>
      <c r="DV408" s="11"/>
      <c r="DW408" s="11"/>
      <c r="DX408" s="11"/>
      <c r="DY408" s="11"/>
      <c r="DZ408" s="11"/>
      <c r="EA408" s="11"/>
      <c r="EB408" s="11"/>
      <c r="EC408" s="11"/>
      <c r="ED408" s="11"/>
      <c r="EE408" s="11"/>
    </row>
    <row r="409">
      <c r="B409" s="58"/>
      <c r="C409" s="58"/>
      <c r="D409" s="58"/>
      <c r="E409" s="58"/>
      <c r="F409" s="58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  <c r="BP409" s="11"/>
      <c r="BQ409" s="11"/>
      <c r="BR409" s="11"/>
      <c r="BS409" s="11"/>
      <c r="BT409" s="11"/>
      <c r="BU409" s="11"/>
      <c r="BV409" s="11"/>
      <c r="BW409" s="11"/>
      <c r="BX409" s="11"/>
      <c r="BY409" s="11"/>
      <c r="BZ409" s="11"/>
      <c r="CA409" s="11"/>
      <c r="CB409" s="11"/>
      <c r="CC409" s="11"/>
      <c r="CD409" s="11"/>
      <c r="CE409" s="11"/>
      <c r="CF409" s="11"/>
      <c r="CG409" s="11"/>
      <c r="CH409" s="11"/>
      <c r="CI409" s="11"/>
      <c r="CJ409" s="11"/>
      <c r="CK409" s="11"/>
      <c r="CL409" s="11"/>
      <c r="CM409" s="11"/>
      <c r="CN409" s="11"/>
      <c r="CO409" s="11"/>
      <c r="CP409" s="11"/>
      <c r="CQ409" s="11"/>
      <c r="CR409" s="11"/>
      <c r="CS409" s="11"/>
      <c r="CT409" s="11"/>
      <c r="CU409" s="11"/>
      <c r="CV409" s="11"/>
      <c r="CW409" s="11"/>
      <c r="CX409" s="11"/>
      <c r="CY409" s="11"/>
      <c r="CZ409" s="11"/>
      <c r="DA409" s="11"/>
      <c r="DB409" s="11"/>
      <c r="DC409" s="11"/>
      <c r="DD409" s="11"/>
      <c r="DE409" s="11"/>
      <c r="DF409" s="11"/>
      <c r="DG409" s="11"/>
      <c r="DH409" s="11"/>
      <c r="DI409" s="11"/>
      <c r="DJ409" s="11"/>
      <c r="DK409" s="11"/>
      <c r="DL409" s="11"/>
      <c r="DM409" s="11"/>
      <c r="DN409" s="11"/>
      <c r="DO409" s="11"/>
      <c r="DP409" s="11"/>
      <c r="DQ409" s="11"/>
      <c r="DR409" s="11"/>
      <c r="DS409" s="11"/>
      <c r="DT409" s="11"/>
      <c r="DU409" s="11"/>
      <c r="DV409" s="11"/>
      <c r="DW409" s="11"/>
      <c r="DX409" s="11"/>
      <c r="DY409" s="11"/>
      <c r="DZ409" s="11"/>
      <c r="EA409" s="11"/>
      <c r="EB409" s="11"/>
      <c r="EC409" s="11"/>
      <c r="ED409" s="11"/>
      <c r="EE409" s="11"/>
    </row>
    <row r="410">
      <c r="B410" s="58"/>
      <c r="C410" s="58"/>
      <c r="D410" s="58"/>
      <c r="E410" s="58"/>
      <c r="F410" s="58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P410" s="11"/>
      <c r="BQ410" s="11"/>
      <c r="BR410" s="11"/>
      <c r="BS410" s="11"/>
      <c r="BT410" s="11"/>
      <c r="BU410" s="11"/>
      <c r="BV410" s="11"/>
      <c r="BW410" s="11"/>
      <c r="BX410" s="11"/>
      <c r="BY410" s="11"/>
      <c r="BZ410" s="11"/>
      <c r="CA410" s="11"/>
      <c r="CB410" s="11"/>
      <c r="CC410" s="11"/>
      <c r="CD410" s="11"/>
      <c r="CE410" s="11"/>
      <c r="CF410" s="11"/>
      <c r="CG410" s="11"/>
      <c r="CH410" s="11"/>
      <c r="CI410" s="11"/>
      <c r="CJ410" s="11"/>
      <c r="CK410" s="11"/>
      <c r="CL410" s="11"/>
      <c r="CM410" s="11"/>
      <c r="CN410" s="11"/>
      <c r="CO410" s="11"/>
      <c r="CP410" s="11"/>
      <c r="CQ410" s="11"/>
      <c r="CR410" s="11"/>
      <c r="CS410" s="11"/>
      <c r="CT410" s="11"/>
      <c r="CU410" s="11"/>
      <c r="CV410" s="11"/>
      <c r="CW410" s="11"/>
      <c r="CX410" s="11"/>
      <c r="CY410" s="11"/>
      <c r="CZ410" s="11"/>
      <c r="DA410" s="11"/>
      <c r="DB410" s="11"/>
      <c r="DC410" s="11"/>
      <c r="DD410" s="11"/>
      <c r="DE410" s="11"/>
      <c r="DF410" s="11"/>
      <c r="DG410" s="11"/>
      <c r="DH410" s="11"/>
      <c r="DI410" s="11"/>
      <c r="DJ410" s="11"/>
      <c r="DK410" s="11"/>
      <c r="DL410" s="11"/>
      <c r="DM410" s="11"/>
      <c r="DN410" s="11"/>
      <c r="DO410" s="11"/>
      <c r="DP410" s="11"/>
      <c r="DQ410" s="11"/>
      <c r="DR410" s="11"/>
      <c r="DS410" s="11"/>
      <c r="DT410" s="11"/>
      <c r="DU410" s="11"/>
      <c r="DV410" s="11"/>
      <c r="DW410" s="11"/>
      <c r="DX410" s="11"/>
      <c r="DY410" s="11"/>
      <c r="DZ410" s="11"/>
      <c r="EA410" s="11"/>
      <c r="EB410" s="11"/>
      <c r="EC410" s="11"/>
      <c r="ED410" s="11"/>
      <c r="EE410" s="11"/>
    </row>
    <row r="411">
      <c r="B411" s="58"/>
      <c r="C411" s="58"/>
      <c r="D411" s="58"/>
      <c r="E411" s="58"/>
      <c r="F411" s="58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  <c r="BP411" s="11"/>
      <c r="BQ411" s="11"/>
      <c r="BR411" s="11"/>
      <c r="BS411" s="11"/>
      <c r="BT411" s="11"/>
      <c r="BU411" s="11"/>
      <c r="BV411" s="11"/>
      <c r="BW411" s="11"/>
      <c r="BX411" s="11"/>
      <c r="BY411" s="11"/>
      <c r="BZ411" s="11"/>
      <c r="CA411" s="11"/>
      <c r="CB411" s="11"/>
      <c r="CC411" s="11"/>
      <c r="CD411" s="11"/>
      <c r="CE411" s="11"/>
      <c r="CF411" s="11"/>
      <c r="CG411" s="11"/>
      <c r="CH411" s="11"/>
      <c r="CI411" s="11"/>
      <c r="CJ411" s="11"/>
      <c r="CK411" s="11"/>
      <c r="CL411" s="11"/>
      <c r="CM411" s="11"/>
      <c r="CN411" s="11"/>
      <c r="CO411" s="11"/>
      <c r="CP411" s="11"/>
      <c r="CQ411" s="11"/>
      <c r="CR411" s="11"/>
      <c r="CS411" s="11"/>
      <c r="CT411" s="11"/>
      <c r="CU411" s="11"/>
      <c r="CV411" s="11"/>
      <c r="CW411" s="11"/>
      <c r="CX411" s="11"/>
      <c r="CY411" s="11"/>
      <c r="CZ411" s="11"/>
      <c r="DA411" s="11"/>
      <c r="DB411" s="11"/>
      <c r="DC411" s="11"/>
      <c r="DD411" s="11"/>
      <c r="DE411" s="11"/>
      <c r="DF411" s="11"/>
      <c r="DG411" s="11"/>
      <c r="DH411" s="11"/>
      <c r="DI411" s="11"/>
      <c r="DJ411" s="11"/>
      <c r="DK411" s="11"/>
      <c r="DL411" s="11"/>
      <c r="DM411" s="11"/>
      <c r="DN411" s="11"/>
      <c r="DO411" s="11"/>
      <c r="DP411" s="11"/>
      <c r="DQ411" s="11"/>
      <c r="DR411" s="11"/>
      <c r="DS411" s="11"/>
      <c r="DT411" s="11"/>
      <c r="DU411" s="11"/>
      <c r="DV411" s="11"/>
      <c r="DW411" s="11"/>
      <c r="DX411" s="11"/>
      <c r="DY411" s="11"/>
      <c r="DZ411" s="11"/>
      <c r="EA411" s="11"/>
      <c r="EB411" s="11"/>
      <c r="EC411" s="11"/>
      <c r="ED411" s="11"/>
      <c r="EE411" s="11"/>
    </row>
    <row r="412">
      <c r="B412" s="58"/>
      <c r="C412" s="58"/>
      <c r="D412" s="58"/>
      <c r="E412" s="58"/>
      <c r="F412" s="58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  <c r="BQ412" s="11"/>
      <c r="BR412" s="11"/>
      <c r="BS412" s="11"/>
      <c r="BT412" s="11"/>
      <c r="BU412" s="11"/>
      <c r="BV412" s="11"/>
      <c r="BW412" s="11"/>
      <c r="BX412" s="11"/>
      <c r="BY412" s="11"/>
      <c r="BZ412" s="11"/>
      <c r="CA412" s="11"/>
      <c r="CB412" s="11"/>
      <c r="CC412" s="11"/>
      <c r="CD412" s="11"/>
      <c r="CE412" s="11"/>
      <c r="CF412" s="11"/>
      <c r="CG412" s="11"/>
      <c r="CH412" s="11"/>
      <c r="CI412" s="11"/>
      <c r="CJ412" s="11"/>
      <c r="CK412" s="11"/>
      <c r="CL412" s="11"/>
      <c r="CM412" s="11"/>
      <c r="CN412" s="11"/>
      <c r="CO412" s="11"/>
      <c r="CP412" s="11"/>
      <c r="CQ412" s="11"/>
      <c r="CR412" s="11"/>
      <c r="CS412" s="11"/>
      <c r="CT412" s="11"/>
      <c r="CU412" s="11"/>
      <c r="CV412" s="11"/>
      <c r="CW412" s="11"/>
      <c r="CX412" s="11"/>
      <c r="CY412" s="11"/>
      <c r="CZ412" s="11"/>
      <c r="DA412" s="11"/>
      <c r="DB412" s="11"/>
      <c r="DC412" s="11"/>
      <c r="DD412" s="11"/>
      <c r="DE412" s="11"/>
      <c r="DF412" s="11"/>
      <c r="DG412" s="11"/>
      <c r="DH412" s="11"/>
      <c r="DI412" s="11"/>
      <c r="DJ412" s="11"/>
      <c r="DK412" s="11"/>
      <c r="DL412" s="11"/>
      <c r="DM412" s="11"/>
      <c r="DN412" s="11"/>
      <c r="DO412" s="11"/>
      <c r="DP412" s="11"/>
      <c r="DQ412" s="11"/>
      <c r="DR412" s="11"/>
      <c r="DS412" s="11"/>
      <c r="DT412" s="11"/>
      <c r="DU412" s="11"/>
      <c r="DV412" s="11"/>
      <c r="DW412" s="11"/>
      <c r="DX412" s="11"/>
      <c r="DY412" s="11"/>
      <c r="DZ412" s="11"/>
      <c r="EA412" s="11"/>
      <c r="EB412" s="11"/>
      <c r="EC412" s="11"/>
      <c r="ED412" s="11"/>
      <c r="EE412" s="11"/>
    </row>
    <row r="413">
      <c r="B413" s="58"/>
      <c r="C413" s="58"/>
      <c r="D413" s="58"/>
      <c r="E413" s="58"/>
      <c r="F413" s="58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1"/>
      <c r="BO413" s="11"/>
      <c r="BP413" s="11"/>
      <c r="BQ413" s="11"/>
      <c r="BR413" s="11"/>
      <c r="BS413" s="11"/>
      <c r="BT413" s="11"/>
      <c r="BU413" s="11"/>
      <c r="BV413" s="11"/>
      <c r="BW413" s="11"/>
      <c r="BX413" s="11"/>
      <c r="BY413" s="11"/>
      <c r="BZ413" s="11"/>
      <c r="CA413" s="11"/>
      <c r="CB413" s="11"/>
      <c r="CC413" s="11"/>
      <c r="CD413" s="11"/>
      <c r="CE413" s="11"/>
      <c r="CF413" s="11"/>
      <c r="CG413" s="11"/>
      <c r="CH413" s="11"/>
      <c r="CI413" s="11"/>
      <c r="CJ413" s="11"/>
      <c r="CK413" s="11"/>
      <c r="CL413" s="11"/>
      <c r="CM413" s="11"/>
      <c r="CN413" s="11"/>
      <c r="CO413" s="11"/>
      <c r="CP413" s="11"/>
      <c r="CQ413" s="11"/>
      <c r="CR413" s="11"/>
      <c r="CS413" s="11"/>
      <c r="CT413" s="11"/>
      <c r="CU413" s="11"/>
      <c r="CV413" s="11"/>
      <c r="CW413" s="11"/>
      <c r="CX413" s="11"/>
      <c r="CY413" s="11"/>
      <c r="CZ413" s="11"/>
      <c r="DA413" s="11"/>
      <c r="DB413" s="11"/>
      <c r="DC413" s="11"/>
      <c r="DD413" s="11"/>
      <c r="DE413" s="11"/>
      <c r="DF413" s="11"/>
      <c r="DG413" s="11"/>
      <c r="DH413" s="11"/>
      <c r="DI413" s="11"/>
      <c r="DJ413" s="11"/>
      <c r="DK413" s="11"/>
      <c r="DL413" s="11"/>
      <c r="DM413" s="11"/>
      <c r="DN413" s="11"/>
      <c r="DO413" s="11"/>
      <c r="DP413" s="11"/>
      <c r="DQ413" s="11"/>
      <c r="DR413" s="11"/>
      <c r="DS413" s="11"/>
      <c r="DT413" s="11"/>
      <c r="DU413" s="11"/>
      <c r="DV413" s="11"/>
      <c r="DW413" s="11"/>
      <c r="DX413" s="11"/>
      <c r="DY413" s="11"/>
      <c r="DZ413" s="11"/>
      <c r="EA413" s="11"/>
      <c r="EB413" s="11"/>
      <c r="EC413" s="11"/>
      <c r="ED413" s="11"/>
      <c r="EE413" s="11"/>
    </row>
    <row r="414">
      <c r="B414" s="58"/>
      <c r="C414" s="58"/>
      <c r="D414" s="58"/>
      <c r="E414" s="58"/>
      <c r="F414" s="58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1"/>
      <c r="BO414" s="11"/>
      <c r="BP414" s="11"/>
      <c r="BQ414" s="11"/>
      <c r="BR414" s="11"/>
      <c r="BS414" s="11"/>
      <c r="BT414" s="11"/>
      <c r="BU414" s="11"/>
      <c r="BV414" s="11"/>
      <c r="BW414" s="11"/>
      <c r="BX414" s="11"/>
      <c r="BY414" s="11"/>
      <c r="BZ414" s="11"/>
      <c r="CA414" s="11"/>
      <c r="CB414" s="11"/>
      <c r="CC414" s="11"/>
      <c r="CD414" s="11"/>
      <c r="CE414" s="11"/>
      <c r="CF414" s="11"/>
      <c r="CG414" s="11"/>
      <c r="CH414" s="11"/>
      <c r="CI414" s="11"/>
      <c r="CJ414" s="11"/>
      <c r="CK414" s="11"/>
      <c r="CL414" s="11"/>
      <c r="CM414" s="11"/>
      <c r="CN414" s="11"/>
      <c r="CO414" s="11"/>
      <c r="CP414" s="11"/>
      <c r="CQ414" s="11"/>
      <c r="CR414" s="11"/>
      <c r="CS414" s="11"/>
      <c r="CT414" s="11"/>
      <c r="CU414" s="11"/>
      <c r="CV414" s="11"/>
      <c r="CW414" s="11"/>
      <c r="CX414" s="11"/>
      <c r="CY414" s="11"/>
      <c r="CZ414" s="11"/>
      <c r="DA414" s="11"/>
      <c r="DB414" s="11"/>
      <c r="DC414" s="11"/>
      <c r="DD414" s="11"/>
      <c r="DE414" s="11"/>
      <c r="DF414" s="11"/>
      <c r="DG414" s="11"/>
      <c r="DH414" s="11"/>
      <c r="DI414" s="11"/>
      <c r="DJ414" s="11"/>
      <c r="DK414" s="11"/>
      <c r="DL414" s="11"/>
      <c r="DM414" s="11"/>
      <c r="DN414" s="11"/>
      <c r="DO414" s="11"/>
      <c r="DP414" s="11"/>
      <c r="DQ414" s="11"/>
      <c r="DR414" s="11"/>
      <c r="DS414" s="11"/>
      <c r="DT414" s="11"/>
      <c r="DU414" s="11"/>
      <c r="DV414" s="11"/>
      <c r="DW414" s="11"/>
      <c r="DX414" s="11"/>
      <c r="DY414" s="11"/>
      <c r="DZ414" s="11"/>
      <c r="EA414" s="11"/>
      <c r="EB414" s="11"/>
      <c r="EC414" s="11"/>
      <c r="ED414" s="11"/>
      <c r="EE414" s="11"/>
    </row>
    <row r="415">
      <c r="B415" s="58"/>
      <c r="C415" s="58"/>
      <c r="D415" s="58"/>
      <c r="E415" s="58"/>
      <c r="F415" s="58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  <c r="BP415" s="11"/>
      <c r="BQ415" s="11"/>
      <c r="BR415" s="11"/>
      <c r="BS415" s="11"/>
      <c r="BT415" s="11"/>
      <c r="BU415" s="11"/>
      <c r="BV415" s="11"/>
      <c r="BW415" s="11"/>
      <c r="BX415" s="11"/>
      <c r="BY415" s="11"/>
      <c r="BZ415" s="11"/>
      <c r="CA415" s="11"/>
      <c r="CB415" s="11"/>
      <c r="CC415" s="11"/>
      <c r="CD415" s="11"/>
      <c r="CE415" s="11"/>
      <c r="CF415" s="11"/>
      <c r="CG415" s="11"/>
      <c r="CH415" s="11"/>
      <c r="CI415" s="11"/>
      <c r="CJ415" s="11"/>
      <c r="CK415" s="11"/>
      <c r="CL415" s="11"/>
      <c r="CM415" s="11"/>
      <c r="CN415" s="11"/>
      <c r="CO415" s="11"/>
      <c r="CP415" s="11"/>
      <c r="CQ415" s="11"/>
      <c r="CR415" s="11"/>
      <c r="CS415" s="11"/>
      <c r="CT415" s="11"/>
      <c r="CU415" s="11"/>
      <c r="CV415" s="11"/>
      <c r="CW415" s="11"/>
      <c r="CX415" s="11"/>
      <c r="CY415" s="11"/>
      <c r="CZ415" s="11"/>
      <c r="DA415" s="11"/>
      <c r="DB415" s="11"/>
      <c r="DC415" s="11"/>
      <c r="DD415" s="11"/>
      <c r="DE415" s="11"/>
      <c r="DF415" s="11"/>
      <c r="DG415" s="11"/>
      <c r="DH415" s="11"/>
      <c r="DI415" s="11"/>
      <c r="DJ415" s="11"/>
      <c r="DK415" s="11"/>
      <c r="DL415" s="11"/>
      <c r="DM415" s="11"/>
      <c r="DN415" s="11"/>
      <c r="DO415" s="11"/>
      <c r="DP415" s="11"/>
      <c r="DQ415" s="11"/>
      <c r="DR415" s="11"/>
      <c r="DS415" s="11"/>
      <c r="DT415" s="11"/>
      <c r="DU415" s="11"/>
      <c r="DV415" s="11"/>
      <c r="DW415" s="11"/>
      <c r="DX415" s="11"/>
      <c r="DY415" s="11"/>
      <c r="DZ415" s="11"/>
      <c r="EA415" s="11"/>
      <c r="EB415" s="11"/>
      <c r="EC415" s="11"/>
      <c r="ED415" s="11"/>
      <c r="EE415" s="11"/>
    </row>
    <row r="416">
      <c r="B416" s="58"/>
      <c r="C416" s="58"/>
      <c r="D416" s="58"/>
      <c r="E416" s="58"/>
      <c r="F416" s="58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  <c r="BQ416" s="11"/>
      <c r="BR416" s="11"/>
      <c r="BS416" s="11"/>
      <c r="BT416" s="11"/>
      <c r="BU416" s="11"/>
      <c r="BV416" s="11"/>
      <c r="BW416" s="11"/>
      <c r="BX416" s="11"/>
      <c r="BY416" s="11"/>
      <c r="BZ416" s="11"/>
      <c r="CA416" s="11"/>
      <c r="CB416" s="11"/>
      <c r="CC416" s="11"/>
      <c r="CD416" s="11"/>
      <c r="CE416" s="11"/>
      <c r="CF416" s="11"/>
      <c r="CG416" s="11"/>
      <c r="CH416" s="11"/>
      <c r="CI416" s="11"/>
      <c r="CJ416" s="11"/>
      <c r="CK416" s="11"/>
      <c r="CL416" s="11"/>
      <c r="CM416" s="11"/>
      <c r="CN416" s="11"/>
      <c r="CO416" s="11"/>
      <c r="CP416" s="11"/>
      <c r="CQ416" s="11"/>
      <c r="CR416" s="11"/>
      <c r="CS416" s="11"/>
      <c r="CT416" s="11"/>
      <c r="CU416" s="11"/>
      <c r="CV416" s="11"/>
      <c r="CW416" s="11"/>
      <c r="CX416" s="11"/>
      <c r="CY416" s="11"/>
      <c r="CZ416" s="11"/>
      <c r="DA416" s="11"/>
      <c r="DB416" s="11"/>
      <c r="DC416" s="11"/>
      <c r="DD416" s="11"/>
      <c r="DE416" s="11"/>
      <c r="DF416" s="11"/>
      <c r="DG416" s="11"/>
      <c r="DH416" s="11"/>
      <c r="DI416" s="11"/>
      <c r="DJ416" s="11"/>
      <c r="DK416" s="11"/>
      <c r="DL416" s="11"/>
      <c r="DM416" s="11"/>
      <c r="DN416" s="11"/>
      <c r="DO416" s="11"/>
      <c r="DP416" s="11"/>
      <c r="DQ416" s="11"/>
      <c r="DR416" s="11"/>
      <c r="DS416" s="11"/>
      <c r="DT416" s="11"/>
      <c r="DU416" s="11"/>
      <c r="DV416" s="11"/>
      <c r="DW416" s="11"/>
      <c r="DX416" s="11"/>
      <c r="DY416" s="11"/>
      <c r="DZ416" s="11"/>
      <c r="EA416" s="11"/>
      <c r="EB416" s="11"/>
      <c r="EC416" s="11"/>
      <c r="ED416" s="11"/>
      <c r="EE416" s="11"/>
    </row>
    <row r="417">
      <c r="B417" s="58"/>
      <c r="C417" s="58"/>
      <c r="D417" s="58"/>
      <c r="E417" s="58"/>
      <c r="F417" s="58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11"/>
      <c r="BO417" s="11"/>
      <c r="BP417" s="11"/>
      <c r="BQ417" s="11"/>
      <c r="BR417" s="11"/>
      <c r="BS417" s="11"/>
      <c r="BT417" s="11"/>
      <c r="BU417" s="11"/>
      <c r="BV417" s="11"/>
      <c r="BW417" s="11"/>
      <c r="BX417" s="11"/>
      <c r="BY417" s="11"/>
      <c r="BZ417" s="11"/>
      <c r="CA417" s="11"/>
      <c r="CB417" s="11"/>
      <c r="CC417" s="11"/>
      <c r="CD417" s="11"/>
      <c r="CE417" s="11"/>
      <c r="CF417" s="11"/>
      <c r="CG417" s="11"/>
      <c r="CH417" s="11"/>
      <c r="CI417" s="11"/>
      <c r="CJ417" s="11"/>
      <c r="CK417" s="11"/>
      <c r="CL417" s="11"/>
      <c r="CM417" s="11"/>
      <c r="CN417" s="11"/>
      <c r="CO417" s="11"/>
      <c r="CP417" s="11"/>
      <c r="CQ417" s="11"/>
      <c r="CR417" s="11"/>
      <c r="CS417" s="11"/>
      <c r="CT417" s="11"/>
      <c r="CU417" s="11"/>
      <c r="CV417" s="11"/>
      <c r="CW417" s="11"/>
      <c r="CX417" s="11"/>
      <c r="CY417" s="11"/>
      <c r="CZ417" s="11"/>
      <c r="DA417" s="11"/>
      <c r="DB417" s="11"/>
      <c r="DC417" s="11"/>
      <c r="DD417" s="11"/>
      <c r="DE417" s="11"/>
      <c r="DF417" s="11"/>
      <c r="DG417" s="11"/>
      <c r="DH417" s="11"/>
      <c r="DI417" s="11"/>
      <c r="DJ417" s="11"/>
      <c r="DK417" s="11"/>
      <c r="DL417" s="11"/>
      <c r="DM417" s="11"/>
      <c r="DN417" s="11"/>
      <c r="DO417" s="11"/>
      <c r="DP417" s="11"/>
      <c r="DQ417" s="11"/>
      <c r="DR417" s="11"/>
      <c r="DS417" s="11"/>
      <c r="DT417" s="11"/>
      <c r="DU417" s="11"/>
      <c r="DV417" s="11"/>
      <c r="DW417" s="11"/>
      <c r="DX417" s="11"/>
      <c r="DY417" s="11"/>
      <c r="DZ417" s="11"/>
      <c r="EA417" s="11"/>
      <c r="EB417" s="11"/>
      <c r="EC417" s="11"/>
      <c r="ED417" s="11"/>
      <c r="EE417" s="11"/>
    </row>
    <row r="418">
      <c r="B418" s="58"/>
      <c r="C418" s="58"/>
      <c r="D418" s="58"/>
      <c r="E418" s="58"/>
      <c r="F418" s="58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  <c r="BP418" s="11"/>
      <c r="BQ418" s="11"/>
      <c r="BR418" s="11"/>
      <c r="BS418" s="11"/>
      <c r="BT418" s="11"/>
      <c r="BU418" s="11"/>
      <c r="BV418" s="11"/>
      <c r="BW418" s="11"/>
      <c r="BX418" s="11"/>
      <c r="BY418" s="11"/>
      <c r="BZ418" s="11"/>
      <c r="CA418" s="11"/>
      <c r="CB418" s="11"/>
      <c r="CC418" s="11"/>
      <c r="CD418" s="11"/>
      <c r="CE418" s="11"/>
      <c r="CF418" s="11"/>
      <c r="CG418" s="11"/>
      <c r="CH418" s="11"/>
      <c r="CI418" s="11"/>
      <c r="CJ418" s="11"/>
      <c r="CK418" s="11"/>
      <c r="CL418" s="11"/>
      <c r="CM418" s="11"/>
      <c r="CN418" s="11"/>
      <c r="CO418" s="11"/>
      <c r="CP418" s="11"/>
      <c r="CQ418" s="11"/>
      <c r="CR418" s="11"/>
      <c r="CS418" s="11"/>
      <c r="CT418" s="11"/>
      <c r="CU418" s="11"/>
      <c r="CV418" s="11"/>
      <c r="CW418" s="11"/>
      <c r="CX418" s="11"/>
      <c r="CY418" s="11"/>
      <c r="CZ418" s="11"/>
      <c r="DA418" s="11"/>
      <c r="DB418" s="11"/>
      <c r="DC418" s="11"/>
      <c r="DD418" s="11"/>
      <c r="DE418" s="11"/>
      <c r="DF418" s="11"/>
      <c r="DG418" s="11"/>
      <c r="DH418" s="11"/>
      <c r="DI418" s="11"/>
      <c r="DJ418" s="11"/>
      <c r="DK418" s="11"/>
      <c r="DL418" s="11"/>
      <c r="DM418" s="11"/>
      <c r="DN418" s="11"/>
      <c r="DO418" s="11"/>
      <c r="DP418" s="11"/>
      <c r="DQ418" s="11"/>
      <c r="DR418" s="11"/>
      <c r="DS418" s="11"/>
      <c r="DT418" s="11"/>
      <c r="DU418" s="11"/>
      <c r="DV418" s="11"/>
      <c r="DW418" s="11"/>
      <c r="DX418" s="11"/>
      <c r="DY418" s="11"/>
      <c r="DZ418" s="11"/>
      <c r="EA418" s="11"/>
      <c r="EB418" s="11"/>
      <c r="EC418" s="11"/>
      <c r="ED418" s="11"/>
      <c r="EE418" s="11"/>
    </row>
    <row r="419">
      <c r="B419" s="58"/>
      <c r="C419" s="58"/>
      <c r="D419" s="58"/>
      <c r="E419" s="58"/>
      <c r="F419" s="58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P419" s="11"/>
      <c r="BQ419" s="11"/>
      <c r="BR419" s="11"/>
      <c r="BS419" s="11"/>
      <c r="BT419" s="11"/>
      <c r="BU419" s="11"/>
      <c r="BV419" s="11"/>
      <c r="BW419" s="11"/>
      <c r="BX419" s="11"/>
      <c r="BY419" s="11"/>
      <c r="BZ419" s="11"/>
      <c r="CA419" s="11"/>
      <c r="CB419" s="11"/>
      <c r="CC419" s="11"/>
      <c r="CD419" s="11"/>
      <c r="CE419" s="11"/>
      <c r="CF419" s="11"/>
      <c r="CG419" s="11"/>
      <c r="CH419" s="11"/>
      <c r="CI419" s="11"/>
      <c r="CJ419" s="11"/>
      <c r="CK419" s="11"/>
      <c r="CL419" s="11"/>
      <c r="CM419" s="11"/>
      <c r="CN419" s="11"/>
      <c r="CO419" s="11"/>
      <c r="CP419" s="11"/>
      <c r="CQ419" s="11"/>
      <c r="CR419" s="11"/>
      <c r="CS419" s="11"/>
      <c r="CT419" s="11"/>
      <c r="CU419" s="11"/>
      <c r="CV419" s="11"/>
      <c r="CW419" s="11"/>
      <c r="CX419" s="11"/>
      <c r="CY419" s="11"/>
      <c r="CZ419" s="11"/>
      <c r="DA419" s="11"/>
      <c r="DB419" s="11"/>
      <c r="DC419" s="11"/>
      <c r="DD419" s="11"/>
      <c r="DE419" s="11"/>
      <c r="DF419" s="11"/>
      <c r="DG419" s="11"/>
      <c r="DH419" s="11"/>
      <c r="DI419" s="11"/>
      <c r="DJ419" s="11"/>
      <c r="DK419" s="11"/>
      <c r="DL419" s="11"/>
      <c r="DM419" s="11"/>
      <c r="DN419" s="11"/>
      <c r="DO419" s="11"/>
      <c r="DP419" s="11"/>
      <c r="DQ419" s="11"/>
      <c r="DR419" s="11"/>
      <c r="DS419" s="11"/>
      <c r="DT419" s="11"/>
      <c r="DU419" s="11"/>
      <c r="DV419" s="11"/>
      <c r="DW419" s="11"/>
      <c r="DX419" s="11"/>
      <c r="DY419" s="11"/>
      <c r="DZ419" s="11"/>
      <c r="EA419" s="11"/>
      <c r="EB419" s="11"/>
      <c r="EC419" s="11"/>
      <c r="ED419" s="11"/>
      <c r="EE419" s="11"/>
    </row>
    <row r="420">
      <c r="B420" s="58"/>
      <c r="C420" s="58"/>
      <c r="D420" s="58"/>
      <c r="E420" s="58"/>
      <c r="F420" s="58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  <c r="BP420" s="11"/>
      <c r="BQ420" s="11"/>
      <c r="BR420" s="11"/>
      <c r="BS420" s="11"/>
      <c r="BT420" s="11"/>
      <c r="BU420" s="11"/>
      <c r="BV420" s="11"/>
      <c r="BW420" s="11"/>
      <c r="BX420" s="11"/>
      <c r="BY420" s="11"/>
      <c r="BZ420" s="11"/>
      <c r="CA420" s="11"/>
      <c r="CB420" s="11"/>
      <c r="CC420" s="11"/>
      <c r="CD420" s="11"/>
      <c r="CE420" s="11"/>
      <c r="CF420" s="11"/>
      <c r="CG420" s="11"/>
      <c r="CH420" s="11"/>
      <c r="CI420" s="11"/>
      <c r="CJ420" s="11"/>
      <c r="CK420" s="11"/>
      <c r="CL420" s="11"/>
      <c r="CM420" s="11"/>
      <c r="CN420" s="11"/>
      <c r="CO420" s="11"/>
      <c r="CP420" s="11"/>
      <c r="CQ420" s="11"/>
      <c r="CR420" s="11"/>
      <c r="CS420" s="11"/>
      <c r="CT420" s="11"/>
      <c r="CU420" s="11"/>
      <c r="CV420" s="11"/>
      <c r="CW420" s="11"/>
      <c r="CX420" s="11"/>
      <c r="CY420" s="11"/>
      <c r="CZ420" s="11"/>
      <c r="DA420" s="11"/>
      <c r="DB420" s="11"/>
      <c r="DC420" s="11"/>
      <c r="DD420" s="11"/>
      <c r="DE420" s="11"/>
      <c r="DF420" s="11"/>
      <c r="DG420" s="11"/>
      <c r="DH420" s="11"/>
      <c r="DI420" s="11"/>
      <c r="DJ420" s="11"/>
      <c r="DK420" s="11"/>
      <c r="DL420" s="11"/>
      <c r="DM420" s="11"/>
      <c r="DN420" s="11"/>
      <c r="DO420" s="11"/>
      <c r="DP420" s="11"/>
      <c r="DQ420" s="11"/>
      <c r="DR420" s="11"/>
      <c r="DS420" s="11"/>
      <c r="DT420" s="11"/>
      <c r="DU420" s="11"/>
      <c r="DV420" s="11"/>
      <c r="DW420" s="11"/>
      <c r="DX420" s="11"/>
      <c r="DY420" s="11"/>
      <c r="DZ420" s="11"/>
      <c r="EA420" s="11"/>
      <c r="EB420" s="11"/>
      <c r="EC420" s="11"/>
      <c r="ED420" s="11"/>
      <c r="EE420" s="11"/>
    </row>
    <row r="421">
      <c r="B421" s="58"/>
      <c r="C421" s="58"/>
      <c r="D421" s="58"/>
      <c r="E421" s="58"/>
      <c r="F421" s="58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1"/>
      <c r="BO421" s="11"/>
      <c r="BP421" s="11"/>
      <c r="BQ421" s="11"/>
      <c r="BR421" s="11"/>
      <c r="BS421" s="11"/>
      <c r="BT421" s="11"/>
      <c r="BU421" s="11"/>
      <c r="BV421" s="11"/>
      <c r="BW421" s="11"/>
      <c r="BX421" s="11"/>
      <c r="BY421" s="11"/>
      <c r="BZ421" s="11"/>
      <c r="CA421" s="11"/>
      <c r="CB421" s="11"/>
      <c r="CC421" s="11"/>
      <c r="CD421" s="11"/>
      <c r="CE421" s="11"/>
      <c r="CF421" s="11"/>
      <c r="CG421" s="11"/>
      <c r="CH421" s="11"/>
      <c r="CI421" s="11"/>
      <c r="CJ421" s="11"/>
      <c r="CK421" s="11"/>
      <c r="CL421" s="11"/>
      <c r="CM421" s="11"/>
      <c r="CN421" s="11"/>
      <c r="CO421" s="11"/>
      <c r="CP421" s="11"/>
      <c r="CQ421" s="11"/>
      <c r="CR421" s="11"/>
      <c r="CS421" s="11"/>
      <c r="CT421" s="11"/>
      <c r="CU421" s="11"/>
      <c r="CV421" s="11"/>
      <c r="CW421" s="11"/>
      <c r="CX421" s="11"/>
      <c r="CY421" s="11"/>
      <c r="CZ421" s="11"/>
      <c r="DA421" s="11"/>
      <c r="DB421" s="11"/>
      <c r="DC421" s="11"/>
      <c r="DD421" s="11"/>
      <c r="DE421" s="11"/>
      <c r="DF421" s="11"/>
      <c r="DG421" s="11"/>
      <c r="DH421" s="11"/>
      <c r="DI421" s="11"/>
      <c r="DJ421" s="11"/>
      <c r="DK421" s="11"/>
      <c r="DL421" s="11"/>
      <c r="DM421" s="11"/>
      <c r="DN421" s="11"/>
      <c r="DO421" s="11"/>
      <c r="DP421" s="11"/>
      <c r="DQ421" s="11"/>
      <c r="DR421" s="11"/>
      <c r="DS421" s="11"/>
      <c r="DT421" s="11"/>
      <c r="DU421" s="11"/>
      <c r="DV421" s="11"/>
      <c r="DW421" s="11"/>
      <c r="DX421" s="11"/>
      <c r="DY421" s="11"/>
      <c r="DZ421" s="11"/>
      <c r="EA421" s="11"/>
      <c r="EB421" s="11"/>
      <c r="EC421" s="11"/>
      <c r="ED421" s="11"/>
      <c r="EE421" s="11"/>
    </row>
    <row r="422">
      <c r="B422" s="58"/>
      <c r="C422" s="58"/>
      <c r="D422" s="58"/>
      <c r="E422" s="58"/>
      <c r="F422" s="58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1"/>
      <c r="BO422" s="11"/>
      <c r="BP422" s="11"/>
      <c r="BQ422" s="11"/>
      <c r="BR422" s="11"/>
      <c r="BS422" s="11"/>
      <c r="BT422" s="11"/>
      <c r="BU422" s="11"/>
      <c r="BV422" s="11"/>
      <c r="BW422" s="11"/>
      <c r="BX422" s="11"/>
      <c r="BY422" s="11"/>
      <c r="BZ422" s="11"/>
      <c r="CA422" s="11"/>
      <c r="CB422" s="11"/>
      <c r="CC422" s="11"/>
      <c r="CD422" s="11"/>
      <c r="CE422" s="11"/>
      <c r="CF422" s="11"/>
      <c r="CG422" s="11"/>
      <c r="CH422" s="11"/>
      <c r="CI422" s="11"/>
      <c r="CJ422" s="11"/>
      <c r="CK422" s="11"/>
      <c r="CL422" s="11"/>
      <c r="CM422" s="11"/>
      <c r="CN422" s="11"/>
      <c r="CO422" s="11"/>
      <c r="CP422" s="11"/>
      <c r="CQ422" s="11"/>
      <c r="CR422" s="11"/>
      <c r="CS422" s="11"/>
      <c r="CT422" s="11"/>
      <c r="CU422" s="11"/>
      <c r="CV422" s="11"/>
      <c r="CW422" s="11"/>
      <c r="CX422" s="11"/>
      <c r="CY422" s="11"/>
      <c r="CZ422" s="11"/>
      <c r="DA422" s="11"/>
      <c r="DB422" s="11"/>
      <c r="DC422" s="11"/>
      <c r="DD422" s="11"/>
      <c r="DE422" s="11"/>
      <c r="DF422" s="11"/>
      <c r="DG422" s="11"/>
      <c r="DH422" s="11"/>
      <c r="DI422" s="11"/>
      <c r="DJ422" s="11"/>
      <c r="DK422" s="11"/>
      <c r="DL422" s="11"/>
      <c r="DM422" s="11"/>
      <c r="DN422" s="11"/>
      <c r="DO422" s="11"/>
      <c r="DP422" s="11"/>
      <c r="DQ422" s="11"/>
      <c r="DR422" s="11"/>
      <c r="DS422" s="11"/>
      <c r="DT422" s="11"/>
      <c r="DU422" s="11"/>
      <c r="DV422" s="11"/>
      <c r="DW422" s="11"/>
      <c r="DX422" s="11"/>
      <c r="DY422" s="11"/>
      <c r="DZ422" s="11"/>
      <c r="EA422" s="11"/>
      <c r="EB422" s="11"/>
      <c r="EC422" s="11"/>
      <c r="ED422" s="11"/>
      <c r="EE422" s="11"/>
    </row>
    <row r="423">
      <c r="B423" s="58"/>
      <c r="C423" s="58"/>
      <c r="D423" s="58"/>
      <c r="E423" s="58"/>
      <c r="F423" s="58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  <c r="BP423" s="11"/>
      <c r="BQ423" s="11"/>
      <c r="BR423" s="11"/>
      <c r="BS423" s="11"/>
      <c r="BT423" s="11"/>
      <c r="BU423" s="11"/>
      <c r="BV423" s="11"/>
      <c r="BW423" s="11"/>
      <c r="BX423" s="11"/>
      <c r="BY423" s="11"/>
      <c r="BZ423" s="11"/>
      <c r="CA423" s="11"/>
      <c r="CB423" s="11"/>
      <c r="CC423" s="11"/>
      <c r="CD423" s="11"/>
      <c r="CE423" s="11"/>
      <c r="CF423" s="11"/>
      <c r="CG423" s="11"/>
      <c r="CH423" s="11"/>
      <c r="CI423" s="11"/>
      <c r="CJ423" s="11"/>
      <c r="CK423" s="11"/>
      <c r="CL423" s="11"/>
      <c r="CM423" s="11"/>
      <c r="CN423" s="11"/>
      <c r="CO423" s="11"/>
      <c r="CP423" s="11"/>
      <c r="CQ423" s="11"/>
      <c r="CR423" s="11"/>
      <c r="CS423" s="11"/>
      <c r="CT423" s="11"/>
      <c r="CU423" s="11"/>
      <c r="CV423" s="11"/>
      <c r="CW423" s="11"/>
      <c r="CX423" s="11"/>
      <c r="CY423" s="11"/>
      <c r="CZ423" s="11"/>
      <c r="DA423" s="11"/>
      <c r="DB423" s="11"/>
      <c r="DC423" s="11"/>
      <c r="DD423" s="11"/>
      <c r="DE423" s="11"/>
      <c r="DF423" s="11"/>
      <c r="DG423" s="11"/>
      <c r="DH423" s="11"/>
      <c r="DI423" s="11"/>
      <c r="DJ423" s="11"/>
      <c r="DK423" s="11"/>
      <c r="DL423" s="11"/>
      <c r="DM423" s="11"/>
      <c r="DN423" s="11"/>
      <c r="DO423" s="11"/>
      <c r="DP423" s="11"/>
      <c r="DQ423" s="11"/>
      <c r="DR423" s="11"/>
      <c r="DS423" s="11"/>
      <c r="DT423" s="11"/>
      <c r="DU423" s="11"/>
      <c r="DV423" s="11"/>
      <c r="DW423" s="11"/>
      <c r="DX423" s="11"/>
      <c r="DY423" s="11"/>
      <c r="DZ423" s="11"/>
      <c r="EA423" s="11"/>
      <c r="EB423" s="11"/>
      <c r="EC423" s="11"/>
      <c r="ED423" s="11"/>
      <c r="EE423" s="11"/>
    </row>
    <row r="424">
      <c r="B424" s="58"/>
      <c r="C424" s="58"/>
      <c r="D424" s="58"/>
      <c r="E424" s="58"/>
      <c r="F424" s="58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P424" s="11"/>
      <c r="BQ424" s="11"/>
      <c r="BR424" s="11"/>
      <c r="BS424" s="11"/>
      <c r="BT424" s="11"/>
      <c r="BU424" s="11"/>
      <c r="BV424" s="11"/>
      <c r="BW424" s="11"/>
      <c r="BX424" s="11"/>
      <c r="BY424" s="11"/>
      <c r="BZ424" s="11"/>
      <c r="CA424" s="11"/>
      <c r="CB424" s="11"/>
      <c r="CC424" s="11"/>
      <c r="CD424" s="11"/>
      <c r="CE424" s="11"/>
      <c r="CF424" s="11"/>
      <c r="CG424" s="11"/>
      <c r="CH424" s="11"/>
      <c r="CI424" s="11"/>
      <c r="CJ424" s="11"/>
      <c r="CK424" s="11"/>
      <c r="CL424" s="11"/>
      <c r="CM424" s="11"/>
      <c r="CN424" s="11"/>
      <c r="CO424" s="11"/>
      <c r="CP424" s="11"/>
      <c r="CQ424" s="11"/>
      <c r="CR424" s="11"/>
      <c r="CS424" s="11"/>
      <c r="CT424" s="11"/>
      <c r="CU424" s="11"/>
      <c r="CV424" s="11"/>
      <c r="CW424" s="11"/>
      <c r="CX424" s="11"/>
      <c r="CY424" s="11"/>
      <c r="CZ424" s="11"/>
      <c r="DA424" s="11"/>
      <c r="DB424" s="11"/>
      <c r="DC424" s="11"/>
      <c r="DD424" s="11"/>
      <c r="DE424" s="11"/>
      <c r="DF424" s="11"/>
      <c r="DG424" s="11"/>
      <c r="DH424" s="11"/>
      <c r="DI424" s="11"/>
      <c r="DJ424" s="11"/>
      <c r="DK424" s="11"/>
      <c r="DL424" s="11"/>
      <c r="DM424" s="11"/>
      <c r="DN424" s="11"/>
      <c r="DO424" s="11"/>
      <c r="DP424" s="11"/>
      <c r="DQ424" s="11"/>
      <c r="DR424" s="11"/>
      <c r="DS424" s="11"/>
      <c r="DT424" s="11"/>
      <c r="DU424" s="11"/>
      <c r="DV424" s="11"/>
      <c r="DW424" s="11"/>
      <c r="DX424" s="11"/>
      <c r="DY424" s="11"/>
      <c r="DZ424" s="11"/>
      <c r="EA424" s="11"/>
      <c r="EB424" s="11"/>
      <c r="EC424" s="11"/>
      <c r="ED424" s="11"/>
      <c r="EE424" s="11"/>
    </row>
    <row r="425">
      <c r="B425" s="58"/>
      <c r="C425" s="58"/>
      <c r="D425" s="58"/>
      <c r="E425" s="58"/>
      <c r="F425" s="58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  <c r="BQ425" s="11"/>
      <c r="BR425" s="11"/>
      <c r="BS425" s="11"/>
      <c r="BT425" s="11"/>
      <c r="BU425" s="11"/>
      <c r="BV425" s="11"/>
      <c r="BW425" s="11"/>
      <c r="BX425" s="11"/>
      <c r="BY425" s="11"/>
      <c r="BZ425" s="11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</row>
    <row r="426">
      <c r="B426" s="58"/>
      <c r="C426" s="58"/>
      <c r="D426" s="58"/>
      <c r="E426" s="58"/>
      <c r="F426" s="58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/>
      <c r="BR426" s="11"/>
      <c r="BS426" s="11"/>
      <c r="BT426" s="11"/>
      <c r="BU426" s="11"/>
      <c r="BV426" s="11"/>
      <c r="BW426" s="11"/>
      <c r="BX426" s="11"/>
      <c r="BY426" s="11"/>
      <c r="BZ426" s="11"/>
      <c r="CA426" s="11"/>
      <c r="CB426" s="11"/>
      <c r="CC426" s="11"/>
      <c r="CD426" s="11"/>
      <c r="CE426" s="11"/>
      <c r="CF426" s="11"/>
      <c r="CG426" s="11"/>
      <c r="CH426" s="11"/>
      <c r="CI426" s="11"/>
      <c r="CJ426" s="11"/>
      <c r="CK426" s="11"/>
      <c r="CL426" s="11"/>
      <c r="CM426" s="11"/>
      <c r="CN426" s="11"/>
      <c r="CO426" s="11"/>
      <c r="CP426" s="11"/>
      <c r="CQ426" s="11"/>
      <c r="CR426" s="11"/>
      <c r="CS426" s="11"/>
      <c r="CT426" s="11"/>
      <c r="CU426" s="11"/>
      <c r="CV426" s="11"/>
      <c r="CW426" s="11"/>
      <c r="CX426" s="11"/>
      <c r="CY426" s="11"/>
      <c r="CZ426" s="11"/>
      <c r="DA426" s="11"/>
      <c r="DB426" s="11"/>
      <c r="DC426" s="11"/>
      <c r="DD426" s="11"/>
      <c r="DE426" s="11"/>
      <c r="DF426" s="11"/>
      <c r="DG426" s="11"/>
      <c r="DH426" s="11"/>
      <c r="DI426" s="11"/>
      <c r="DJ426" s="11"/>
      <c r="DK426" s="11"/>
      <c r="DL426" s="11"/>
      <c r="DM426" s="11"/>
      <c r="DN426" s="11"/>
      <c r="DO426" s="11"/>
      <c r="DP426" s="11"/>
      <c r="DQ426" s="11"/>
      <c r="DR426" s="11"/>
      <c r="DS426" s="11"/>
      <c r="DT426" s="11"/>
      <c r="DU426" s="11"/>
      <c r="DV426" s="11"/>
      <c r="DW426" s="11"/>
      <c r="DX426" s="11"/>
      <c r="DY426" s="11"/>
      <c r="DZ426" s="11"/>
      <c r="EA426" s="11"/>
      <c r="EB426" s="11"/>
      <c r="EC426" s="11"/>
      <c r="ED426" s="11"/>
      <c r="EE426" s="11"/>
    </row>
    <row r="427">
      <c r="B427" s="58"/>
      <c r="C427" s="58"/>
      <c r="D427" s="58"/>
      <c r="E427" s="58"/>
      <c r="F427" s="58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  <c r="BP427" s="11"/>
      <c r="BQ427" s="11"/>
      <c r="BR427" s="11"/>
      <c r="BS427" s="11"/>
      <c r="BT427" s="11"/>
      <c r="BU427" s="11"/>
      <c r="BV427" s="11"/>
      <c r="BW427" s="11"/>
      <c r="BX427" s="11"/>
      <c r="BY427" s="11"/>
      <c r="BZ427" s="11"/>
      <c r="CA427" s="11"/>
      <c r="CB427" s="11"/>
      <c r="CC427" s="11"/>
      <c r="CD427" s="11"/>
      <c r="CE427" s="11"/>
      <c r="CF427" s="11"/>
      <c r="CG427" s="11"/>
      <c r="CH427" s="11"/>
      <c r="CI427" s="11"/>
      <c r="CJ427" s="11"/>
      <c r="CK427" s="11"/>
      <c r="CL427" s="11"/>
      <c r="CM427" s="11"/>
      <c r="CN427" s="11"/>
      <c r="CO427" s="11"/>
      <c r="CP427" s="11"/>
      <c r="CQ427" s="11"/>
      <c r="CR427" s="11"/>
      <c r="CS427" s="11"/>
      <c r="CT427" s="11"/>
      <c r="CU427" s="11"/>
      <c r="CV427" s="11"/>
      <c r="CW427" s="11"/>
      <c r="CX427" s="11"/>
      <c r="CY427" s="11"/>
      <c r="CZ427" s="11"/>
      <c r="DA427" s="11"/>
      <c r="DB427" s="11"/>
      <c r="DC427" s="11"/>
      <c r="DD427" s="11"/>
      <c r="DE427" s="11"/>
      <c r="DF427" s="11"/>
      <c r="DG427" s="11"/>
      <c r="DH427" s="11"/>
      <c r="DI427" s="11"/>
      <c r="DJ427" s="11"/>
      <c r="DK427" s="11"/>
      <c r="DL427" s="11"/>
      <c r="DM427" s="11"/>
      <c r="DN427" s="11"/>
      <c r="DO427" s="11"/>
      <c r="DP427" s="11"/>
      <c r="DQ427" s="11"/>
      <c r="DR427" s="11"/>
      <c r="DS427" s="11"/>
      <c r="DT427" s="11"/>
      <c r="DU427" s="11"/>
      <c r="DV427" s="11"/>
      <c r="DW427" s="11"/>
      <c r="DX427" s="11"/>
      <c r="DY427" s="11"/>
      <c r="DZ427" s="11"/>
      <c r="EA427" s="11"/>
      <c r="EB427" s="11"/>
      <c r="EC427" s="11"/>
      <c r="ED427" s="11"/>
      <c r="EE427" s="11"/>
    </row>
    <row r="428">
      <c r="B428" s="58"/>
      <c r="C428" s="58"/>
      <c r="D428" s="58"/>
      <c r="E428" s="58"/>
      <c r="F428" s="58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/>
      <c r="BR428" s="11"/>
      <c r="BS428" s="11"/>
      <c r="BT428" s="11"/>
      <c r="BU428" s="11"/>
      <c r="BV428" s="11"/>
      <c r="BW428" s="11"/>
      <c r="BX428" s="11"/>
      <c r="BY428" s="11"/>
      <c r="BZ428" s="11"/>
      <c r="CA428" s="11"/>
      <c r="CB428" s="11"/>
      <c r="CC428" s="11"/>
      <c r="CD428" s="11"/>
      <c r="CE428" s="11"/>
      <c r="CF428" s="11"/>
      <c r="CG428" s="11"/>
      <c r="CH428" s="11"/>
      <c r="CI428" s="11"/>
      <c r="CJ428" s="11"/>
      <c r="CK428" s="11"/>
      <c r="CL428" s="11"/>
      <c r="CM428" s="11"/>
      <c r="CN428" s="11"/>
      <c r="CO428" s="11"/>
      <c r="CP428" s="11"/>
      <c r="CQ428" s="11"/>
      <c r="CR428" s="11"/>
      <c r="CS428" s="11"/>
      <c r="CT428" s="11"/>
      <c r="CU428" s="11"/>
      <c r="CV428" s="11"/>
      <c r="CW428" s="11"/>
      <c r="CX428" s="11"/>
      <c r="CY428" s="11"/>
      <c r="CZ428" s="11"/>
      <c r="DA428" s="11"/>
      <c r="DB428" s="11"/>
      <c r="DC428" s="11"/>
      <c r="DD428" s="11"/>
      <c r="DE428" s="11"/>
      <c r="DF428" s="11"/>
      <c r="DG428" s="11"/>
      <c r="DH428" s="11"/>
      <c r="DI428" s="11"/>
      <c r="DJ428" s="11"/>
      <c r="DK428" s="11"/>
      <c r="DL428" s="11"/>
      <c r="DM428" s="11"/>
      <c r="DN428" s="11"/>
      <c r="DO428" s="11"/>
      <c r="DP428" s="11"/>
      <c r="DQ428" s="11"/>
      <c r="DR428" s="11"/>
      <c r="DS428" s="11"/>
      <c r="DT428" s="11"/>
      <c r="DU428" s="11"/>
      <c r="DV428" s="11"/>
      <c r="DW428" s="11"/>
      <c r="DX428" s="11"/>
      <c r="DY428" s="11"/>
      <c r="DZ428" s="11"/>
      <c r="EA428" s="11"/>
      <c r="EB428" s="11"/>
      <c r="EC428" s="11"/>
      <c r="ED428" s="11"/>
      <c r="EE428" s="11"/>
    </row>
    <row r="429">
      <c r="B429" s="58"/>
      <c r="C429" s="58"/>
      <c r="D429" s="58"/>
      <c r="E429" s="58"/>
      <c r="F429" s="58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  <c r="BQ429" s="11"/>
      <c r="BR429" s="11"/>
      <c r="BS429" s="11"/>
      <c r="BT429" s="11"/>
      <c r="BU429" s="11"/>
      <c r="BV429" s="11"/>
      <c r="BW429" s="11"/>
      <c r="BX429" s="11"/>
      <c r="BY429" s="11"/>
      <c r="BZ429" s="11"/>
      <c r="CA429" s="11"/>
      <c r="CB429" s="11"/>
      <c r="CC429" s="11"/>
      <c r="CD429" s="11"/>
      <c r="CE429" s="11"/>
      <c r="CF429" s="11"/>
      <c r="CG429" s="11"/>
      <c r="CH429" s="11"/>
      <c r="CI429" s="11"/>
      <c r="CJ429" s="11"/>
      <c r="CK429" s="11"/>
      <c r="CL429" s="11"/>
      <c r="CM429" s="11"/>
      <c r="CN429" s="11"/>
      <c r="CO429" s="11"/>
      <c r="CP429" s="11"/>
      <c r="CQ429" s="11"/>
      <c r="CR429" s="11"/>
      <c r="CS429" s="11"/>
      <c r="CT429" s="11"/>
      <c r="CU429" s="11"/>
      <c r="CV429" s="11"/>
      <c r="CW429" s="11"/>
      <c r="CX429" s="11"/>
      <c r="CY429" s="11"/>
      <c r="CZ429" s="11"/>
      <c r="DA429" s="11"/>
      <c r="DB429" s="11"/>
      <c r="DC429" s="11"/>
      <c r="DD429" s="11"/>
      <c r="DE429" s="11"/>
      <c r="DF429" s="11"/>
      <c r="DG429" s="11"/>
      <c r="DH429" s="11"/>
      <c r="DI429" s="11"/>
      <c r="DJ429" s="11"/>
      <c r="DK429" s="11"/>
      <c r="DL429" s="11"/>
      <c r="DM429" s="11"/>
      <c r="DN429" s="11"/>
      <c r="DO429" s="11"/>
      <c r="DP429" s="11"/>
      <c r="DQ429" s="11"/>
      <c r="DR429" s="11"/>
      <c r="DS429" s="11"/>
      <c r="DT429" s="11"/>
      <c r="DU429" s="11"/>
      <c r="DV429" s="11"/>
      <c r="DW429" s="11"/>
      <c r="DX429" s="11"/>
      <c r="DY429" s="11"/>
      <c r="DZ429" s="11"/>
      <c r="EA429" s="11"/>
      <c r="EB429" s="11"/>
      <c r="EC429" s="11"/>
      <c r="ED429" s="11"/>
      <c r="EE429" s="11"/>
    </row>
    <row r="430">
      <c r="B430" s="58"/>
      <c r="C430" s="58"/>
      <c r="D430" s="58"/>
      <c r="E430" s="58"/>
      <c r="F430" s="58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11"/>
      <c r="BR430" s="11"/>
      <c r="BS430" s="11"/>
      <c r="BT430" s="11"/>
      <c r="BU430" s="11"/>
      <c r="BV430" s="11"/>
      <c r="BW430" s="11"/>
      <c r="BX430" s="11"/>
      <c r="BY430" s="11"/>
      <c r="BZ430" s="11"/>
      <c r="CA430" s="11"/>
      <c r="CB430" s="11"/>
      <c r="CC430" s="11"/>
      <c r="CD430" s="11"/>
      <c r="CE430" s="11"/>
      <c r="CF430" s="11"/>
      <c r="CG430" s="11"/>
      <c r="CH430" s="11"/>
      <c r="CI430" s="11"/>
      <c r="CJ430" s="11"/>
      <c r="CK430" s="11"/>
      <c r="CL430" s="11"/>
      <c r="CM430" s="11"/>
      <c r="CN430" s="11"/>
      <c r="CO430" s="11"/>
      <c r="CP430" s="11"/>
      <c r="CQ430" s="11"/>
      <c r="CR430" s="11"/>
      <c r="CS430" s="11"/>
      <c r="CT430" s="11"/>
      <c r="CU430" s="11"/>
      <c r="CV430" s="11"/>
      <c r="CW430" s="11"/>
      <c r="CX430" s="11"/>
      <c r="CY430" s="11"/>
      <c r="CZ430" s="11"/>
      <c r="DA430" s="11"/>
      <c r="DB430" s="11"/>
      <c r="DC430" s="11"/>
      <c r="DD430" s="11"/>
      <c r="DE430" s="11"/>
      <c r="DF430" s="11"/>
      <c r="DG430" s="11"/>
      <c r="DH430" s="11"/>
      <c r="DI430" s="11"/>
      <c r="DJ430" s="11"/>
      <c r="DK430" s="11"/>
      <c r="DL430" s="11"/>
      <c r="DM430" s="11"/>
      <c r="DN430" s="11"/>
      <c r="DO430" s="11"/>
      <c r="DP430" s="11"/>
      <c r="DQ430" s="11"/>
      <c r="DR430" s="11"/>
      <c r="DS430" s="11"/>
      <c r="DT430" s="11"/>
      <c r="DU430" s="11"/>
      <c r="DV430" s="11"/>
      <c r="DW430" s="11"/>
      <c r="DX430" s="11"/>
      <c r="DY430" s="11"/>
      <c r="DZ430" s="11"/>
      <c r="EA430" s="11"/>
      <c r="EB430" s="11"/>
      <c r="EC430" s="11"/>
      <c r="ED430" s="11"/>
      <c r="EE430" s="11"/>
    </row>
    <row r="431">
      <c r="B431" s="58"/>
      <c r="C431" s="58"/>
      <c r="D431" s="58"/>
      <c r="E431" s="58"/>
      <c r="F431" s="58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/>
      <c r="BR431" s="11"/>
      <c r="BS431" s="11"/>
      <c r="BT431" s="11"/>
      <c r="BU431" s="11"/>
      <c r="BV431" s="11"/>
      <c r="BW431" s="11"/>
      <c r="BX431" s="11"/>
      <c r="BY431" s="11"/>
      <c r="BZ431" s="11"/>
      <c r="CA431" s="11"/>
      <c r="CB431" s="11"/>
      <c r="CC431" s="11"/>
      <c r="CD431" s="11"/>
      <c r="CE431" s="11"/>
      <c r="CF431" s="11"/>
      <c r="CG431" s="11"/>
      <c r="CH431" s="11"/>
      <c r="CI431" s="11"/>
      <c r="CJ431" s="11"/>
      <c r="CK431" s="11"/>
      <c r="CL431" s="11"/>
      <c r="CM431" s="11"/>
      <c r="CN431" s="11"/>
      <c r="CO431" s="11"/>
      <c r="CP431" s="11"/>
      <c r="CQ431" s="11"/>
      <c r="CR431" s="11"/>
      <c r="CS431" s="11"/>
      <c r="CT431" s="11"/>
      <c r="CU431" s="11"/>
      <c r="CV431" s="11"/>
      <c r="CW431" s="11"/>
      <c r="CX431" s="11"/>
      <c r="CY431" s="11"/>
      <c r="CZ431" s="11"/>
      <c r="DA431" s="11"/>
      <c r="DB431" s="11"/>
      <c r="DC431" s="11"/>
      <c r="DD431" s="11"/>
      <c r="DE431" s="11"/>
      <c r="DF431" s="11"/>
      <c r="DG431" s="11"/>
      <c r="DH431" s="11"/>
      <c r="DI431" s="11"/>
      <c r="DJ431" s="11"/>
      <c r="DK431" s="11"/>
      <c r="DL431" s="11"/>
      <c r="DM431" s="11"/>
      <c r="DN431" s="11"/>
      <c r="DO431" s="11"/>
      <c r="DP431" s="11"/>
      <c r="DQ431" s="11"/>
      <c r="DR431" s="11"/>
      <c r="DS431" s="11"/>
      <c r="DT431" s="11"/>
      <c r="DU431" s="11"/>
      <c r="DV431" s="11"/>
      <c r="DW431" s="11"/>
      <c r="DX431" s="11"/>
      <c r="DY431" s="11"/>
      <c r="DZ431" s="11"/>
      <c r="EA431" s="11"/>
      <c r="EB431" s="11"/>
      <c r="EC431" s="11"/>
      <c r="ED431" s="11"/>
      <c r="EE431" s="11"/>
    </row>
    <row r="432">
      <c r="B432" s="58"/>
      <c r="C432" s="58"/>
      <c r="D432" s="58"/>
      <c r="E432" s="58"/>
      <c r="F432" s="58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11"/>
      <c r="BR432" s="11"/>
      <c r="BS432" s="11"/>
      <c r="BT432" s="11"/>
      <c r="BU432" s="11"/>
      <c r="BV432" s="11"/>
      <c r="BW432" s="11"/>
      <c r="BX432" s="11"/>
      <c r="BY432" s="11"/>
      <c r="BZ432" s="11"/>
      <c r="CA432" s="11"/>
      <c r="CB432" s="11"/>
      <c r="CC432" s="11"/>
      <c r="CD432" s="11"/>
      <c r="CE432" s="11"/>
      <c r="CF432" s="11"/>
      <c r="CG432" s="11"/>
      <c r="CH432" s="11"/>
      <c r="CI432" s="11"/>
      <c r="CJ432" s="11"/>
      <c r="CK432" s="11"/>
      <c r="CL432" s="11"/>
      <c r="CM432" s="11"/>
      <c r="CN432" s="11"/>
      <c r="CO432" s="11"/>
      <c r="CP432" s="11"/>
      <c r="CQ432" s="11"/>
      <c r="CR432" s="11"/>
      <c r="CS432" s="11"/>
      <c r="CT432" s="11"/>
      <c r="CU432" s="11"/>
      <c r="CV432" s="11"/>
      <c r="CW432" s="11"/>
      <c r="CX432" s="11"/>
      <c r="CY432" s="11"/>
      <c r="CZ432" s="11"/>
      <c r="DA432" s="11"/>
      <c r="DB432" s="11"/>
      <c r="DC432" s="11"/>
      <c r="DD432" s="11"/>
      <c r="DE432" s="11"/>
      <c r="DF432" s="11"/>
      <c r="DG432" s="11"/>
      <c r="DH432" s="11"/>
      <c r="DI432" s="11"/>
      <c r="DJ432" s="11"/>
      <c r="DK432" s="11"/>
      <c r="DL432" s="11"/>
      <c r="DM432" s="11"/>
      <c r="DN432" s="11"/>
      <c r="DO432" s="11"/>
      <c r="DP432" s="11"/>
      <c r="DQ432" s="11"/>
      <c r="DR432" s="11"/>
      <c r="DS432" s="11"/>
      <c r="DT432" s="11"/>
      <c r="DU432" s="11"/>
      <c r="DV432" s="11"/>
      <c r="DW432" s="11"/>
      <c r="DX432" s="11"/>
      <c r="DY432" s="11"/>
      <c r="DZ432" s="11"/>
      <c r="EA432" s="11"/>
      <c r="EB432" s="11"/>
      <c r="EC432" s="11"/>
      <c r="ED432" s="11"/>
      <c r="EE432" s="11"/>
    </row>
    <row r="433">
      <c r="B433" s="58"/>
      <c r="C433" s="58"/>
      <c r="D433" s="58"/>
      <c r="E433" s="58"/>
      <c r="F433" s="58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P433" s="11"/>
      <c r="BQ433" s="11"/>
      <c r="BR433" s="11"/>
      <c r="BS433" s="11"/>
      <c r="BT433" s="11"/>
      <c r="BU433" s="11"/>
      <c r="BV433" s="11"/>
      <c r="BW433" s="11"/>
      <c r="BX433" s="11"/>
      <c r="BY433" s="11"/>
      <c r="BZ433" s="11"/>
      <c r="CA433" s="11"/>
      <c r="CB433" s="11"/>
      <c r="CC433" s="11"/>
      <c r="CD433" s="11"/>
      <c r="CE433" s="11"/>
      <c r="CF433" s="11"/>
      <c r="CG433" s="11"/>
      <c r="CH433" s="11"/>
      <c r="CI433" s="11"/>
      <c r="CJ433" s="11"/>
      <c r="CK433" s="11"/>
      <c r="CL433" s="11"/>
      <c r="CM433" s="11"/>
      <c r="CN433" s="11"/>
      <c r="CO433" s="11"/>
      <c r="CP433" s="11"/>
      <c r="CQ433" s="11"/>
      <c r="CR433" s="11"/>
      <c r="CS433" s="11"/>
      <c r="CT433" s="11"/>
      <c r="CU433" s="11"/>
      <c r="CV433" s="11"/>
      <c r="CW433" s="11"/>
      <c r="CX433" s="11"/>
      <c r="CY433" s="11"/>
      <c r="CZ433" s="11"/>
      <c r="DA433" s="11"/>
      <c r="DB433" s="11"/>
      <c r="DC433" s="11"/>
      <c r="DD433" s="11"/>
      <c r="DE433" s="11"/>
      <c r="DF433" s="11"/>
      <c r="DG433" s="11"/>
      <c r="DH433" s="11"/>
      <c r="DI433" s="11"/>
      <c r="DJ433" s="11"/>
      <c r="DK433" s="11"/>
      <c r="DL433" s="11"/>
      <c r="DM433" s="11"/>
      <c r="DN433" s="11"/>
      <c r="DO433" s="11"/>
      <c r="DP433" s="11"/>
      <c r="DQ433" s="11"/>
      <c r="DR433" s="11"/>
      <c r="DS433" s="11"/>
      <c r="DT433" s="11"/>
      <c r="DU433" s="11"/>
      <c r="DV433" s="11"/>
      <c r="DW433" s="11"/>
      <c r="DX433" s="11"/>
      <c r="DY433" s="11"/>
      <c r="DZ433" s="11"/>
      <c r="EA433" s="11"/>
      <c r="EB433" s="11"/>
      <c r="EC433" s="11"/>
      <c r="ED433" s="11"/>
      <c r="EE433" s="11"/>
    </row>
    <row r="434">
      <c r="B434" s="58"/>
      <c r="C434" s="58"/>
      <c r="D434" s="58"/>
      <c r="E434" s="58"/>
      <c r="F434" s="58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  <c r="BQ434" s="11"/>
      <c r="BR434" s="11"/>
      <c r="BS434" s="11"/>
      <c r="BT434" s="11"/>
      <c r="BU434" s="11"/>
      <c r="BV434" s="11"/>
      <c r="BW434" s="11"/>
      <c r="BX434" s="11"/>
      <c r="BY434" s="11"/>
      <c r="BZ434" s="11"/>
      <c r="CA434" s="11"/>
      <c r="CB434" s="11"/>
      <c r="CC434" s="11"/>
      <c r="CD434" s="11"/>
      <c r="CE434" s="11"/>
      <c r="CF434" s="11"/>
      <c r="CG434" s="11"/>
      <c r="CH434" s="11"/>
      <c r="CI434" s="11"/>
      <c r="CJ434" s="11"/>
      <c r="CK434" s="11"/>
      <c r="CL434" s="11"/>
      <c r="CM434" s="11"/>
      <c r="CN434" s="11"/>
      <c r="CO434" s="11"/>
      <c r="CP434" s="11"/>
      <c r="CQ434" s="11"/>
      <c r="CR434" s="11"/>
      <c r="CS434" s="11"/>
      <c r="CT434" s="11"/>
      <c r="CU434" s="11"/>
      <c r="CV434" s="11"/>
      <c r="CW434" s="11"/>
      <c r="CX434" s="11"/>
      <c r="CY434" s="11"/>
      <c r="CZ434" s="11"/>
      <c r="DA434" s="11"/>
      <c r="DB434" s="11"/>
      <c r="DC434" s="11"/>
      <c r="DD434" s="11"/>
      <c r="DE434" s="11"/>
      <c r="DF434" s="11"/>
      <c r="DG434" s="11"/>
      <c r="DH434" s="11"/>
      <c r="DI434" s="11"/>
      <c r="DJ434" s="11"/>
      <c r="DK434" s="11"/>
      <c r="DL434" s="11"/>
      <c r="DM434" s="11"/>
      <c r="DN434" s="11"/>
      <c r="DO434" s="11"/>
      <c r="DP434" s="11"/>
      <c r="DQ434" s="11"/>
      <c r="DR434" s="11"/>
      <c r="DS434" s="11"/>
      <c r="DT434" s="11"/>
      <c r="DU434" s="11"/>
      <c r="DV434" s="11"/>
      <c r="DW434" s="11"/>
      <c r="DX434" s="11"/>
      <c r="DY434" s="11"/>
      <c r="DZ434" s="11"/>
      <c r="EA434" s="11"/>
      <c r="EB434" s="11"/>
      <c r="EC434" s="11"/>
      <c r="ED434" s="11"/>
      <c r="EE434" s="11"/>
    </row>
    <row r="435">
      <c r="B435" s="58"/>
      <c r="C435" s="58"/>
      <c r="D435" s="58"/>
      <c r="E435" s="58"/>
      <c r="F435" s="58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1"/>
      <c r="BO435" s="11"/>
      <c r="BP435" s="11"/>
      <c r="BQ435" s="11"/>
      <c r="BR435" s="11"/>
      <c r="BS435" s="11"/>
      <c r="BT435" s="11"/>
      <c r="BU435" s="11"/>
      <c r="BV435" s="11"/>
      <c r="BW435" s="11"/>
      <c r="BX435" s="11"/>
      <c r="BY435" s="11"/>
      <c r="BZ435" s="11"/>
      <c r="CA435" s="11"/>
      <c r="CB435" s="11"/>
      <c r="CC435" s="11"/>
      <c r="CD435" s="11"/>
      <c r="CE435" s="11"/>
      <c r="CF435" s="11"/>
      <c r="CG435" s="11"/>
      <c r="CH435" s="11"/>
      <c r="CI435" s="11"/>
      <c r="CJ435" s="11"/>
      <c r="CK435" s="11"/>
      <c r="CL435" s="11"/>
      <c r="CM435" s="11"/>
      <c r="CN435" s="11"/>
      <c r="CO435" s="11"/>
      <c r="CP435" s="11"/>
      <c r="CQ435" s="11"/>
      <c r="CR435" s="11"/>
      <c r="CS435" s="11"/>
      <c r="CT435" s="11"/>
      <c r="CU435" s="11"/>
      <c r="CV435" s="11"/>
      <c r="CW435" s="11"/>
      <c r="CX435" s="11"/>
      <c r="CY435" s="11"/>
      <c r="CZ435" s="11"/>
      <c r="DA435" s="11"/>
      <c r="DB435" s="11"/>
      <c r="DC435" s="11"/>
      <c r="DD435" s="11"/>
      <c r="DE435" s="11"/>
      <c r="DF435" s="11"/>
      <c r="DG435" s="11"/>
      <c r="DH435" s="11"/>
      <c r="DI435" s="11"/>
      <c r="DJ435" s="11"/>
      <c r="DK435" s="11"/>
      <c r="DL435" s="11"/>
      <c r="DM435" s="11"/>
      <c r="DN435" s="11"/>
      <c r="DO435" s="11"/>
      <c r="DP435" s="11"/>
      <c r="DQ435" s="11"/>
      <c r="DR435" s="11"/>
      <c r="DS435" s="11"/>
      <c r="DT435" s="11"/>
      <c r="DU435" s="11"/>
      <c r="DV435" s="11"/>
      <c r="DW435" s="11"/>
      <c r="DX435" s="11"/>
      <c r="DY435" s="11"/>
      <c r="DZ435" s="11"/>
      <c r="EA435" s="11"/>
      <c r="EB435" s="11"/>
      <c r="EC435" s="11"/>
      <c r="ED435" s="11"/>
      <c r="EE435" s="11"/>
    </row>
    <row r="436">
      <c r="B436" s="58"/>
      <c r="C436" s="58"/>
      <c r="D436" s="58"/>
      <c r="E436" s="58"/>
      <c r="F436" s="58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  <c r="BO436" s="11"/>
      <c r="BP436" s="11"/>
      <c r="BQ436" s="11"/>
      <c r="BR436" s="11"/>
      <c r="BS436" s="11"/>
      <c r="BT436" s="11"/>
      <c r="BU436" s="11"/>
      <c r="BV436" s="11"/>
      <c r="BW436" s="11"/>
      <c r="BX436" s="11"/>
      <c r="BY436" s="11"/>
      <c r="BZ436" s="11"/>
      <c r="CA436" s="11"/>
      <c r="CB436" s="11"/>
      <c r="CC436" s="11"/>
      <c r="CD436" s="11"/>
      <c r="CE436" s="11"/>
      <c r="CF436" s="11"/>
      <c r="CG436" s="11"/>
      <c r="CH436" s="11"/>
      <c r="CI436" s="11"/>
      <c r="CJ436" s="11"/>
      <c r="CK436" s="11"/>
      <c r="CL436" s="11"/>
      <c r="CM436" s="11"/>
      <c r="CN436" s="11"/>
      <c r="CO436" s="11"/>
      <c r="CP436" s="11"/>
      <c r="CQ436" s="11"/>
      <c r="CR436" s="11"/>
      <c r="CS436" s="11"/>
      <c r="CT436" s="11"/>
      <c r="CU436" s="11"/>
      <c r="CV436" s="11"/>
      <c r="CW436" s="11"/>
      <c r="CX436" s="11"/>
      <c r="CY436" s="11"/>
      <c r="CZ436" s="11"/>
      <c r="DA436" s="11"/>
      <c r="DB436" s="11"/>
      <c r="DC436" s="11"/>
      <c r="DD436" s="11"/>
      <c r="DE436" s="11"/>
      <c r="DF436" s="11"/>
      <c r="DG436" s="11"/>
      <c r="DH436" s="11"/>
      <c r="DI436" s="11"/>
      <c r="DJ436" s="11"/>
      <c r="DK436" s="11"/>
      <c r="DL436" s="11"/>
      <c r="DM436" s="11"/>
      <c r="DN436" s="11"/>
      <c r="DO436" s="11"/>
      <c r="DP436" s="11"/>
      <c r="DQ436" s="11"/>
      <c r="DR436" s="11"/>
      <c r="DS436" s="11"/>
      <c r="DT436" s="11"/>
      <c r="DU436" s="11"/>
      <c r="DV436" s="11"/>
      <c r="DW436" s="11"/>
      <c r="DX436" s="11"/>
      <c r="DY436" s="11"/>
      <c r="DZ436" s="11"/>
      <c r="EA436" s="11"/>
      <c r="EB436" s="11"/>
      <c r="EC436" s="11"/>
      <c r="ED436" s="11"/>
      <c r="EE436" s="11"/>
    </row>
    <row r="437">
      <c r="B437" s="58"/>
      <c r="C437" s="58"/>
      <c r="D437" s="58"/>
      <c r="E437" s="58"/>
      <c r="F437" s="58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  <c r="BP437" s="11"/>
      <c r="BQ437" s="11"/>
      <c r="BR437" s="11"/>
      <c r="BS437" s="11"/>
      <c r="BT437" s="11"/>
      <c r="BU437" s="11"/>
      <c r="BV437" s="11"/>
      <c r="BW437" s="11"/>
      <c r="BX437" s="11"/>
      <c r="BY437" s="11"/>
      <c r="BZ437" s="11"/>
      <c r="CA437" s="11"/>
      <c r="CB437" s="11"/>
      <c r="CC437" s="11"/>
      <c r="CD437" s="11"/>
      <c r="CE437" s="11"/>
      <c r="CF437" s="11"/>
      <c r="CG437" s="11"/>
      <c r="CH437" s="11"/>
      <c r="CI437" s="11"/>
      <c r="CJ437" s="11"/>
      <c r="CK437" s="11"/>
      <c r="CL437" s="11"/>
      <c r="CM437" s="11"/>
      <c r="CN437" s="11"/>
      <c r="CO437" s="11"/>
      <c r="CP437" s="11"/>
      <c r="CQ437" s="11"/>
      <c r="CR437" s="11"/>
      <c r="CS437" s="11"/>
      <c r="CT437" s="11"/>
      <c r="CU437" s="11"/>
      <c r="CV437" s="11"/>
      <c r="CW437" s="11"/>
      <c r="CX437" s="11"/>
      <c r="CY437" s="11"/>
      <c r="CZ437" s="11"/>
      <c r="DA437" s="11"/>
      <c r="DB437" s="11"/>
      <c r="DC437" s="11"/>
      <c r="DD437" s="11"/>
      <c r="DE437" s="11"/>
      <c r="DF437" s="11"/>
      <c r="DG437" s="11"/>
      <c r="DH437" s="11"/>
      <c r="DI437" s="11"/>
      <c r="DJ437" s="11"/>
      <c r="DK437" s="11"/>
      <c r="DL437" s="11"/>
      <c r="DM437" s="11"/>
      <c r="DN437" s="11"/>
      <c r="DO437" s="11"/>
      <c r="DP437" s="11"/>
      <c r="DQ437" s="11"/>
      <c r="DR437" s="11"/>
      <c r="DS437" s="11"/>
      <c r="DT437" s="11"/>
      <c r="DU437" s="11"/>
      <c r="DV437" s="11"/>
      <c r="DW437" s="11"/>
      <c r="DX437" s="11"/>
      <c r="DY437" s="11"/>
      <c r="DZ437" s="11"/>
      <c r="EA437" s="11"/>
      <c r="EB437" s="11"/>
      <c r="EC437" s="11"/>
      <c r="ED437" s="11"/>
      <c r="EE437" s="11"/>
    </row>
    <row r="438">
      <c r="B438" s="58"/>
      <c r="C438" s="58"/>
      <c r="D438" s="58"/>
      <c r="E438" s="58"/>
      <c r="F438" s="58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1"/>
      <c r="BO438" s="11"/>
      <c r="BP438" s="11"/>
      <c r="BQ438" s="11"/>
      <c r="BR438" s="11"/>
      <c r="BS438" s="11"/>
      <c r="BT438" s="11"/>
      <c r="BU438" s="11"/>
      <c r="BV438" s="11"/>
      <c r="BW438" s="11"/>
      <c r="BX438" s="11"/>
      <c r="BY438" s="11"/>
      <c r="BZ438" s="11"/>
      <c r="CA438" s="11"/>
      <c r="CB438" s="11"/>
      <c r="CC438" s="11"/>
      <c r="CD438" s="11"/>
      <c r="CE438" s="11"/>
      <c r="CF438" s="11"/>
      <c r="CG438" s="11"/>
      <c r="CH438" s="11"/>
      <c r="CI438" s="11"/>
      <c r="CJ438" s="11"/>
      <c r="CK438" s="11"/>
      <c r="CL438" s="11"/>
      <c r="CM438" s="11"/>
      <c r="CN438" s="11"/>
      <c r="CO438" s="11"/>
      <c r="CP438" s="11"/>
      <c r="CQ438" s="11"/>
      <c r="CR438" s="11"/>
      <c r="CS438" s="11"/>
      <c r="CT438" s="11"/>
      <c r="CU438" s="11"/>
      <c r="CV438" s="11"/>
      <c r="CW438" s="11"/>
      <c r="CX438" s="11"/>
      <c r="CY438" s="11"/>
      <c r="CZ438" s="11"/>
      <c r="DA438" s="11"/>
      <c r="DB438" s="11"/>
      <c r="DC438" s="11"/>
      <c r="DD438" s="11"/>
      <c r="DE438" s="11"/>
      <c r="DF438" s="11"/>
      <c r="DG438" s="11"/>
      <c r="DH438" s="11"/>
      <c r="DI438" s="11"/>
      <c r="DJ438" s="11"/>
      <c r="DK438" s="11"/>
      <c r="DL438" s="11"/>
      <c r="DM438" s="11"/>
      <c r="DN438" s="11"/>
      <c r="DO438" s="11"/>
      <c r="DP438" s="11"/>
      <c r="DQ438" s="11"/>
      <c r="DR438" s="11"/>
      <c r="DS438" s="11"/>
      <c r="DT438" s="11"/>
      <c r="DU438" s="11"/>
      <c r="DV438" s="11"/>
      <c r="DW438" s="11"/>
      <c r="DX438" s="11"/>
      <c r="DY438" s="11"/>
      <c r="DZ438" s="11"/>
      <c r="EA438" s="11"/>
      <c r="EB438" s="11"/>
      <c r="EC438" s="11"/>
      <c r="ED438" s="11"/>
      <c r="EE438" s="11"/>
    </row>
    <row r="439">
      <c r="B439" s="58"/>
      <c r="C439" s="58"/>
      <c r="D439" s="58"/>
      <c r="E439" s="58"/>
      <c r="F439" s="58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  <c r="BN439" s="11"/>
      <c r="BO439" s="11"/>
      <c r="BP439" s="11"/>
      <c r="BQ439" s="11"/>
      <c r="BR439" s="11"/>
      <c r="BS439" s="11"/>
      <c r="BT439" s="11"/>
      <c r="BU439" s="11"/>
      <c r="BV439" s="11"/>
      <c r="BW439" s="11"/>
      <c r="BX439" s="11"/>
      <c r="BY439" s="11"/>
      <c r="BZ439" s="11"/>
      <c r="CA439" s="11"/>
      <c r="CB439" s="11"/>
      <c r="CC439" s="11"/>
      <c r="CD439" s="11"/>
      <c r="CE439" s="11"/>
      <c r="CF439" s="11"/>
      <c r="CG439" s="11"/>
      <c r="CH439" s="11"/>
      <c r="CI439" s="11"/>
      <c r="CJ439" s="11"/>
      <c r="CK439" s="11"/>
      <c r="CL439" s="11"/>
      <c r="CM439" s="11"/>
      <c r="CN439" s="11"/>
      <c r="CO439" s="11"/>
      <c r="CP439" s="11"/>
      <c r="CQ439" s="11"/>
      <c r="CR439" s="11"/>
      <c r="CS439" s="11"/>
      <c r="CT439" s="11"/>
      <c r="CU439" s="11"/>
      <c r="CV439" s="11"/>
      <c r="CW439" s="11"/>
      <c r="CX439" s="11"/>
      <c r="CY439" s="11"/>
      <c r="CZ439" s="11"/>
      <c r="DA439" s="11"/>
      <c r="DB439" s="11"/>
      <c r="DC439" s="11"/>
      <c r="DD439" s="11"/>
      <c r="DE439" s="11"/>
      <c r="DF439" s="11"/>
      <c r="DG439" s="11"/>
      <c r="DH439" s="11"/>
      <c r="DI439" s="11"/>
      <c r="DJ439" s="11"/>
      <c r="DK439" s="11"/>
      <c r="DL439" s="11"/>
      <c r="DM439" s="11"/>
      <c r="DN439" s="11"/>
      <c r="DO439" s="11"/>
      <c r="DP439" s="11"/>
      <c r="DQ439" s="11"/>
      <c r="DR439" s="11"/>
      <c r="DS439" s="11"/>
      <c r="DT439" s="11"/>
      <c r="DU439" s="11"/>
      <c r="DV439" s="11"/>
      <c r="DW439" s="11"/>
      <c r="DX439" s="11"/>
      <c r="DY439" s="11"/>
      <c r="DZ439" s="11"/>
      <c r="EA439" s="11"/>
      <c r="EB439" s="11"/>
      <c r="EC439" s="11"/>
      <c r="ED439" s="11"/>
      <c r="EE439" s="11"/>
    </row>
    <row r="440">
      <c r="B440" s="58"/>
      <c r="C440" s="58"/>
      <c r="D440" s="58"/>
      <c r="E440" s="58"/>
      <c r="F440" s="58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/>
      <c r="BP440" s="11"/>
      <c r="BQ440" s="11"/>
      <c r="BR440" s="11"/>
      <c r="BS440" s="11"/>
      <c r="BT440" s="11"/>
      <c r="BU440" s="11"/>
      <c r="BV440" s="11"/>
      <c r="BW440" s="11"/>
      <c r="BX440" s="11"/>
      <c r="BY440" s="11"/>
      <c r="BZ440" s="11"/>
      <c r="CA440" s="11"/>
      <c r="CB440" s="11"/>
      <c r="CC440" s="11"/>
      <c r="CD440" s="11"/>
      <c r="CE440" s="11"/>
      <c r="CF440" s="11"/>
      <c r="CG440" s="11"/>
      <c r="CH440" s="11"/>
      <c r="CI440" s="11"/>
      <c r="CJ440" s="11"/>
      <c r="CK440" s="11"/>
      <c r="CL440" s="11"/>
      <c r="CM440" s="11"/>
      <c r="CN440" s="11"/>
      <c r="CO440" s="11"/>
      <c r="CP440" s="11"/>
      <c r="CQ440" s="11"/>
      <c r="CR440" s="11"/>
      <c r="CS440" s="11"/>
      <c r="CT440" s="11"/>
      <c r="CU440" s="11"/>
      <c r="CV440" s="11"/>
      <c r="CW440" s="11"/>
      <c r="CX440" s="11"/>
      <c r="CY440" s="11"/>
      <c r="CZ440" s="11"/>
      <c r="DA440" s="11"/>
      <c r="DB440" s="11"/>
      <c r="DC440" s="11"/>
      <c r="DD440" s="11"/>
      <c r="DE440" s="11"/>
      <c r="DF440" s="11"/>
      <c r="DG440" s="11"/>
      <c r="DH440" s="11"/>
      <c r="DI440" s="11"/>
      <c r="DJ440" s="11"/>
      <c r="DK440" s="11"/>
      <c r="DL440" s="11"/>
      <c r="DM440" s="11"/>
      <c r="DN440" s="11"/>
      <c r="DO440" s="11"/>
      <c r="DP440" s="11"/>
      <c r="DQ440" s="11"/>
      <c r="DR440" s="11"/>
      <c r="DS440" s="11"/>
      <c r="DT440" s="11"/>
      <c r="DU440" s="11"/>
      <c r="DV440" s="11"/>
      <c r="DW440" s="11"/>
      <c r="DX440" s="11"/>
      <c r="DY440" s="11"/>
      <c r="DZ440" s="11"/>
      <c r="EA440" s="11"/>
      <c r="EB440" s="11"/>
      <c r="EC440" s="11"/>
      <c r="ED440" s="11"/>
      <c r="EE440" s="11"/>
    </row>
    <row r="441">
      <c r="B441" s="58"/>
      <c r="C441" s="58"/>
      <c r="D441" s="58"/>
      <c r="E441" s="58"/>
      <c r="F441" s="58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  <c r="BP441" s="11"/>
      <c r="BQ441" s="11"/>
      <c r="BR441" s="11"/>
      <c r="BS441" s="11"/>
      <c r="BT441" s="11"/>
      <c r="BU441" s="11"/>
      <c r="BV441" s="11"/>
      <c r="BW441" s="11"/>
      <c r="BX441" s="11"/>
      <c r="BY441" s="11"/>
      <c r="BZ441" s="11"/>
      <c r="CA441" s="11"/>
      <c r="CB441" s="11"/>
      <c r="CC441" s="11"/>
      <c r="CD441" s="11"/>
      <c r="CE441" s="11"/>
      <c r="CF441" s="11"/>
      <c r="CG441" s="11"/>
      <c r="CH441" s="11"/>
      <c r="CI441" s="11"/>
      <c r="CJ441" s="11"/>
      <c r="CK441" s="11"/>
      <c r="CL441" s="11"/>
      <c r="CM441" s="11"/>
      <c r="CN441" s="11"/>
      <c r="CO441" s="11"/>
      <c r="CP441" s="11"/>
      <c r="CQ441" s="11"/>
      <c r="CR441" s="11"/>
      <c r="CS441" s="11"/>
      <c r="CT441" s="11"/>
      <c r="CU441" s="11"/>
      <c r="CV441" s="11"/>
      <c r="CW441" s="11"/>
      <c r="CX441" s="11"/>
      <c r="CY441" s="11"/>
      <c r="CZ441" s="11"/>
      <c r="DA441" s="11"/>
      <c r="DB441" s="11"/>
      <c r="DC441" s="11"/>
      <c r="DD441" s="11"/>
      <c r="DE441" s="11"/>
      <c r="DF441" s="11"/>
      <c r="DG441" s="11"/>
      <c r="DH441" s="11"/>
      <c r="DI441" s="11"/>
      <c r="DJ441" s="11"/>
      <c r="DK441" s="11"/>
      <c r="DL441" s="11"/>
      <c r="DM441" s="11"/>
      <c r="DN441" s="11"/>
      <c r="DO441" s="11"/>
      <c r="DP441" s="11"/>
      <c r="DQ441" s="11"/>
      <c r="DR441" s="11"/>
      <c r="DS441" s="11"/>
      <c r="DT441" s="11"/>
      <c r="DU441" s="11"/>
      <c r="DV441" s="11"/>
      <c r="DW441" s="11"/>
      <c r="DX441" s="11"/>
      <c r="DY441" s="11"/>
      <c r="DZ441" s="11"/>
      <c r="EA441" s="11"/>
      <c r="EB441" s="11"/>
      <c r="EC441" s="11"/>
      <c r="ED441" s="11"/>
      <c r="EE441" s="11"/>
    </row>
    <row r="442">
      <c r="B442" s="58"/>
      <c r="C442" s="58"/>
      <c r="D442" s="58"/>
      <c r="E442" s="58"/>
      <c r="F442" s="58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  <c r="BV442" s="11"/>
      <c r="BW442" s="11"/>
      <c r="BX442" s="11"/>
      <c r="BY442" s="11"/>
      <c r="BZ442" s="11"/>
      <c r="CA442" s="11"/>
      <c r="CB442" s="11"/>
      <c r="CC442" s="11"/>
      <c r="CD442" s="11"/>
      <c r="CE442" s="11"/>
      <c r="CF442" s="11"/>
      <c r="CG442" s="11"/>
      <c r="CH442" s="11"/>
      <c r="CI442" s="11"/>
      <c r="CJ442" s="11"/>
      <c r="CK442" s="11"/>
      <c r="CL442" s="11"/>
      <c r="CM442" s="11"/>
      <c r="CN442" s="11"/>
      <c r="CO442" s="11"/>
      <c r="CP442" s="11"/>
      <c r="CQ442" s="11"/>
      <c r="CR442" s="11"/>
      <c r="CS442" s="11"/>
      <c r="CT442" s="11"/>
      <c r="CU442" s="11"/>
      <c r="CV442" s="11"/>
      <c r="CW442" s="11"/>
      <c r="CX442" s="11"/>
      <c r="CY442" s="11"/>
      <c r="CZ442" s="11"/>
      <c r="DA442" s="11"/>
      <c r="DB442" s="11"/>
      <c r="DC442" s="11"/>
      <c r="DD442" s="11"/>
      <c r="DE442" s="11"/>
      <c r="DF442" s="11"/>
      <c r="DG442" s="11"/>
      <c r="DH442" s="11"/>
      <c r="DI442" s="11"/>
      <c r="DJ442" s="11"/>
      <c r="DK442" s="11"/>
      <c r="DL442" s="11"/>
      <c r="DM442" s="11"/>
      <c r="DN442" s="11"/>
      <c r="DO442" s="11"/>
      <c r="DP442" s="11"/>
      <c r="DQ442" s="11"/>
      <c r="DR442" s="11"/>
      <c r="DS442" s="11"/>
      <c r="DT442" s="11"/>
      <c r="DU442" s="11"/>
      <c r="DV442" s="11"/>
      <c r="DW442" s="11"/>
      <c r="DX442" s="11"/>
      <c r="DY442" s="11"/>
      <c r="DZ442" s="11"/>
      <c r="EA442" s="11"/>
      <c r="EB442" s="11"/>
      <c r="EC442" s="11"/>
      <c r="ED442" s="11"/>
      <c r="EE442" s="11"/>
    </row>
    <row r="443">
      <c r="B443" s="58"/>
      <c r="C443" s="58"/>
      <c r="D443" s="58"/>
      <c r="E443" s="58"/>
      <c r="F443" s="58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/>
      <c r="BP443" s="11"/>
      <c r="BQ443" s="11"/>
      <c r="BR443" s="11"/>
      <c r="BS443" s="11"/>
      <c r="BT443" s="11"/>
      <c r="BU443" s="11"/>
      <c r="BV443" s="11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</row>
    <row r="444">
      <c r="B444" s="58"/>
      <c r="C444" s="58"/>
      <c r="D444" s="58"/>
      <c r="E444" s="58"/>
      <c r="F444" s="58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11"/>
      <c r="BR444" s="11"/>
      <c r="BS444" s="11"/>
      <c r="BT444" s="11"/>
      <c r="BU444" s="11"/>
      <c r="BV444" s="11"/>
      <c r="BW444" s="11"/>
      <c r="BX444" s="11"/>
      <c r="BY444" s="11"/>
      <c r="BZ444" s="11"/>
      <c r="CA444" s="11"/>
      <c r="CB444" s="11"/>
      <c r="CC444" s="11"/>
      <c r="CD444" s="11"/>
      <c r="CE444" s="11"/>
      <c r="CF444" s="11"/>
      <c r="CG444" s="11"/>
      <c r="CH444" s="11"/>
      <c r="CI444" s="11"/>
      <c r="CJ444" s="11"/>
      <c r="CK444" s="11"/>
      <c r="CL444" s="11"/>
      <c r="CM444" s="11"/>
      <c r="CN444" s="11"/>
      <c r="CO444" s="11"/>
      <c r="CP444" s="11"/>
      <c r="CQ444" s="11"/>
      <c r="CR444" s="11"/>
      <c r="CS444" s="11"/>
      <c r="CT444" s="11"/>
      <c r="CU444" s="11"/>
      <c r="CV444" s="11"/>
      <c r="CW444" s="11"/>
      <c r="CX444" s="11"/>
      <c r="CY444" s="11"/>
      <c r="CZ444" s="11"/>
      <c r="DA444" s="11"/>
      <c r="DB444" s="11"/>
      <c r="DC444" s="11"/>
      <c r="DD444" s="11"/>
      <c r="DE444" s="11"/>
      <c r="DF444" s="11"/>
      <c r="DG444" s="11"/>
      <c r="DH444" s="11"/>
      <c r="DI444" s="11"/>
      <c r="DJ444" s="11"/>
      <c r="DK444" s="11"/>
      <c r="DL444" s="11"/>
      <c r="DM444" s="11"/>
      <c r="DN444" s="11"/>
      <c r="DO444" s="11"/>
      <c r="DP444" s="11"/>
      <c r="DQ444" s="11"/>
      <c r="DR444" s="11"/>
      <c r="DS444" s="11"/>
      <c r="DT444" s="11"/>
      <c r="DU444" s="11"/>
      <c r="DV444" s="11"/>
      <c r="DW444" s="11"/>
      <c r="DX444" s="11"/>
      <c r="DY444" s="11"/>
      <c r="DZ444" s="11"/>
      <c r="EA444" s="11"/>
      <c r="EB444" s="11"/>
      <c r="EC444" s="11"/>
      <c r="ED444" s="11"/>
      <c r="EE444" s="11"/>
    </row>
    <row r="445">
      <c r="B445" s="58"/>
      <c r="C445" s="58"/>
      <c r="D445" s="58"/>
      <c r="E445" s="58"/>
      <c r="F445" s="58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1"/>
      <c r="BO445" s="11"/>
      <c r="BP445" s="11"/>
      <c r="BQ445" s="11"/>
      <c r="BR445" s="11"/>
      <c r="BS445" s="11"/>
      <c r="BT445" s="11"/>
      <c r="BU445" s="11"/>
      <c r="BV445" s="11"/>
      <c r="BW445" s="11"/>
      <c r="BX445" s="11"/>
      <c r="BY445" s="11"/>
      <c r="BZ445" s="11"/>
      <c r="CA445" s="11"/>
      <c r="CB445" s="11"/>
      <c r="CC445" s="11"/>
      <c r="CD445" s="11"/>
      <c r="CE445" s="11"/>
      <c r="CF445" s="11"/>
      <c r="CG445" s="11"/>
      <c r="CH445" s="11"/>
      <c r="CI445" s="11"/>
      <c r="CJ445" s="11"/>
      <c r="CK445" s="11"/>
      <c r="CL445" s="11"/>
      <c r="CM445" s="11"/>
      <c r="CN445" s="11"/>
      <c r="CO445" s="11"/>
      <c r="CP445" s="11"/>
      <c r="CQ445" s="11"/>
      <c r="CR445" s="11"/>
      <c r="CS445" s="11"/>
      <c r="CT445" s="11"/>
      <c r="CU445" s="11"/>
      <c r="CV445" s="11"/>
      <c r="CW445" s="11"/>
      <c r="CX445" s="11"/>
      <c r="CY445" s="11"/>
      <c r="CZ445" s="11"/>
      <c r="DA445" s="11"/>
      <c r="DB445" s="11"/>
      <c r="DC445" s="11"/>
      <c r="DD445" s="11"/>
      <c r="DE445" s="11"/>
      <c r="DF445" s="11"/>
      <c r="DG445" s="11"/>
      <c r="DH445" s="11"/>
      <c r="DI445" s="11"/>
      <c r="DJ445" s="11"/>
      <c r="DK445" s="11"/>
      <c r="DL445" s="11"/>
      <c r="DM445" s="11"/>
      <c r="DN445" s="11"/>
      <c r="DO445" s="11"/>
      <c r="DP445" s="11"/>
      <c r="DQ445" s="11"/>
      <c r="DR445" s="11"/>
      <c r="DS445" s="11"/>
      <c r="DT445" s="11"/>
      <c r="DU445" s="11"/>
      <c r="DV445" s="11"/>
      <c r="DW445" s="11"/>
      <c r="DX445" s="11"/>
      <c r="DY445" s="11"/>
      <c r="DZ445" s="11"/>
      <c r="EA445" s="11"/>
      <c r="EB445" s="11"/>
      <c r="EC445" s="11"/>
      <c r="ED445" s="11"/>
      <c r="EE445" s="11"/>
    </row>
    <row r="446">
      <c r="B446" s="58"/>
      <c r="C446" s="58"/>
      <c r="D446" s="58"/>
      <c r="E446" s="58"/>
      <c r="F446" s="58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1"/>
      <c r="BO446" s="11"/>
      <c r="BP446" s="11"/>
      <c r="BQ446" s="11"/>
      <c r="BR446" s="11"/>
      <c r="BS446" s="11"/>
      <c r="BT446" s="11"/>
      <c r="BU446" s="11"/>
      <c r="BV446" s="11"/>
      <c r="BW446" s="11"/>
      <c r="BX446" s="11"/>
      <c r="BY446" s="11"/>
      <c r="BZ446" s="11"/>
      <c r="CA446" s="11"/>
      <c r="CB446" s="11"/>
      <c r="CC446" s="11"/>
      <c r="CD446" s="11"/>
      <c r="CE446" s="11"/>
      <c r="CF446" s="11"/>
      <c r="CG446" s="11"/>
      <c r="CH446" s="11"/>
      <c r="CI446" s="11"/>
      <c r="CJ446" s="11"/>
      <c r="CK446" s="11"/>
      <c r="CL446" s="11"/>
      <c r="CM446" s="11"/>
      <c r="CN446" s="11"/>
      <c r="CO446" s="11"/>
      <c r="CP446" s="11"/>
      <c r="CQ446" s="11"/>
      <c r="CR446" s="11"/>
      <c r="CS446" s="11"/>
      <c r="CT446" s="11"/>
      <c r="CU446" s="11"/>
      <c r="CV446" s="11"/>
      <c r="CW446" s="11"/>
      <c r="CX446" s="11"/>
      <c r="CY446" s="11"/>
      <c r="CZ446" s="11"/>
      <c r="DA446" s="11"/>
      <c r="DB446" s="11"/>
      <c r="DC446" s="11"/>
      <c r="DD446" s="11"/>
      <c r="DE446" s="11"/>
      <c r="DF446" s="11"/>
      <c r="DG446" s="11"/>
      <c r="DH446" s="11"/>
      <c r="DI446" s="11"/>
      <c r="DJ446" s="11"/>
      <c r="DK446" s="11"/>
      <c r="DL446" s="11"/>
      <c r="DM446" s="11"/>
      <c r="DN446" s="11"/>
      <c r="DO446" s="11"/>
      <c r="DP446" s="11"/>
      <c r="DQ446" s="11"/>
      <c r="DR446" s="11"/>
      <c r="DS446" s="11"/>
      <c r="DT446" s="11"/>
      <c r="DU446" s="11"/>
      <c r="DV446" s="11"/>
      <c r="DW446" s="11"/>
      <c r="DX446" s="11"/>
      <c r="DY446" s="11"/>
      <c r="DZ446" s="11"/>
      <c r="EA446" s="11"/>
      <c r="EB446" s="11"/>
      <c r="EC446" s="11"/>
      <c r="ED446" s="11"/>
      <c r="EE446" s="11"/>
    </row>
    <row r="447">
      <c r="B447" s="58"/>
      <c r="C447" s="58"/>
      <c r="D447" s="58"/>
      <c r="E447" s="58"/>
      <c r="F447" s="58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  <c r="BN447" s="11"/>
      <c r="BO447" s="11"/>
      <c r="BP447" s="11"/>
      <c r="BQ447" s="11"/>
      <c r="BR447" s="11"/>
      <c r="BS447" s="11"/>
      <c r="BT447" s="11"/>
      <c r="BU447" s="11"/>
      <c r="BV447" s="11"/>
      <c r="BW447" s="11"/>
      <c r="BX447" s="11"/>
      <c r="BY447" s="11"/>
      <c r="BZ447" s="11"/>
      <c r="CA447" s="11"/>
      <c r="CB447" s="11"/>
      <c r="CC447" s="11"/>
      <c r="CD447" s="11"/>
      <c r="CE447" s="11"/>
      <c r="CF447" s="11"/>
      <c r="CG447" s="11"/>
      <c r="CH447" s="11"/>
      <c r="CI447" s="11"/>
      <c r="CJ447" s="11"/>
      <c r="CK447" s="11"/>
      <c r="CL447" s="11"/>
      <c r="CM447" s="11"/>
      <c r="CN447" s="11"/>
      <c r="CO447" s="11"/>
      <c r="CP447" s="11"/>
      <c r="CQ447" s="11"/>
      <c r="CR447" s="11"/>
      <c r="CS447" s="11"/>
      <c r="CT447" s="11"/>
      <c r="CU447" s="11"/>
      <c r="CV447" s="11"/>
      <c r="CW447" s="11"/>
      <c r="CX447" s="11"/>
      <c r="CY447" s="11"/>
      <c r="CZ447" s="11"/>
      <c r="DA447" s="11"/>
      <c r="DB447" s="11"/>
      <c r="DC447" s="11"/>
      <c r="DD447" s="11"/>
      <c r="DE447" s="11"/>
      <c r="DF447" s="11"/>
      <c r="DG447" s="11"/>
      <c r="DH447" s="11"/>
      <c r="DI447" s="11"/>
      <c r="DJ447" s="11"/>
      <c r="DK447" s="11"/>
      <c r="DL447" s="11"/>
      <c r="DM447" s="11"/>
      <c r="DN447" s="11"/>
      <c r="DO447" s="11"/>
      <c r="DP447" s="11"/>
      <c r="DQ447" s="11"/>
      <c r="DR447" s="11"/>
      <c r="DS447" s="11"/>
      <c r="DT447" s="11"/>
      <c r="DU447" s="11"/>
      <c r="DV447" s="11"/>
      <c r="DW447" s="11"/>
      <c r="DX447" s="11"/>
      <c r="DY447" s="11"/>
      <c r="DZ447" s="11"/>
      <c r="EA447" s="11"/>
      <c r="EB447" s="11"/>
      <c r="EC447" s="11"/>
      <c r="ED447" s="11"/>
      <c r="EE447" s="11"/>
    </row>
    <row r="448">
      <c r="B448" s="58"/>
      <c r="C448" s="58"/>
      <c r="D448" s="58"/>
      <c r="E448" s="58"/>
      <c r="F448" s="58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  <c r="BM448" s="11"/>
      <c r="BN448" s="11"/>
      <c r="BO448" s="11"/>
      <c r="BP448" s="11"/>
      <c r="BQ448" s="11"/>
      <c r="BR448" s="11"/>
      <c r="BS448" s="11"/>
      <c r="BT448" s="11"/>
      <c r="BU448" s="11"/>
      <c r="BV448" s="11"/>
      <c r="BW448" s="11"/>
      <c r="BX448" s="11"/>
      <c r="BY448" s="11"/>
      <c r="BZ448" s="11"/>
      <c r="CA448" s="11"/>
      <c r="CB448" s="11"/>
      <c r="CC448" s="11"/>
      <c r="CD448" s="11"/>
      <c r="CE448" s="11"/>
      <c r="CF448" s="11"/>
      <c r="CG448" s="11"/>
      <c r="CH448" s="11"/>
      <c r="CI448" s="11"/>
      <c r="CJ448" s="11"/>
      <c r="CK448" s="11"/>
      <c r="CL448" s="11"/>
      <c r="CM448" s="11"/>
      <c r="CN448" s="11"/>
      <c r="CO448" s="11"/>
      <c r="CP448" s="11"/>
      <c r="CQ448" s="11"/>
      <c r="CR448" s="11"/>
      <c r="CS448" s="11"/>
      <c r="CT448" s="11"/>
      <c r="CU448" s="11"/>
      <c r="CV448" s="11"/>
      <c r="CW448" s="11"/>
      <c r="CX448" s="11"/>
      <c r="CY448" s="11"/>
      <c r="CZ448" s="11"/>
      <c r="DA448" s="11"/>
      <c r="DB448" s="11"/>
      <c r="DC448" s="11"/>
      <c r="DD448" s="11"/>
      <c r="DE448" s="11"/>
      <c r="DF448" s="11"/>
      <c r="DG448" s="11"/>
      <c r="DH448" s="11"/>
      <c r="DI448" s="11"/>
      <c r="DJ448" s="11"/>
      <c r="DK448" s="11"/>
      <c r="DL448" s="11"/>
      <c r="DM448" s="11"/>
      <c r="DN448" s="11"/>
      <c r="DO448" s="11"/>
      <c r="DP448" s="11"/>
      <c r="DQ448" s="11"/>
      <c r="DR448" s="11"/>
      <c r="DS448" s="11"/>
      <c r="DT448" s="11"/>
      <c r="DU448" s="11"/>
      <c r="DV448" s="11"/>
      <c r="DW448" s="11"/>
      <c r="DX448" s="11"/>
      <c r="DY448" s="11"/>
      <c r="DZ448" s="11"/>
      <c r="EA448" s="11"/>
      <c r="EB448" s="11"/>
      <c r="EC448" s="11"/>
      <c r="ED448" s="11"/>
      <c r="EE448" s="11"/>
    </row>
    <row r="449">
      <c r="B449" s="58"/>
      <c r="C449" s="58"/>
      <c r="D449" s="58"/>
      <c r="E449" s="58"/>
      <c r="F449" s="58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  <c r="BN449" s="11"/>
      <c r="BO449" s="11"/>
      <c r="BP449" s="11"/>
      <c r="BQ449" s="11"/>
      <c r="BR449" s="11"/>
      <c r="BS449" s="11"/>
      <c r="BT449" s="11"/>
      <c r="BU449" s="11"/>
      <c r="BV449" s="11"/>
      <c r="BW449" s="11"/>
      <c r="BX449" s="11"/>
      <c r="BY449" s="11"/>
      <c r="BZ449" s="11"/>
      <c r="CA449" s="11"/>
      <c r="CB449" s="11"/>
      <c r="CC449" s="11"/>
      <c r="CD449" s="11"/>
      <c r="CE449" s="11"/>
      <c r="CF449" s="11"/>
      <c r="CG449" s="11"/>
      <c r="CH449" s="11"/>
      <c r="CI449" s="11"/>
      <c r="CJ449" s="11"/>
      <c r="CK449" s="11"/>
      <c r="CL449" s="11"/>
      <c r="CM449" s="11"/>
      <c r="CN449" s="11"/>
      <c r="CO449" s="11"/>
      <c r="CP449" s="11"/>
      <c r="CQ449" s="11"/>
      <c r="CR449" s="11"/>
      <c r="CS449" s="11"/>
      <c r="CT449" s="11"/>
      <c r="CU449" s="11"/>
      <c r="CV449" s="11"/>
      <c r="CW449" s="11"/>
      <c r="CX449" s="11"/>
      <c r="CY449" s="11"/>
      <c r="CZ449" s="11"/>
      <c r="DA449" s="11"/>
      <c r="DB449" s="11"/>
      <c r="DC449" s="11"/>
      <c r="DD449" s="11"/>
      <c r="DE449" s="11"/>
      <c r="DF449" s="11"/>
      <c r="DG449" s="11"/>
      <c r="DH449" s="11"/>
      <c r="DI449" s="11"/>
      <c r="DJ449" s="11"/>
      <c r="DK449" s="11"/>
      <c r="DL449" s="11"/>
      <c r="DM449" s="11"/>
      <c r="DN449" s="11"/>
      <c r="DO449" s="11"/>
      <c r="DP449" s="11"/>
      <c r="DQ449" s="11"/>
      <c r="DR449" s="11"/>
      <c r="DS449" s="11"/>
      <c r="DT449" s="11"/>
      <c r="DU449" s="11"/>
      <c r="DV449" s="11"/>
      <c r="DW449" s="11"/>
      <c r="DX449" s="11"/>
      <c r="DY449" s="11"/>
      <c r="DZ449" s="11"/>
      <c r="EA449" s="11"/>
      <c r="EB449" s="11"/>
      <c r="EC449" s="11"/>
      <c r="ED449" s="11"/>
      <c r="EE449" s="11"/>
    </row>
    <row r="450">
      <c r="B450" s="58"/>
      <c r="C450" s="58"/>
      <c r="D450" s="58"/>
      <c r="E450" s="58"/>
      <c r="F450" s="58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  <c r="BN450" s="11"/>
      <c r="BO450" s="11"/>
      <c r="BP450" s="11"/>
      <c r="BQ450" s="11"/>
      <c r="BR450" s="11"/>
      <c r="BS450" s="11"/>
      <c r="BT450" s="11"/>
      <c r="BU450" s="11"/>
      <c r="BV450" s="11"/>
      <c r="BW450" s="11"/>
      <c r="BX450" s="11"/>
      <c r="BY450" s="11"/>
      <c r="BZ450" s="11"/>
      <c r="CA450" s="11"/>
      <c r="CB450" s="11"/>
      <c r="CC450" s="11"/>
      <c r="CD450" s="11"/>
      <c r="CE450" s="11"/>
      <c r="CF450" s="11"/>
      <c r="CG450" s="11"/>
      <c r="CH450" s="11"/>
      <c r="CI450" s="11"/>
      <c r="CJ450" s="11"/>
      <c r="CK450" s="11"/>
      <c r="CL450" s="11"/>
      <c r="CM450" s="11"/>
      <c r="CN450" s="11"/>
      <c r="CO450" s="11"/>
      <c r="CP450" s="11"/>
      <c r="CQ450" s="11"/>
      <c r="CR450" s="11"/>
      <c r="CS450" s="11"/>
      <c r="CT450" s="11"/>
      <c r="CU450" s="11"/>
      <c r="CV450" s="11"/>
      <c r="CW450" s="11"/>
      <c r="CX450" s="11"/>
      <c r="CY450" s="11"/>
      <c r="CZ450" s="11"/>
      <c r="DA450" s="11"/>
      <c r="DB450" s="11"/>
      <c r="DC450" s="11"/>
      <c r="DD450" s="11"/>
      <c r="DE450" s="11"/>
      <c r="DF450" s="11"/>
      <c r="DG450" s="11"/>
      <c r="DH450" s="11"/>
      <c r="DI450" s="11"/>
      <c r="DJ450" s="11"/>
      <c r="DK450" s="11"/>
      <c r="DL450" s="11"/>
      <c r="DM450" s="11"/>
      <c r="DN450" s="11"/>
      <c r="DO450" s="11"/>
      <c r="DP450" s="11"/>
      <c r="DQ450" s="11"/>
      <c r="DR450" s="11"/>
      <c r="DS450" s="11"/>
      <c r="DT450" s="11"/>
      <c r="DU450" s="11"/>
      <c r="DV450" s="11"/>
      <c r="DW450" s="11"/>
      <c r="DX450" s="11"/>
      <c r="DY450" s="11"/>
      <c r="DZ450" s="11"/>
      <c r="EA450" s="11"/>
      <c r="EB450" s="11"/>
      <c r="EC450" s="11"/>
      <c r="ED450" s="11"/>
      <c r="EE450" s="11"/>
    </row>
    <row r="451">
      <c r="B451" s="58"/>
      <c r="C451" s="58"/>
      <c r="D451" s="58"/>
      <c r="E451" s="58"/>
      <c r="F451" s="58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  <c r="BM451" s="11"/>
      <c r="BN451" s="11"/>
      <c r="BO451" s="11"/>
      <c r="BP451" s="11"/>
      <c r="BQ451" s="11"/>
      <c r="BR451" s="11"/>
      <c r="BS451" s="11"/>
      <c r="BT451" s="11"/>
      <c r="BU451" s="11"/>
      <c r="BV451" s="11"/>
      <c r="BW451" s="11"/>
      <c r="BX451" s="11"/>
      <c r="BY451" s="11"/>
      <c r="BZ451" s="11"/>
      <c r="CA451" s="11"/>
      <c r="CB451" s="11"/>
      <c r="CC451" s="11"/>
      <c r="CD451" s="11"/>
      <c r="CE451" s="11"/>
      <c r="CF451" s="11"/>
      <c r="CG451" s="11"/>
      <c r="CH451" s="11"/>
      <c r="CI451" s="11"/>
      <c r="CJ451" s="11"/>
      <c r="CK451" s="11"/>
      <c r="CL451" s="11"/>
      <c r="CM451" s="11"/>
      <c r="CN451" s="11"/>
      <c r="CO451" s="11"/>
      <c r="CP451" s="11"/>
      <c r="CQ451" s="11"/>
      <c r="CR451" s="11"/>
      <c r="CS451" s="11"/>
      <c r="CT451" s="11"/>
      <c r="CU451" s="11"/>
      <c r="CV451" s="11"/>
      <c r="CW451" s="11"/>
      <c r="CX451" s="11"/>
      <c r="CY451" s="11"/>
      <c r="CZ451" s="11"/>
      <c r="DA451" s="11"/>
      <c r="DB451" s="11"/>
      <c r="DC451" s="11"/>
      <c r="DD451" s="11"/>
      <c r="DE451" s="11"/>
      <c r="DF451" s="11"/>
      <c r="DG451" s="11"/>
      <c r="DH451" s="11"/>
      <c r="DI451" s="11"/>
      <c r="DJ451" s="11"/>
      <c r="DK451" s="11"/>
      <c r="DL451" s="11"/>
      <c r="DM451" s="11"/>
      <c r="DN451" s="11"/>
      <c r="DO451" s="11"/>
      <c r="DP451" s="11"/>
      <c r="DQ451" s="11"/>
      <c r="DR451" s="11"/>
      <c r="DS451" s="11"/>
      <c r="DT451" s="11"/>
      <c r="DU451" s="11"/>
      <c r="DV451" s="11"/>
      <c r="DW451" s="11"/>
      <c r="DX451" s="11"/>
      <c r="DY451" s="11"/>
      <c r="DZ451" s="11"/>
      <c r="EA451" s="11"/>
      <c r="EB451" s="11"/>
      <c r="EC451" s="11"/>
      <c r="ED451" s="11"/>
      <c r="EE451" s="11"/>
    </row>
    <row r="452">
      <c r="B452" s="58"/>
      <c r="C452" s="58"/>
      <c r="D452" s="58"/>
      <c r="E452" s="58"/>
      <c r="F452" s="58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  <c r="BN452" s="11"/>
      <c r="BO452" s="11"/>
      <c r="BP452" s="11"/>
      <c r="BQ452" s="11"/>
      <c r="BR452" s="11"/>
      <c r="BS452" s="11"/>
      <c r="BT452" s="11"/>
      <c r="BU452" s="11"/>
      <c r="BV452" s="11"/>
      <c r="BW452" s="11"/>
      <c r="BX452" s="11"/>
      <c r="BY452" s="11"/>
      <c r="BZ452" s="11"/>
      <c r="CA452" s="11"/>
      <c r="CB452" s="11"/>
      <c r="CC452" s="11"/>
      <c r="CD452" s="11"/>
      <c r="CE452" s="11"/>
      <c r="CF452" s="11"/>
      <c r="CG452" s="11"/>
      <c r="CH452" s="11"/>
      <c r="CI452" s="11"/>
      <c r="CJ452" s="11"/>
      <c r="CK452" s="11"/>
      <c r="CL452" s="11"/>
      <c r="CM452" s="11"/>
      <c r="CN452" s="11"/>
      <c r="CO452" s="11"/>
      <c r="CP452" s="11"/>
      <c r="CQ452" s="11"/>
      <c r="CR452" s="11"/>
      <c r="CS452" s="11"/>
      <c r="CT452" s="11"/>
      <c r="CU452" s="11"/>
      <c r="CV452" s="11"/>
      <c r="CW452" s="11"/>
      <c r="CX452" s="11"/>
      <c r="CY452" s="11"/>
      <c r="CZ452" s="11"/>
      <c r="DA452" s="11"/>
      <c r="DB452" s="11"/>
      <c r="DC452" s="11"/>
      <c r="DD452" s="11"/>
      <c r="DE452" s="11"/>
      <c r="DF452" s="11"/>
      <c r="DG452" s="11"/>
      <c r="DH452" s="11"/>
      <c r="DI452" s="11"/>
      <c r="DJ452" s="11"/>
      <c r="DK452" s="11"/>
      <c r="DL452" s="11"/>
      <c r="DM452" s="11"/>
      <c r="DN452" s="11"/>
      <c r="DO452" s="11"/>
      <c r="DP452" s="11"/>
      <c r="DQ452" s="11"/>
      <c r="DR452" s="11"/>
      <c r="DS452" s="11"/>
      <c r="DT452" s="11"/>
      <c r="DU452" s="11"/>
      <c r="DV452" s="11"/>
      <c r="DW452" s="11"/>
      <c r="DX452" s="11"/>
      <c r="DY452" s="11"/>
      <c r="DZ452" s="11"/>
      <c r="EA452" s="11"/>
      <c r="EB452" s="11"/>
      <c r="EC452" s="11"/>
      <c r="ED452" s="11"/>
      <c r="EE452" s="11"/>
    </row>
    <row r="453">
      <c r="B453" s="58"/>
      <c r="C453" s="58"/>
      <c r="D453" s="58"/>
      <c r="E453" s="58"/>
      <c r="F453" s="58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  <c r="BN453" s="11"/>
      <c r="BO453" s="11"/>
      <c r="BP453" s="11"/>
      <c r="BQ453" s="11"/>
      <c r="BR453" s="11"/>
      <c r="BS453" s="11"/>
      <c r="BT453" s="11"/>
      <c r="BU453" s="11"/>
      <c r="BV453" s="11"/>
      <c r="BW453" s="11"/>
      <c r="BX453" s="11"/>
      <c r="BY453" s="11"/>
      <c r="BZ453" s="11"/>
      <c r="CA453" s="11"/>
      <c r="CB453" s="11"/>
      <c r="CC453" s="11"/>
      <c r="CD453" s="11"/>
      <c r="CE453" s="11"/>
      <c r="CF453" s="11"/>
      <c r="CG453" s="11"/>
      <c r="CH453" s="11"/>
      <c r="CI453" s="11"/>
      <c r="CJ453" s="11"/>
      <c r="CK453" s="11"/>
      <c r="CL453" s="11"/>
      <c r="CM453" s="11"/>
      <c r="CN453" s="11"/>
      <c r="CO453" s="11"/>
      <c r="CP453" s="11"/>
      <c r="CQ453" s="11"/>
      <c r="CR453" s="11"/>
      <c r="CS453" s="11"/>
      <c r="CT453" s="11"/>
      <c r="CU453" s="11"/>
      <c r="CV453" s="11"/>
      <c r="CW453" s="11"/>
      <c r="CX453" s="11"/>
      <c r="CY453" s="11"/>
      <c r="CZ453" s="11"/>
      <c r="DA453" s="11"/>
      <c r="DB453" s="11"/>
      <c r="DC453" s="11"/>
      <c r="DD453" s="11"/>
      <c r="DE453" s="11"/>
      <c r="DF453" s="11"/>
      <c r="DG453" s="11"/>
      <c r="DH453" s="11"/>
      <c r="DI453" s="11"/>
      <c r="DJ453" s="11"/>
      <c r="DK453" s="11"/>
      <c r="DL453" s="11"/>
      <c r="DM453" s="11"/>
      <c r="DN453" s="11"/>
      <c r="DO453" s="11"/>
      <c r="DP453" s="11"/>
      <c r="DQ453" s="11"/>
      <c r="DR453" s="11"/>
      <c r="DS453" s="11"/>
      <c r="DT453" s="11"/>
      <c r="DU453" s="11"/>
      <c r="DV453" s="11"/>
      <c r="DW453" s="11"/>
      <c r="DX453" s="11"/>
      <c r="DY453" s="11"/>
      <c r="DZ453" s="11"/>
      <c r="EA453" s="11"/>
      <c r="EB453" s="11"/>
      <c r="EC453" s="11"/>
      <c r="ED453" s="11"/>
      <c r="EE453" s="11"/>
    </row>
    <row r="454">
      <c r="B454" s="58"/>
      <c r="C454" s="58"/>
      <c r="D454" s="58"/>
      <c r="E454" s="58"/>
      <c r="F454" s="58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  <c r="BO454" s="11"/>
      <c r="BP454" s="11"/>
      <c r="BQ454" s="11"/>
      <c r="BR454" s="11"/>
      <c r="BS454" s="11"/>
      <c r="BT454" s="11"/>
      <c r="BU454" s="11"/>
      <c r="BV454" s="11"/>
      <c r="BW454" s="11"/>
      <c r="BX454" s="11"/>
      <c r="BY454" s="11"/>
      <c r="BZ454" s="11"/>
      <c r="CA454" s="11"/>
      <c r="CB454" s="11"/>
      <c r="CC454" s="11"/>
      <c r="CD454" s="11"/>
      <c r="CE454" s="11"/>
      <c r="CF454" s="11"/>
      <c r="CG454" s="11"/>
      <c r="CH454" s="11"/>
      <c r="CI454" s="11"/>
      <c r="CJ454" s="11"/>
      <c r="CK454" s="11"/>
      <c r="CL454" s="11"/>
      <c r="CM454" s="11"/>
      <c r="CN454" s="11"/>
      <c r="CO454" s="11"/>
      <c r="CP454" s="11"/>
      <c r="CQ454" s="11"/>
      <c r="CR454" s="11"/>
      <c r="CS454" s="11"/>
      <c r="CT454" s="11"/>
      <c r="CU454" s="11"/>
      <c r="CV454" s="11"/>
      <c r="CW454" s="11"/>
      <c r="CX454" s="11"/>
      <c r="CY454" s="11"/>
      <c r="CZ454" s="11"/>
      <c r="DA454" s="11"/>
      <c r="DB454" s="11"/>
      <c r="DC454" s="11"/>
      <c r="DD454" s="11"/>
      <c r="DE454" s="11"/>
      <c r="DF454" s="11"/>
      <c r="DG454" s="11"/>
      <c r="DH454" s="11"/>
      <c r="DI454" s="11"/>
      <c r="DJ454" s="11"/>
      <c r="DK454" s="11"/>
      <c r="DL454" s="11"/>
      <c r="DM454" s="11"/>
      <c r="DN454" s="11"/>
      <c r="DO454" s="11"/>
      <c r="DP454" s="11"/>
      <c r="DQ454" s="11"/>
      <c r="DR454" s="11"/>
      <c r="DS454" s="11"/>
      <c r="DT454" s="11"/>
      <c r="DU454" s="11"/>
      <c r="DV454" s="11"/>
      <c r="DW454" s="11"/>
      <c r="DX454" s="11"/>
      <c r="DY454" s="11"/>
      <c r="DZ454" s="11"/>
      <c r="EA454" s="11"/>
      <c r="EB454" s="11"/>
      <c r="EC454" s="11"/>
      <c r="ED454" s="11"/>
      <c r="EE454" s="11"/>
    </row>
    <row r="455">
      <c r="B455" s="58"/>
      <c r="C455" s="58"/>
      <c r="D455" s="58"/>
      <c r="E455" s="58"/>
      <c r="F455" s="58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  <c r="BN455" s="11"/>
      <c r="BO455" s="11"/>
      <c r="BP455" s="11"/>
      <c r="BQ455" s="11"/>
      <c r="BR455" s="11"/>
      <c r="BS455" s="11"/>
      <c r="BT455" s="11"/>
      <c r="BU455" s="11"/>
      <c r="BV455" s="11"/>
      <c r="BW455" s="11"/>
      <c r="BX455" s="11"/>
      <c r="BY455" s="11"/>
      <c r="BZ455" s="11"/>
      <c r="CA455" s="11"/>
      <c r="CB455" s="11"/>
      <c r="CC455" s="11"/>
      <c r="CD455" s="11"/>
      <c r="CE455" s="11"/>
      <c r="CF455" s="11"/>
      <c r="CG455" s="11"/>
      <c r="CH455" s="11"/>
      <c r="CI455" s="11"/>
      <c r="CJ455" s="11"/>
      <c r="CK455" s="11"/>
      <c r="CL455" s="11"/>
      <c r="CM455" s="11"/>
      <c r="CN455" s="11"/>
      <c r="CO455" s="11"/>
      <c r="CP455" s="11"/>
      <c r="CQ455" s="11"/>
      <c r="CR455" s="11"/>
      <c r="CS455" s="11"/>
      <c r="CT455" s="11"/>
      <c r="CU455" s="11"/>
      <c r="CV455" s="11"/>
      <c r="CW455" s="11"/>
      <c r="CX455" s="11"/>
      <c r="CY455" s="11"/>
      <c r="CZ455" s="11"/>
      <c r="DA455" s="11"/>
      <c r="DB455" s="11"/>
      <c r="DC455" s="11"/>
      <c r="DD455" s="11"/>
      <c r="DE455" s="11"/>
      <c r="DF455" s="11"/>
      <c r="DG455" s="11"/>
      <c r="DH455" s="11"/>
      <c r="DI455" s="11"/>
      <c r="DJ455" s="11"/>
      <c r="DK455" s="11"/>
      <c r="DL455" s="11"/>
      <c r="DM455" s="11"/>
      <c r="DN455" s="11"/>
      <c r="DO455" s="11"/>
      <c r="DP455" s="11"/>
      <c r="DQ455" s="11"/>
      <c r="DR455" s="11"/>
      <c r="DS455" s="11"/>
      <c r="DT455" s="11"/>
      <c r="DU455" s="11"/>
      <c r="DV455" s="11"/>
      <c r="DW455" s="11"/>
      <c r="DX455" s="11"/>
      <c r="DY455" s="11"/>
      <c r="DZ455" s="11"/>
      <c r="EA455" s="11"/>
      <c r="EB455" s="11"/>
      <c r="EC455" s="11"/>
      <c r="ED455" s="11"/>
      <c r="EE455" s="11"/>
    </row>
    <row r="456">
      <c r="B456" s="58"/>
      <c r="C456" s="58"/>
      <c r="D456" s="58"/>
      <c r="E456" s="58"/>
      <c r="F456" s="58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11"/>
      <c r="BR456" s="11"/>
      <c r="BS456" s="11"/>
      <c r="BT456" s="11"/>
      <c r="BU456" s="11"/>
      <c r="BV456" s="11"/>
      <c r="BW456" s="11"/>
      <c r="BX456" s="11"/>
      <c r="BY456" s="11"/>
      <c r="BZ456" s="11"/>
      <c r="CA456" s="11"/>
      <c r="CB456" s="11"/>
      <c r="CC456" s="11"/>
      <c r="CD456" s="11"/>
      <c r="CE456" s="11"/>
      <c r="CF456" s="11"/>
      <c r="CG456" s="11"/>
      <c r="CH456" s="11"/>
      <c r="CI456" s="11"/>
      <c r="CJ456" s="11"/>
      <c r="CK456" s="11"/>
      <c r="CL456" s="11"/>
      <c r="CM456" s="11"/>
      <c r="CN456" s="11"/>
      <c r="CO456" s="11"/>
      <c r="CP456" s="11"/>
      <c r="CQ456" s="11"/>
      <c r="CR456" s="11"/>
      <c r="CS456" s="11"/>
      <c r="CT456" s="11"/>
      <c r="CU456" s="11"/>
      <c r="CV456" s="11"/>
      <c r="CW456" s="11"/>
      <c r="CX456" s="11"/>
      <c r="CY456" s="11"/>
      <c r="CZ456" s="11"/>
      <c r="DA456" s="11"/>
      <c r="DB456" s="11"/>
      <c r="DC456" s="11"/>
      <c r="DD456" s="11"/>
      <c r="DE456" s="11"/>
      <c r="DF456" s="11"/>
      <c r="DG456" s="11"/>
      <c r="DH456" s="11"/>
      <c r="DI456" s="11"/>
      <c r="DJ456" s="11"/>
      <c r="DK456" s="11"/>
      <c r="DL456" s="11"/>
      <c r="DM456" s="11"/>
      <c r="DN456" s="11"/>
      <c r="DO456" s="11"/>
      <c r="DP456" s="11"/>
      <c r="DQ456" s="11"/>
      <c r="DR456" s="11"/>
      <c r="DS456" s="11"/>
      <c r="DT456" s="11"/>
      <c r="DU456" s="11"/>
      <c r="DV456" s="11"/>
      <c r="DW456" s="11"/>
      <c r="DX456" s="11"/>
      <c r="DY456" s="11"/>
      <c r="DZ456" s="11"/>
      <c r="EA456" s="11"/>
      <c r="EB456" s="11"/>
      <c r="EC456" s="11"/>
      <c r="ED456" s="11"/>
      <c r="EE456" s="11"/>
    </row>
    <row r="457">
      <c r="B457" s="58"/>
      <c r="C457" s="58"/>
      <c r="D457" s="58"/>
      <c r="E457" s="58"/>
      <c r="F457" s="58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  <c r="BO457" s="11"/>
      <c r="BP457" s="11"/>
      <c r="BQ457" s="11"/>
      <c r="BR457" s="11"/>
      <c r="BS457" s="11"/>
      <c r="BT457" s="11"/>
      <c r="BU457" s="11"/>
      <c r="BV457" s="11"/>
      <c r="BW457" s="11"/>
      <c r="BX457" s="11"/>
      <c r="BY457" s="11"/>
      <c r="BZ457" s="11"/>
      <c r="CA457" s="11"/>
      <c r="CB457" s="11"/>
      <c r="CC457" s="11"/>
      <c r="CD457" s="11"/>
      <c r="CE457" s="11"/>
      <c r="CF457" s="11"/>
      <c r="CG457" s="11"/>
      <c r="CH457" s="11"/>
      <c r="CI457" s="11"/>
      <c r="CJ457" s="11"/>
      <c r="CK457" s="11"/>
      <c r="CL457" s="11"/>
      <c r="CM457" s="11"/>
      <c r="CN457" s="11"/>
      <c r="CO457" s="11"/>
      <c r="CP457" s="11"/>
      <c r="CQ457" s="11"/>
      <c r="CR457" s="11"/>
      <c r="CS457" s="11"/>
      <c r="CT457" s="11"/>
      <c r="CU457" s="11"/>
      <c r="CV457" s="11"/>
      <c r="CW457" s="11"/>
      <c r="CX457" s="11"/>
      <c r="CY457" s="11"/>
      <c r="CZ457" s="11"/>
      <c r="DA457" s="11"/>
      <c r="DB457" s="11"/>
      <c r="DC457" s="11"/>
      <c r="DD457" s="11"/>
      <c r="DE457" s="11"/>
      <c r="DF457" s="11"/>
      <c r="DG457" s="11"/>
      <c r="DH457" s="11"/>
      <c r="DI457" s="11"/>
      <c r="DJ457" s="11"/>
      <c r="DK457" s="11"/>
      <c r="DL457" s="11"/>
      <c r="DM457" s="11"/>
      <c r="DN457" s="11"/>
      <c r="DO457" s="11"/>
      <c r="DP457" s="11"/>
      <c r="DQ457" s="11"/>
      <c r="DR457" s="11"/>
      <c r="DS457" s="11"/>
      <c r="DT457" s="11"/>
      <c r="DU457" s="11"/>
      <c r="DV457" s="11"/>
      <c r="DW457" s="11"/>
      <c r="DX457" s="11"/>
      <c r="DY457" s="11"/>
      <c r="DZ457" s="11"/>
      <c r="EA457" s="11"/>
      <c r="EB457" s="11"/>
      <c r="EC457" s="11"/>
      <c r="ED457" s="11"/>
      <c r="EE457" s="11"/>
    </row>
    <row r="458">
      <c r="B458" s="58"/>
      <c r="C458" s="58"/>
      <c r="D458" s="58"/>
      <c r="E458" s="58"/>
      <c r="F458" s="58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1"/>
      <c r="BO458" s="11"/>
      <c r="BP458" s="11"/>
      <c r="BQ458" s="11"/>
      <c r="BR458" s="11"/>
      <c r="BS458" s="11"/>
      <c r="BT458" s="11"/>
      <c r="BU458" s="11"/>
      <c r="BV458" s="11"/>
      <c r="BW458" s="11"/>
      <c r="BX458" s="11"/>
      <c r="BY458" s="11"/>
      <c r="BZ458" s="11"/>
      <c r="CA458" s="11"/>
      <c r="CB458" s="11"/>
      <c r="CC458" s="11"/>
      <c r="CD458" s="11"/>
      <c r="CE458" s="11"/>
      <c r="CF458" s="11"/>
      <c r="CG458" s="11"/>
      <c r="CH458" s="11"/>
      <c r="CI458" s="11"/>
      <c r="CJ458" s="11"/>
      <c r="CK458" s="11"/>
      <c r="CL458" s="11"/>
      <c r="CM458" s="11"/>
      <c r="CN458" s="11"/>
      <c r="CO458" s="11"/>
      <c r="CP458" s="11"/>
      <c r="CQ458" s="11"/>
      <c r="CR458" s="11"/>
      <c r="CS458" s="11"/>
      <c r="CT458" s="11"/>
      <c r="CU458" s="11"/>
      <c r="CV458" s="11"/>
      <c r="CW458" s="11"/>
      <c r="CX458" s="11"/>
      <c r="CY458" s="11"/>
      <c r="CZ458" s="11"/>
      <c r="DA458" s="11"/>
      <c r="DB458" s="11"/>
      <c r="DC458" s="11"/>
      <c r="DD458" s="11"/>
      <c r="DE458" s="11"/>
      <c r="DF458" s="11"/>
      <c r="DG458" s="11"/>
      <c r="DH458" s="11"/>
      <c r="DI458" s="11"/>
      <c r="DJ458" s="11"/>
      <c r="DK458" s="11"/>
      <c r="DL458" s="11"/>
      <c r="DM458" s="11"/>
      <c r="DN458" s="11"/>
      <c r="DO458" s="11"/>
      <c r="DP458" s="11"/>
      <c r="DQ458" s="11"/>
      <c r="DR458" s="11"/>
      <c r="DS458" s="11"/>
      <c r="DT458" s="11"/>
      <c r="DU458" s="11"/>
      <c r="DV458" s="11"/>
      <c r="DW458" s="11"/>
      <c r="DX458" s="11"/>
      <c r="DY458" s="11"/>
      <c r="DZ458" s="11"/>
      <c r="EA458" s="11"/>
      <c r="EB458" s="11"/>
      <c r="EC458" s="11"/>
      <c r="ED458" s="11"/>
      <c r="EE458" s="11"/>
    </row>
    <row r="459">
      <c r="B459" s="58"/>
      <c r="C459" s="58"/>
      <c r="D459" s="58"/>
      <c r="E459" s="58"/>
      <c r="F459" s="58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/>
      <c r="BP459" s="11"/>
      <c r="BQ459" s="11"/>
      <c r="BR459" s="11"/>
      <c r="BS459" s="11"/>
      <c r="BT459" s="11"/>
      <c r="BU459" s="11"/>
      <c r="BV459" s="11"/>
      <c r="BW459" s="11"/>
      <c r="BX459" s="11"/>
      <c r="BY459" s="11"/>
      <c r="BZ459" s="11"/>
      <c r="CA459" s="11"/>
      <c r="CB459" s="11"/>
      <c r="CC459" s="11"/>
      <c r="CD459" s="11"/>
      <c r="CE459" s="11"/>
      <c r="CF459" s="11"/>
      <c r="CG459" s="11"/>
      <c r="CH459" s="11"/>
      <c r="CI459" s="11"/>
      <c r="CJ459" s="11"/>
      <c r="CK459" s="11"/>
      <c r="CL459" s="11"/>
      <c r="CM459" s="11"/>
      <c r="CN459" s="11"/>
      <c r="CO459" s="11"/>
      <c r="CP459" s="11"/>
      <c r="CQ459" s="11"/>
      <c r="CR459" s="11"/>
      <c r="CS459" s="11"/>
      <c r="CT459" s="11"/>
      <c r="CU459" s="11"/>
      <c r="CV459" s="11"/>
      <c r="CW459" s="11"/>
      <c r="CX459" s="11"/>
      <c r="CY459" s="11"/>
      <c r="CZ459" s="11"/>
      <c r="DA459" s="11"/>
      <c r="DB459" s="11"/>
      <c r="DC459" s="11"/>
      <c r="DD459" s="11"/>
      <c r="DE459" s="11"/>
      <c r="DF459" s="11"/>
      <c r="DG459" s="11"/>
      <c r="DH459" s="11"/>
      <c r="DI459" s="11"/>
      <c r="DJ459" s="11"/>
      <c r="DK459" s="11"/>
      <c r="DL459" s="11"/>
      <c r="DM459" s="11"/>
      <c r="DN459" s="11"/>
      <c r="DO459" s="11"/>
      <c r="DP459" s="11"/>
      <c r="DQ459" s="11"/>
      <c r="DR459" s="11"/>
      <c r="DS459" s="11"/>
      <c r="DT459" s="11"/>
      <c r="DU459" s="11"/>
      <c r="DV459" s="11"/>
      <c r="DW459" s="11"/>
      <c r="DX459" s="11"/>
      <c r="DY459" s="11"/>
      <c r="DZ459" s="11"/>
      <c r="EA459" s="11"/>
      <c r="EB459" s="11"/>
      <c r="EC459" s="11"/>
      <c r="ED459" s="11"/>
      <c r="EE459" s="11"/>
    </row>
    <row r="460">
      <c r="B460" s="58"/>
      <c r="C460" s="58"/>
      <c r="D460" s="58"/>
      <c r="E460" s="58"/>
      <c r="F460" s="58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1"/>
      <c r="BO460" s="11"/>
      <c r="BP460" s="11"/>
      <c r="BQ460" s="11"/>
      <c r="BR460" s="11"/>
      <c r="BS460" s="11"/>
      <c r="BT460" s="11"/>
      <c r="BU460" s="11"/>
      <c r="BV460" s="11"/>
      <c r="BW460" s="11"/>
      <c r="BX460" s="11"/>
      <c r="BY460" s="11"/>
      <c r="BZ460" s="11"/>
      <c r="CA460" s="11"/>
      <c r="CB460" s="11"/>
      <c r="CC460" s="11"/>
      <c r="CD460" s="11"/>
      <c r="CE460" s="11"/>
      <c r="CF460" s="11"/>
      <c r="CG460" s="11"/>
      <c r="CH460" s="11"/>
      <c r="CI460" s="11"/>
      <c r="CJ460" s="11"/>
      <c r="CK460" s="11"/>
      <c r="CL460" s="11"/>
      <c r="CM460" s="11"/>
      <c r="CN460" s="11"/>
      <c r="CO460" s="11"/>
      <c r="CP460" s="11"/>
      <c r="CQ460" s="11"/>
      <c r="CR460" s="11"/>
      <c r="CS460" s="11"/>
      <c r="CT460" s="11"/>
      <c r="CU460" s="11"/>
      <c r="CV460" s="11"/>
      <c r="CW460" s="11"/>
      <c r="CX460" s="11"/>
      <c r="CY460" s="11"/>
      <c r="CZ460" s="11"/>
      <c r="DA460" s="11"/>
      <c r="DB460" s="11"/>
      <c r="DC460" s="11"/>
      <c r="DD460" s="11"/>
      <c r="DE460" s="11"/>
      <c r="DF460" s="11"/>
      <c r="DG460" s="11"/>
      <c r="DH460" s="11"/>
      <c r="DI460" s="11"/>
      <c r="DJ460" s="11"/>
      <c r="DK460" s="11"/>
      <c r="DL460" s="11"/>
      <c r="DM460" s="11"/>
      <c r="DN460" s="11"/>
      <c r="DO460" s="11"/>
      <c r="DP460" s="11"/>
      <c r="DQ460" s="11"/>
      <c r="DR460" s="11"/>
      <c r="DS460" s="11"/>
      <c r="DT460" s="11"/>
      <c r="DU460" s="11"/>
      <c r="DV460" s="11"/>
      <c r="DW460" s="11"/>
      <c r="DX460" s="11"/>
      <c r="DY460" s="11"/>
      <c r="DZ460" s="11"/>
      <c r="EA460" s="11"/>
      <c r="EB460" s="11"/>
      <c r="EC460" s="11"/>
      <c r="ED460" s="11"/>
      <c r="EE460" s="11"/>
    </row>
    <row r="461">
      <c r="B461" s="58"/>
      <c r="C461" s="58"/>
      <c r="D461" s="58"/>
      <c r="E461" s="58"/>
      <c r="F461" s="58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1"/>
      <c r="BO461" s="11"/>
      <c r="BP461" s="11"/>
      <c r="BQ461" s="11"/>
      <c r="BR461" s="11"/>
      <c r="BS461" s="11"/>
      <c r="BT461" s="11"/>
      <c r="BU461" s="11"/>
      <c r="BV461" s="11"/>
      <c r="BW461" s="11"/>
      <c r="BX461" s="11"/>
      <c r="BY461" s="11"/>
      <c r="BZ461" s="11"/>
      <c r="CA461" s="11"/>
      <c r="CB461" s="11"/>
      <c r="CC461" s="11"/>
      <c r="CD461" s="11"/>
      <c r="CE461" s="11"/>
      <c r="CF461" s="11"/>
      <c r="CG461" s="11"/>
      <c r="CH461" s="11"/>
      <c r="CI461" s="11"/>
      <c r="CJ461" s="11"/>
      <c r="CK461" s="11"/>
      <c r="CL461" s="11"/>
      <c r="CM461" s="11"/>
      <c r="CN461" s="11"/>
      <c r="CO461" s="11"/>
      <c r="CP461" s="11"/>
      <c r="CQ461" s="11"/>
      <c r="CR461" s="11"/>
      <c r="CS461" s="11"/>
      <c r="CT461" s="11"/>
      <c r="CU461" s="11"/>
      <c r="CV461" s="11"/>
      <c r="CW461" s="11"/>
      <c r="CX461" s="11"/>
      <c r="CY461" s="11"/>
      <c r="CZ461" s="11"/>
      <c r="DA461" s="11"/>
      <c r="DB461" s="11"/>
      <c r="DC461" s="11"/>
      <c r="DD461" s="11"/>
      <c r="DE461" s="11"/>
      <c r="DF461" s="11"/>
      <c r="DG461" s="11"/>
      <c r="DH461" s="11"/>
      <c r="DI461" s="11"/>
      <c r="DJ461" s="11"/>
      <c r="DK461" s="11"/>
      <c r="DL461" s="11"/>
      <c r="DM461" s="11"/>
      <c r="DN461" s="11"/>
      <c r="DO461" s="11"/>
      <c r="DP461" s="11"/>
      <c r="DQ461" s="11"/>
      <c r="DR461" s="11"/>
      <c r="DS461" s="11"/>
      <c r="DT461" s="11"/>
      <c r="DU461" s="11"/>
      <c r="DV461" s="11"/>
      <c r="DW461" s="11"/>
      <c r="DX461" s="11"/>
      <c r="DY461" s="11"/>
      <c r="DZ461" s="11"/>
      <c r="EA461" s="11"/>
      <c r="EB461" s="11"/>
      <c r="EC461" s="11"/>
      <c r="ED461" s="11"/>
      <c r="EE461" s="11"/>
    </row>
    <row r="462">
      <c r="B462" s="58"/>
      <c r="C462" s="58"/>
      <c r="D462" s="58"/>
      <c r="E462" s="58"/>
      <c r="F462" s="58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  <c r="BP462" s="11"/>
      <c r="BQ462" s="11"/>
      <c r="BR462" s="11"/>
      <c r="BS462" s="11"/>
      <c r="BT462" s="11"/>
      <c r="BU462" s="11"/>
      <c r="BV462" s="11"/>
      <c r="BW462" s="11"/>
      <c r="BX462" s="11"/>
      <c r="BY462" s="11"/>
      <c r="BZ462" s="11"/>
      <c r="CA462" s="11"/>
      <c r="CB462" s="11"/>
      <c r="CC462" s="11"/>
      <c r="CD462" s="11"/>
      <c r="CE462" s="11"/>
      <c r="CF462" s="11"/>
      <c r="CG462" s="11"/>
      <c r="CH462" s="11"/>
      <c r="CI462" s="11"/>
      <c r="CJ462" s="11"/>
      <c r="CK462" s="11"/>
      <c r="CL462" s="11"/>
      <c r="CM462" s="11"/>
      <c r="CN462" s="11"/>
      <c r="CO462" s="11"/>
      <c r="CP462" s="11"/>
      <c r="CQ462" s="11"/>
      <c r="CR462" s="11"/>
      <c r="CS462" s="11"/>
      <c r="CT462" s="11"/>
      <c r="CU462" s="11"/>
      <c r="CV462" s="11"/>
      <c r="CW462" s="11"/>
      <c r="CX462" s="11"/>
      <c r="CY462" s="11"/>
      <c r="CZ462" s="11"/>
      <c r="DA462" s="11"/>
      <c r="DB462" s="11"/>
      <c r="DC462" s="11"/>
      <c r="DD462" s="11"/>
      <c r="DE462" s="11"/>
      <c r="DF462" s="11"/>
      <c r="DG462" s="11"/>
      <c r="DH462" s="11"/>
      <c r="DI462" s="11"/>
      <c r="DJ462" s="11"/>
      <c r="DK462" s="11"/>
      <c r="DL462" s="11"/>
      <c r="DM462" s="11"/>
      <c r="DN462" s="11"/>
      <c r="DO462" s="11"/>
      <c r="DP462" s="11"/>
      <c r="DQ462" s="11"/>
      <c r="DR462" s="11"/>
      <c r="DS462" s="11"/>
      <c r="DT462" s="11"/>
      <c r="DU462" s="11"/>
      <c r="DV462" s="11"/>
      <c r="DW462" s="11"/>
      <c r="DX462" s="11"/>
      <c r="DY462" s="11"/>
      <c r="DZ462" s="11"/>
      <c r="EA462" s="11"/>
      <c r="EB462" s="11"/>
      <c r="EC462" s="11"/>
      <c r="ED462" s="11"/>
      <c r="EE462" s="11"/>
    </row>
    <row r="463">
      <c r="B463" s="58"/>
      <c r="C463" s="58"/>
      <c r="D463" s="58"/>
      <c r="E463" s="58"/>
      <c r="F463" s="58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11"/>
      <c r="BR463" s="11"/>
      <c r="BS463" s="11"/>
      <c r="BT463" s="11"/>
      <c r="BU463" s="11"/>
      <c r="BV463" s="11"/>
      <c r="BW463" s="11"/>
      <c r="BX463" s="11"/>
      <c r="BY463" s="11"/>
      <c r="BZ463" s="11"/>
      <c r="CA463" s="11"/>
      <c r="CB463" s="11"/>
      <c r="CC463" s="11"/>
      <c r="CD463" s="11"/>
      <c r="CE463" s="11"/>
      <c r="CF463" s="11"/>
      <c r="CG463" s="11"/>
      <c r="CH463" s="11"/>
      <c r="CI463" s="11"/>
      <c r="CJ463" s="11"/>
      <c r="CK463" s="11"/>
      <c r="CL463" s="11"/>
      <c r="CM463" s="11"/>
      <c r="CN463" s="11"/>
      <c r="CO463" s="11"/>
      <c r="CP463" s="11"/>
      <c r="CQ463" s="11"/>
      <c r="CR463" s="11"/>
      <c r="CS463" s="11"/>
      <c r="CT463" s="11"/>
      <c r="CU463" s="11"/>
      <c r="CV463" s="11"/>
      <c r="CW463" s="11"/>
      <c r="CX463" s="11"/>
      <c r="CY463" s="11"/>
      <c r="CZ463" s="11"/>
      <c r="DA463" s="11"/>
      <c r="DB463" s="11"/>
      <c r="DC463" s="11"/>
      <c r="DD463" s="11"/>
      <c r="DE463" s="11"/>
      <c r="DF463" s="11"/>
      <c r="DG463" s="11"/>
      <c r="DH463" s="11"/>
      <c r="DI463" s="11"/>
      <c r="DJ463" s="11"/>
      <c r="DK463" s="11"/>
      <c r="DL463" s="11"/>
      <c r="DM463" s="11"/>
      <c r="DN463" s="11"/>
      <c r="DO463" s="11"/>
      <c r="DP463" s="11"/>
      <c r="DQ463" s="11"/>
      <c r="DR463" s="11"/>
      <c r="DS463" s="11"/>
      <c r="DT463" s="11"/>
      <c r="DU463" s="11"/>
      <c r="DV463" s="11"/>
      <c r="DW463" s="11"/>
      <c r="DX463" s="11"/>
      <c r="DY463" s="11"/>
      <c r="DZ463" s="11"/>
      <c r="EA463" s="11"/>
      <c r="EB463" s="11"/>
      <c r="EC463" s="11"/>
      <c r="ED463" s="11"/>
      <c r="EE463" s="11"/>
    </row>
    <row r="464">
      <c r="B464" s="58"/>
      <c r="C464" s="58"/>
      <c r="D464" s="58"/>
      <c r="E464" s="58"/>
      <c r="F464" s="58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/>
      <c r="BP464" s="11"/>
      <c r="BQ464" s="11"/>
      <c r="BR464" s="11"/>
      <c r="BS464" s="11"/>
      <c r="BT464" s="11"/>
      <c r="BU464" s="11"/>
      <c r="BV464" s="11"/>
      <c r="BW464" s="11"/>
      <c r="BX464" s="11"/>
      <c r="BY464" s="11"/>
      <c r="BZ464" s="11"/>
      <c r="CA464" s="11"/>
      <c r="CB464" s="11"/>
      <c r="CC464" s="11"/>
      <c r="CD464" s="11"/>
      <c r="CE464" s="11"/>
      <c r="CF464" s="11"/>
      <c r="CG464" s="11"/>
      <c r="CH464" s="11"/>
      <c r="CI464" s="11"/>
      <c r="CJ464" s="11"/>
      <c r="CK464" s="11"/>
      <c r="CL464" s="11"/>
      <c r="CM464" s="11"/>
      <c r="CN464" s="11"/>
      <c r="CO464" s="11"/>
      <c r="CP464" s="11"/>
      <c r="CQ464" s="11"/>
      <c r="CR464" s="11"/>
      <c r="CS464" s="11"/>
      <c r="CT464" s="11"/>
      <c r="CU464" s="11"/>
      <c r="CV464" s="11"/>
      <c r="CW464" s="11"/>
      <c r="CX464" s="11"/>
      <c r="CY464" s="11"/>
      <c r="CZ464" s="11"/>
      <c r="DA464" s="11"/>
      <c r="DB464" s="11"/>
      <c r="DC464" s="11"/>
      <c r="DD464" s="11"/>
      <c r="DE464" s="11"/>
      <c r="DF464" s="11"/>
      <c r="DG464" s="11"/>
      <c r="DH464" s="11"/>
      <c r="DI464" s="11"/>
      <c r="DJ464" s="11"/>
      <c r="DK464" s="11"/>
      <c r="DL464" s="11"/>
      <c r="DM464" s="11"/>
      <c r="DN464" s="11"/>
      <c r="DO464" s="11"/>
      <c r="DP464" s="11"/>
      <c r="DQ464" s="11"/>
      <c r="DR464" s="11"/>
      <c r="DS464" s="11"/>
      <c r="DT464" s="11"/>
      <c r="DU464" s="11"/>
      <c r="DV464" s="11"/>
      <c r="DW464" s="11"/>
      <c r="DX464" s="11"/>
      <c r="DY464" s="11"/>
      <c r="DZ464" s="11"/>
      <c r="EA464" s="11"/>
      <c r="EB464" s="11"/>
      <c r="EC464" s="11"/>
      <c r="ED464" s="11"/>
      <c r="EE464" s="11"/>
    </row>
    <row r="465">
      <c r="B465" s="58"/>
      <c r="C465" s="58"/>
      <c r="D465" s="58"/>
      <c r="E465" s="58"/>
      <c r="F465" s="58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11"/>
      <c r="BR465" s="11"/>
      <c r="BS465" s="11"/>
      <c r="BT465" s="11"/>
      <c r="BU465" s="11"/>
      <c r="BV465" s="11"/>
      <c r="BW465" s="11"/>
      <c r="BX465" s="11"/>
      <c r="BY465" s="11"/>
      <c r="BZ465" s="11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</row>
    <row r="466">
      <c r="B466" s="58"/>
      <c r="C466" s="58"/>
      <c r="D466" s="58"/>
      <c r="E466" s="58"/>
      <c r="F466" s="58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11"/>
      <c r="BR466" s="11"/>
      <c r="BS466" s="11"/>
      <c r="BT466" s="11"/>
      <c r="BU466" s="11"/>
      <c r="BV466" s="11"/>
      <c r="BW466" s="11"/>
      <c r="BX466" s="11"/>
      <c r="BY466" s="11"/>
      <c r="BZ466" s="11"/>
      <c r="CA466" s="11"/>
      <c r="CB466" s="11"/>
      <c r="CC466" s="11"/>
      <c r="CD466" s="11"/>
      <c r="CE466" s="11"/>
      <c r="CF466" s="11"/>
      <c r="CG466" s="11"/>
      <c r="CH466" s="11"/>
      <c r="CI466" s="11"/>
      <c r="CJ466" s="11"/>
      <c r="CK466" s="11"/>
      <c r="CL466" s="11"/>
      <c r="CM466" s="11"/>
      <c r="CN466" s="11"/>
      <c r="CO466" s="11"/>
      <c r="CP466" s="11"/>
      <c r="CQ466" s="11"/>
      <c r="CR466" s="11"/>
      <c r="CS466" s="11"/>
      <c r="CT466" s="11"/>
      <c r="CU466" s="11"/>
      <c r="CV466" s="11"/>
      <c r="CW466" s="11"/>
      <c r="CX466" s="11"/>
      <c r="CY466" s="11"/>
      <c r="CZ466" s="11"/>
      <c r="DA466" s="11"/>
      <c r="DB466" s="11"/>
      <c r="DC466" s="11"/>
      <c r="DD466" s="11"/>
      <c r="DE466" s="11"/>
      <c r="DF466" s="11"/>
      <c r="DG466" s="11"/>
      <c r="DH466" s="11"/>
      <c r="DI466" s="11"/>
      <c r="DJ466" s="11"/>
      <c r="DK466" s="11"/>
      <c r="DL466" s="11"/>
      <c r="DM466" s="11"/>
      <c r="DN466" s="11"/>
      <c r="DO466" s="11"/>
      <c r="DP466" s="11"/>
      <c r="DQ466" s="11"/>
      <c r="DR466" s="11"/>
      <c r="DS466" s="11"/>
      <c r="DT466" s="11"/>
      <c r="DU466" s="11"/>
      <c r="DV466" s="11"/>
      <c r="DW466" s="11"/>
      <c r="DX466" s="11"/>
      <c r="DY466" s="11"/>
      <c r="DZ466" s="11"/>
      <c r="EA466" s="11"/>
      <c r="EB466" s="11"/>
      <c r="EC466" s="11"/>
      <c r="ED466" s="11"/>
      <c r="EE466" s="11"/>
    </row>
    <row r="467">
      <c r="B467" s="58"/>
      <c r="C467" s="58"/>
      <c r="D467" s="58"/>
      <c r="E467" s="58"/>
      <c r="F467" s="58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1"/>
      <c r="BO467" s="11"/>
      <c r="BP467" s="11"/>
      <c r="BQ467" s="11"/>
      <c r="BR467" s="11"/>
      <c r="BS467" s="11"/>
      <c r="BT467" s="11"/>
      <c r="BU467" s="11"/>
      <c r="BV467" s="11"/>
      <c r="BW467" s="11"/>
      <c r="BX467" s="11"/>
      <c r="BY467" s="11"/>
      <c r="BZ467" s="11"/>
      <c r="CA467" s="11"/>
      <c r="CB467" s="11"/>
      <c r="CC467" s="11"/>
      <c r="CD467" s="11"/>
      <c r="CE467" s="11"/>
      <c r="CF467" s="11"/>
      <c r="CG467" s="11"/>
      <c r="CH467" s="11"/>
      <c r="CI467" s="11"/>
      <c r="CJ467" s="11"/>
      <c r="CK467" s="11"/>
      <c r="CL467" s="11"/>
      <c r="CM467" s="11"/>
      <c r="CN467" s="11"/>
      <c r="CO467" s="11"/>
      <c r="CP467" s="11"/>
      <c r="CQ467" s="11"/>
      <c r="CR467" s="11"/>
      <c r="CS467" s="11"/>
      <c r="CT467" s="11"/>
      <c r="CU467" s="11"/>
      <c r="CV467" s="11"/>
      <c r="CW467" s="11"/>
      <c r="CX467" s="11"/>
      <c r="CY467" s="11"/>
      <c r="CZ467" s="11"/>
      <c r="DA467" s="11"/>
      <c r="DB467" s="11"/>
      <c r="DC467" s="11"/>
      <c r="DD467" s="11"/>
      <c r="DE467" s="11"/>
      <c r="DF467" s="11"/>
      <c r="DG467" s="11"/>
      <c r="DH467" s="11"/>
      <c r="DI467" s="11"/>
      <c r="DJ467" s="11"/>
      <c r="DK467" s="11"/>
      <c r="DL467" s="11"/>
      <c r="DM467" s="11"/>
      <c r="DN467" s="11"/>
      <c r="DO467" s="11"/>
      <c r="DP467" s="11"/>
      <c r="DQ467" s="11"/>
      <c r="DR467" s="11"/>
      <c r="DS467" s="11"/>
      <c r="DT467" s="11"/>
      <c r="DU467" s="11"/>
      <c r="DV467" s="11"/>
      <c r="DW467" s="11"/>
      <c r="DX467" s="11"/>
      <c r="DY467" s="11"/>
      <c r="DZ467" s="11"/>
      <c r="EA467" s="11"/>
      <c r="EB467" s="11"/>
      <c r="EC467" s="11"/>
      <c r="ED467" s="11"/>
      <c r="EE467" s="11"/>
    </row>
    <row r="468">
      <c r="B468" s="58"/>
      <c r="C468" s="58"/>
      <c r="D468" s="58"/>
      <c r="E468" s="58"/>
      <c r="F468" s="58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  <c r="BP468" s="11"/>
      <c r="BQ468" s="11"/>
      <c r="BR468" s="11"/>
      <c r="BS468" s="11"/>
      <c r="BT468" s="11"/>
      <c r="BU468" s="11"/>
      <c r="BV468" s="11"/>
      <c r="BW468" s="11"/>
      <c r="BX468" s="11"/>
      <c r="BY468" s="11"/>
      <c r="BZ468" s="11"/>
      <c r="CA468" s="11"/>
      <c r="CB468" s="11"/>
      <c r="CC468" s="11"/>
      <c r="CD468" s="11"/>
      <c r="CE468" s="11"/>
      <c r="CF468" s="11"/>
      <c r="CG468" s="11"/>
      <c r="CH468" s="11"/>
      <c r="CI468" s="11"/>
      <c r="CJ468" s="11"/>
      <c r="CK468" s="11"/>
      <c r="CL468" s="11"/>
      <c r="CM468" s="11"/>
      <c r="CN468" s="11"/>
      <c r="CO468" s="11"/>
      <c r="CP468" s="11"/>
      <c r="CQ468" s="11"/>
      <c r="CR468" s="11"/>
      <c r="CS468" s="11"/>
      <c r="CT468" s="11"/>
      <c r="CU468" s="11"/>
      <c r="CV468" s="11"/>
      <c r="CW468" s="11"/>
      <c r="CX468" s="11"/>
      <c r="CY468" s="11"/>
      <c r="CZ468" s="11"/>
      <c r="DA468" s="11"/>
      <c r="DB468" s="11"/>
      <c r="DC468" s="11"/>
      <c r="DD468" s="11"/>
      <c r="DE468" s="11"/>
      <c r="DF468" s="11"/>
      <c r="DG468" s="11"/>
      <c r="DH468" s="11"/>
      <c r="DI468" s="11"/>
      <c r="DJ468" s="11"/>
      <c r="DK468" s="11"/>
      <c r="DL468" s="11"/>
      <c r="DM468" s="11"/>
      <c r="DN468" s="11"/>
      <c r="DO468" s="11"/>
      <c r="DP468" s="11"/>
      <c r="DQ468" s="11"/>
      <c r="DR468" s="11"/>
      <c r="DS468" s="11"/>
      <c r="DT468" s="11"/>
      <c r="DU468" s="11"/>
      <c r="DV468" s="11"/>
      <c r="DW468" s="11"/>
      <c r="DX468" s="11"/>
      <c r="DY468" s="11"/>
      <c r="DZ468" s="11"/>
      <c r="EA468" s="11"/>
      <c r="EB468" s="11"/>
      <c r="EC468" s="11"/>
      <c r="ED468" s="11"/>
      <c r="EE468" s="11"/>
    </row>
    <row r="469">
      <c r="B469" s="58"/>
      <c r="C469" s="58"/>
      <c r="D469" s="58"/>
      <c r="E469" s="58"/>
      <c r="F469" s="58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1"/>
      <c r="BO469" s="11"/>
      <c r="BP469" s="11"/>
      <c r="BQ469" s="11"/>
      <c r="BR469" s="11"/>
      <c r="BS469" s="11"/>
      <c r="BT469" s="11"/>
      <c r="BU469" s="11"/>
      <c r="BV469" s="11"/>
      <c r="BW469" s="11"/>
      <c r="BX469" s="11"/>
      <c r="BY469" s="11"/>
      <c r="BZ469" s="11"/>
      <c r="CA469" s="11"/>
      <c r="CB469" s="11"/>
      <c r="CC469" s="11"/>
      <c r="CD469" s="11"/>
      <c r="CE469" s="11"/>
      <c r="CF469" s="11"/>
      <c r="CG469" s="11"/>
      <c r="CH469" s="11"/>
      <c r="CI469" s="11"/>
      <c r="CJ469" s="11"/>
      <c r="CK469" s="11"/>
      <c r="CL469" s="11"/>
      <c r="CM469" s="11"/>
      <c r="CN469" s="11"/>
      <c r="CO469" s="11"/>
      <c r="CP469" s="11"/>
      <c r="CQ469" s="11"/>
      <c r="CR469" s="11"/>
      <c r="CS469" s="11"/>
      <c r="CT469" s="11"/>
      <c r="CU469" s="11"/>
      <c r="CV469" s="11"/>
      <c r="CW469" s="11"/>
      <c r="CX469" s="11"/>
      <c r="CY469" s="11"/>
      <c r="CZ469" s="11"/>
      <c r="DA469" s="11"/>
      <c r="DB469" s="11"/>
      <c r="DC469" s="11"/>
      <c r="DD469" s="11"/>
      <c r="DE469" s="11"/>
      <c r="DF469" s="11"/>
      <c r="DG469" s="11"/>
      <c r="DH469" s="11"/>
      <c r="DI469" s="11"/>
      <c r="DJ469" s="11"/>
      <c r="DK469" s="11"/>
      <c r="DL469" s="11"/>
      <c r="DM469" s="11"/>
      <c r="DN469" s="11"/>
      <c r="DO469" s="11"/>
      <c r="DP469" s="11"/>
      <c r="DQ469" s="11"/>
      <c r="DR469" s="11"/>
      <c r="DS469" s="11"/>
      <c r="DT469" s="11"/>
      <c r="DU469" s="11"/>
      <c r="DV469" s="11"/>
      <c r="DW469" s="11"/>
      <c r="DX469" s="11"/>
      <c r="DY469" s="11"/>
      <c r="DZ469" s="11"/>
      <c r="EA469" s="11"/>
      <c r="EB469" s="11"/>
      <c r="EC469" s="11"/>
      <c r="ED469" s="11"/>
      <c r="EE469" s="11"/>
    </row>
    <row r="470">
      <c r="B470" s="58"/>
      <c r="C470" s="58"/>
      <c r="D470" s="58"/>
      <c r="E470" s="58"/>
      <c r="F470" s="58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  <c r="BO470" s="11"/>
      <c r="BP470" s="11"/>
      <c r="BQ470" s="11"/>
      <c r="BR470" s="11"/>
      <c r="BS470" s="11"/>
      <c r="BT470" s="11"/>
      <c r="BU470" s="11"/>
      <c r="BV470" s="11"/>
      <c r="BW470" s="11"/>
      <c r="BX470" s="11"/>
      <c r="BY470" s="11"/>
      <c r="BZ470" s="11"/>
      <c r="CA470" s="11"/>
      <c r="CB470" s="11"/>
      <c r="CC470" s="11"/>
      <c r="CD470" s="11"/>
      <c r="CE470" s="11"/>
      <c r="CF470" s="11"/>
      <c r="CG470" s="11"/>
      <c r="CH470" s="11"/>
      <c r="CI470" s="11"/>
      <c r="CJ470" s="11"/>
      <c r="CK470" s="11"/>
      <c r="CL470" s="11"/>
      <c r="CM470" s="11"/>
      <c r="CN470" s="11"/>
      <c r="CO470" s="11"/>
      <c r="CP470" s="11"/>
      <c r="CQ470" s="11"/>
      <c r="CR470" s="11"/>
      <c r="CS470" s="11"/>
      <c r="CT470" s="11"/>
      <c r="CU470" s="11"/>
      <c r="CV470" s="11"/>
      <c r="CW470" s="11"/>
      <c r="CX470" s="11"/>
      <c r="CY470" s="11"/>
      <c r="CZ470" s="11"/>
      <c r="DA470" s="11"/>
      <c r="DB470" s="11"/>
      <c r="DC470" s="11"/>
      <c r="DD470" s="11"/>
      <c r="DE470" s="11"/>
      <c r="DF470" s="11"/>
      <c r="DG470" s="11"/>
      <c r="DH470" s="11"/>
      <c r="DI470" s="11"/>
      <c r="DJ470" s="11"/>
      <c r="DK470" s="11"/>
      <c r="DL470" s="11"/>
      <c r="DM470" s="11"/>
      <c r="DN470" s="11"/>
      <c r="DO470" s="11"/>
      <c r="DP470" s="11"/>
      <c r="DQ470" s="11"/>
      <c r="DR470" s="11"/>
      <c r="DS470" s="11"/>
      <c r="DT470" s="11"/>
      <c r="DU470" s="11"/>
      <c r="DV470" s="11"/>
      <c r="DW470" s="11"/>
      <c r="DX470" s="11"/>
      <c r="DY470" s="11"/>
      <c r="DZ470" s="11"/>
      <c r="EA470" s="11"/>
      <c r="EB470" s="11"/>
      <c r="EC470" s="11"/>
      <c r="ED470" s="11"/>
      <c r="EE470" s="11"/>
    </row>
    <row r="471">
      <c r="B471" s="58"/>
      <c r="C471" s="58"/>
      <c r="D471" s="58"/>
      <c r="E471" s="58"/>
      <c r="F471" s="58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  <c r="BP471" s="11"/>
      <c r="BQ471" s="11"/>
      <c r="BR471" s="11"/>
      <c r="BS471" s="11"/>
      <c r="BT471" s="11"/>
      <c r="BU471" s="11"/>
      <c r="BV471" s="11"/>
      <c r="BW471" s="11"/>
      <c r="BX471" s="11"/>
      <c r="BY471" s="11"/>
      <c r="BZ471" s="11"/>
      <c r="CA471" s="11"/>
      <c r="CB471" s="11"/>
      <c r="CC471" s="11"/>
      <c r="CD471" s="11"/>
      <c r="CE471" s="11"/>
      <c r="CF471" s="11"/>
      <c r="CG471" s="11"/>
      <c r="CH471" s="11"/>
      <c r="CI471" s="11"/>
      <c r="CJ471" s="11"/>
      <c r="CK471" s="11"/>
      <c r="CL471" s="11"/>
      <c r="CM471" s="11"/>
      <c r="CN471" s="11"/>
      <c r="CO471" s="11"/>
      <c r="CP471" s="11"/>
      <c r="CQ471" s="11"/>
      <c r="CR471" s="11"/>
      <c r="CS471" s="11"/>
      <c r="CT471" s="11"/>
      <c r="CU471" s="11"/>
      <c r="CV471" s="11"/>
      <c r="CW471" s="11"/>
      <c r="CX471" s="11"/>
      <c r="CY471" s="11"/>
      <c r="CZ471" s="11"/>
      <c r="DA471" s="11"/>
      <c r="DB471" s="11"/>
      <c r="DC471" s="11"/>
      <c r="DD471" s="11"/>
      <c r="DE471" s="11"/>
      <c r="DF471" s="11"/>
      <c r="DG471" s="11"/>
      <c r="DH471" s="11"/>
      <c r="DI471" s="11"/>
      <c r="DJ471" s="11"/>
      <c r="DK471" s="11"/>
      <c r="DL471" s="11"/>
      <c r="DM471" s="11"/>
      <c r="DN471" s="11"/>
      <c r="DO471" s="11"/>
      <c r="DP471" s="11"/>
      <c r="DQ471" s="11"/>
      <c r="DR471" s="11"/>
      <c r="DS471" s="11"/>
      <c r="DT471" s="11"/>
      <c r="DU471" s="11"/>
      <c r="DV471" s="11"/>
      <c r="DW471" s="11"/>
      <c r="DX471" s="11"/>
      <c r="DY471" s="11"/>
      <c r="DZ471" s="11"/>
      <c r="EA471" s="11"/>
      <c r="EB471" s="11"/>
      <c r="EC471" s="11"/>
      <c r="ED471" s="11"/>
      <c r="EE471" s="11"/>
    </row>
    <row r="472">
      <c r="B472" s="58"/>
      <c r="C472" s="58"/>
      <c r="D472" s="58"/>
      <c r="E472" s="58"/>
      <c r="F472" s="58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1"/>
      <c r="BO472" s="11"/>
      <c r="BP472" s="11"/>
      <c r="BQ472" s="11"/>
      <c r="BR472" s="11"/>
      <c r="BS472" s="11"/>
      <c r="BT472" s="11"/>
      <c r="BU472" s="11"/>
      <c r="BV472" s="11"/>
      <c r="BW472" s="11"/>
      <c r="BX472" s="11"/>
      <c r="BY472" s="11"/>
      <c r="BZ472" s="11"/>
      <c r="CA472" s="11"/>
      <c r="CB472" s="11"/>
      <c r="CC472" s="11"/>
      <c r="CD472" s="11"/>
      <c r="CE472" s="11"/>
      <c r="CF472" s="11"/>
      <c r="CG472" s="11"/>
      <c r="CH472" s="11"/>
      <c r="CI472" s="11"/>
      <c r="CJ472" s="11"/>
      <c r="CK472" s="11"/>
      <c r="CL472" s="11"/>
      <c r="CM472" s="11"/>
      <c r="CN472" s="11"/>
      <c r="CO472" s="11"/>
      <c r="CP472" s="11"/>
      <c r="CQ472" s="11"/>
      <c r="CR472" s="11"/>
      <c r="CS472" s="11"/>
      <c r="CT472" s="11"/>
      <c r="CU472" s="11"/>
      <c r="CV472" s="11"/>
      <c r="CW472" s="11"/>
      <c r="CX472" s="11"/>
      <c r="CY472" s="11"/>
      <c r="CZ472" s="11"/>
      <c r="DA472" s="11"/>
      <c r="DB472" s="11"/>
      <c r="DC472" s="11"/>
      <c r="DD472" s="11"/>
      <c r="DE472" s="11"/>
      <c r="DF472" s="11"/>
      <c r="DG472" s="11"/>
      <c r="DH472" s="11"/>
      <c r="DI472" s="11"/>
      <c r="DJ472" s="11"/>
      <c r="DK472" s="11"/>
      <c r="DL472" s="11"/>
      <c r="DM472" s="11"/>
      <c r="DN472" s="11"/>
      <c r="DO472" s="11"/>
      <c r="DP472" s="11"/>
      <c r="DQ472" s="11"/>
      <c r="DR472" s="11"/>
      <c r="DS472" s="11"/>
      <c r="DT472" s="11"/>
      <c r="DU472" s="11"/>
      <c r="DV472" s="11"/>
      <c r="DW472" s="11"/>
      <c r="DX472" s="11"/>
      <c r="DY472" s="11"/>
      <c r="DZ472" s="11"/>
      <c r="EA472" s="11"/>
      <c r="EB472" s="11"/>
      <c r="EC472" s="11"/>
      <c r="ED472" s="11"/>
      <c r="EE472" s="11"/>
    </row>
    <row r="473">
      <c r="B473" s="58"/>
      <c r="C473" s="58"/>
      <c r="D473" s="58"/>
      <c r="E473" s="58"/>
      <c r="F473" s="58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P473" s="11"/>
      <c r="BQ473" s="11"/>
      <c r="BR473" s="11"/>
      <c r="BS473" s="11"/>
      <c r="BT473" s="11"/>
      <c r="BU473" s="11"/>
      <c r="BV473" s="11"/>
      <c r="BW473" s="11"/>
      <c r="BX473" s="11"/>
      <c r="BY473" s="11"/>
      <c r="BZ473" s="11"/>
      <c r="CA473" s="11"/>
      <c r="CB473" s="11"/>
      <c r="CC473" s="11"/>
      <c r="CD473" s="11"/>
      <c r="CE473" s="11"/>
      <c r="CF473" s="11"/>
      <c r="CG473" s="11"/>
      <c r="CH473" s="11"/>
      <c r="CI473" s="11"/>
      <c r="CJ473" s="11"/>
      <c r="CK473" s="11"/>
      <c r="CL473" s="11"/>
      <c r="CM473" s="11"/>
      <c r="CN473" s="11"/>
      <c r="CO473" s="11"/>
      <c r="CP473" s="11"/>
      <c r="CQ473" s="11"/>
      <c r="CR473" s="11"/>
      <c r="CS473" s="11"/>
      <c r="CT473" s="11"/>
      <c r="CU473" s="11"/>
      <c r="CV473" s="11"/>
      <c r="CW473" s="11"/>
      <c r="CX473" s="11"/>
      <c r="CY473" s="11"/>
      <c r="CZ473" s="11"/>
      <c r="DA473" s="11"/>
      <c r="DB473" s="11"/>
      <c r="DC473" s="11"/>
      <c r="DD473" s="11"/>
      <c r="DE473" s="11"/>
      <c r="DF473" s="11"/>
      <c r="DG473" s="11"/>
      <c r="DH473" s="11"/>
      <c r="DI473" s="11"/>
      <c r="DJ473" s="11"/>
      <c r="DK473" s="11"/>
      <c r="DL473" s="11"/>
      <c r="DM473" s="11"/>
      <c r="DN473" s="11"/>
      <c r="DO473" s="11"/>
      <c r="DP473" s="11"/>
      <c r="DQ473" s="11"/>
      <c r="DR473" s="11"/>
      <c r="DS473" s="11"/>
      <c r="DT473" s="11"/>
      <c r="DU473" s="11"/>
      <c r="DV473" s="11"/>
      <c r="DW473" s="11"/>
      <c r="DX473" s="11"/>
      <c r="DY473" s="11"/>
      <c r="DZ473" s="11"/>
      <c r="EA473" s="11"/>
      <c r="EB473" s="11"/>
      <c r="EC473" s="11"/>
      <c r="ED473" s="11"/>
      <c r="EE473" s="11"/>
    </row>
    <row r="474">
      <c r="B474" s="58"/>
      <c r="C474" s="58"/>
      <c r="D474" s="58"/>
      <c r="E474" s="58"/>
      <c r="F474" s="58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P474" s="11"/>
      <c r="BQ474" s="11"/>
      <c r="BR474" s="11"/>
      <c r="BS474" s="11"/>
      <c r="BT474" s="11"/>
      <c r="BU474" s="11"/>
      <c r="BV474" s="11"/>
      <c r="BW474" s="11"/>
      <c r="BX474" s="11"/>
      <c r="BY474" s="11"/>
      <c r="BZ474" s="11"/>
      <c r="CA474" s="11"/>
      <c r="CB474" s="11"/>
      <c r="CC474" s="11"/>
      <c r="CD474" s="11"/>
      <c r="CE474" s="11"/>
      <c r="CF474" s="11"/>
      <c r="CG474" s="11"/>
      <c r="CH474" s="11"/>
      <c r="CI474" s="11"/>
      <c r="CJ474" s="11"/>
      <c r="CK474" s="11"/>
      <c r="CL474" s="11"/>
      <c r="CM474" s="11"/>
      <c r="CN474" s="11"/>
      <c r="CO474" s="11"/>
      <c r="CP474" s="11"/>
      <c r="CQ474" s="11"/>
      <c r="CR474" s="11"/>
      <c r="CS474" s="11"/>
      <c r="CT474" s="11"/>
      <c r="CU474" s="11"/>
      <c r="CV474" s="11"/>
      <c r="CW474" s="11"/>
      <c r="CX474" s="11"/>
      <c r="CY474" s="11"/>
      <c r="CZ474" s="11"/>
      <c r="DA474" s="11"/>
      <c r="DB474" s="11"/>
      <c r="DC474" s="11"/>
      <c r="DD474" s="11"/>
      <c r="DE474" s="11"/>
      <c r="DF474" s="11"/>
      <c r="DG474" s="11"/>
      <c r="DH474" s="11"/>
      <c r="DI474" s="11"/>
      <c r="DJ474" s="11"/>
      <c r="DK474" s="11"/>
      <c r="DL474" s="11"/>
      <c r="DM474" s="11"/>
      <c r="DN474" s="11"/>
      <c r="DO474" s="11"/>
      <c r="DP474" s="11"/>
      <c r="DQ474" s="11"/>
      <c r="DR474" s="11"/>
      <c r="DS474" s="11"/>
      <c r="DT474" s="11"/>
      <c r="DU474" s="11"/>
      <c r="DV474" s="11"/>
      <c r="DW474" s="11"/>
      <c r="DX474" s="11"/>
      <c r="DY474" s="11"/>
      <c r="DZ474" s="11"/>
      <c r="EA474" s="11"/>
      <c r="EB474" s="11"/>
      <c r="EC474" s="11"/>
      <c r="ED474" s="11"/>
      <c r="EE474" s="11"/>
    </row>
    <row r="475">
      <c r="B475" s="58"/>
      <c r="C475" s="58"/>
      <c r="D475" s="58"/>
      <c r="E475" s="58"/>
      <c r="F475" s="58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  <c r="BP475" s="11"/>
      <c r="BQ475" s="11"/>
      <c r="BR475" s="11"/>
      <c r="BS475" s="11"/>
      <c r="BT475" s="11"/>
      <c r="BU475" s="11"/>
      <c r="BV475" s="11"/>
      <c r="BW475" s="11"/>
      <c r="BX475" s="11"/>
      <c r="BY475" s="11"/>
      <c r="BZ475" s="11"/>
      <c r="CA475" s="11"/>
      <c r="CB475" s="11"/>
      <c r="CC475" s="11"/>
      <c r="CD475" s="11"/>
      <c r="CE475" s="11"/>
      <c r="CF475" s="11"/>
      <c r="CG475" s="11"/>
      <c r="CH475" s="11"/>
      <c r="CI475" s="11"/>
      <c r="CJ475" s="11"/>
      <c r="CK475" s="11"/>
      <c r="CL475" s="11"/>
      <c r="CM475" s="11"/>
      <c r="CN475" s="11"/>
      <c r="CO475" s="11"/>
      <c r="CP475" s="11"/>
      <c r="CQ475" s="11"/>
      <c r="CR475" s="11"/>
      <c r="CS475" s="11"/>
      <c r="CT475" s="11"/>
      <c r="CU475" s="11"/>
      <c r="CV475" s="11"/>
      <c r="CW475" s="11"/>
      <c r="CX475" s="11"/>
      <c r="CY475" s="11"/>
      <c r="CZ475" s="11"/>
      <c r="DA475" s="11"/>
      <c r="DB475" s="11"/>
      <c r="DC475" s="11"/>
      <c r="DD475" s="11"/>
      <c r="DE475" s="11"/>
      <c r="DF475" s="11"/>
      <c r="DG475" s="11"/>
      <c r="DH475" s="11"/>
      <c r="DI475" s="11"/>
      <c r="DJ475" s="11"/>
      <c r="DK475" s="11"/>
      <c r="DL475" s="11"/>
      <c r="DM475" s="11"/>
      <c r="DN475" s="11"/>
      <c r="DO475" s="11"/>
      <c r="DP475" s="11"/>
      <c r="DQ475" s="11"/>
      <c r="DR475" s="11"/>
      <c r="DS475" s="11"/>
      <c r="DT475" s="11"/>
      <c r="DU475" s="11"/>
      <c r="DV475" s="11"/>
      <c r="DW475" s="11"/>
      <c r="DX475" s="11"/>
      <c r="DY475" s="11"/>
      <c r="DZ475" s="11"/>
      <c r="EA475" s="11"/>
      <c r="EB475" s="11"/>
      <c r="EC475" s="11"/>
      <c r="ED475" s="11"/>
      <c r="EE475" s="11"/>
    </row>
    <row r="476">
      <c r="B476" s="58"/>
      <c r="C476" s="58"/>
      <c r="D476" s="58"/>
      <c r="E476" s="58"/>
      <c r="F476" s="58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1"/>
      <c r="BO476" s="11"/>
      <c r="BP476" s="11"/>
      <c r="BQ476" s="11"/>
      <c r="BR476" s="11"/>
      <c r="BS476" s="11"/>
      <c r="BT476" s="11"/>
      <c r="BU476" s="11"/>
      <c r="BV476" s="11"/>
      <c r="BW476" s="11"/>
      <c r="BX476" s="11"/>
      <c r="BY476" s="11"/>
      <c r="BZ476" s="11"/>
      <c r="CA476" s="11"/>
      <c r="CB476" s="11"/>
      <c r="CC476" s="11"/>
      <c r="CD476" s="11"/>
      <c r="CE476" s="11"/>
      <c r="CF476" s="11"/>
      <c r="CG476" s="11"/>
      <c r="CH476" s="11"/>
      <c r="CI476" s="11"/>
      <c r="CJ476" s="11"/>
      <c r="CK476" s="11"/>
      <c r="CL476" s="11"/>
      <c r="CM476" s="11"/>
      <c r="CN476" s="11"/>
      <c r="CO476" s="11"/>
      <c r="CP476" s="11"/>
      <c r="CQ476" s="11"/>
      <c r="CR476" s="11"/>
      <c r="CS476" s="11"/>
      <c r="CT476" s="11"/>
      <c r="CU476" s="11"/>
      <c r="CV476" s="11"/>
      <c r="CW476" s="11"/>
      <c r="CX476" s="11"/>
      <c r="CY476" s="11"/>
      <c r="CZ476" s="11"/>
      <c r="DA476" s="11"/>
      <c r="DB476" s="11"/>
      <c r="DC476" s="11"/>
      <c r="DD476" s="11"/>
      <c r="DE476" s="11"/>
      <c r="DF476" s="11"/>
      <c r="DG476" s="11"/>
      <c r="DH476" s="11"/>
      <c r="DI476" s="11"/>
      <c r="DJ476" s="11"/>
      <c r="DK476" s="11"/>
      <c r="DL476" s="11"/>
      <c r="DM476" s="11"/>
      <c r="DN476" s="11"/>
      <c r="DO476" s="11"/>
      <c r="DP476" s="11"/>
      <c r="DQ476" s="11"/>
      <c r="DR476" s="11"/>
      <c r="DS476" s="11"/>
      <c r="DT476" s="11"/>
      <c r="DU476" s="11"/>
      <c r="DV476" s="11"/>
      <c r="DW476" s="11"/>
      <c r="DX476" s="11"/>
      <c r="DY476" s="11"/>
      <c r="DZ476" s="11"/>
      <c r="EA476" s="11"/>
      <c r="EB476" s="11"/>
      <c r="EC476" s="11"/>
      <c r="ED476" s="11"/>
      <c r="EE476" s="11"/>
    </row>
    <row r="477">
      <c r="B477" s="58"/>
      <c r="C477" s="58"/>
      <c r="D477" s="58"/>
      <c r="E477" s="58"/>
      <c r="F477" s="58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/>
      <c r="BP477" s="11"/>
      <c r="BQ477" s="11"/>
      <c r="BR477" s="11"/>
      <c r="BS477" s="11"/>
      <c r="BT477" s="11"/>
      <c r="BU477" s="11"/>
      <c r="BV477" s="11"/>
      <c r="BW477" s="11"/>
      <c r="BX477" s="11"/>
      <c r="BY477" s="11"/>
      <c r="BZ477" s="11"/>
      <c r="CA477" s="11"/>
      <c r="CB477" s="11"/>
      <c r="CC477" s="11"/>
      <c r="CD477" s="11"/>
      <c r="CE477" s="11"/>
      <c r="CF477" s="11"/>
      <c r="CG477" s="11"/>
      <c r="CH477" s="11"/>
      <c r="CI477" s="11"/>
      <c r="CJ477" s="11"/>
      <c r="CK477" s="11"/>
      <c r="CL477" s="11"/>
      <c r="CM477" s="11"/>
      <c r="CN477" s="11"/>
      <c r="CO477" s="11"/>
      <c r="CP477" s="11"/>
      <c r="CQ477" s="11"/>
      <c r="CR477" s="11"/>
      <c r="CS477" s="11"/>
      <c r="CT477" s="11"/>
      <c r="CU477" s="11"/>
      <c r="CV477" s="11"/>
      <c r="CW477" s="11"/>
      <c r="CX477" s="11"/>
      <c r="CY477" s="11"/>
      <c r="CZ477" s="11"/>
      <c r="DA477" s="11"/>
      <c r="DB477" s="11"/>
      <c r="DC477" s="11"/>
      <c r="DD477" s="11"/>
      <c r="DE477" s="11"/>
      <c r="DF477" s="11"/>
      <c r="DG477" s="11"/>
      <c r="DH477" s="11"/>
      <c r="DI477" s="11"/>
      <c r="DJ477" s="11"/>
      <c r="DK477" s="11"/>
      <c r="DL477" s="11"/>
      <c r="DM477" s="11"/>
      <c r="DN477" s="11"/>
      <c r="DO477" s="11"/>
      <c r="DP477" s="11"/>
      <c r="DQ477" s="11"/>
      <c r="DR477" s="11"/>
      <c r="DS477" s="11"/>
      <c r="DT477" s="11"/>
      <c r="DU477" s="11"/>
      <c r="DV477" s="11"/>
      <c r="DW477" s="11"/>
      <c r="DX477" s="11"/>
      <c r="DY477" s="11"/>
      <c r="DZ477" s="11"/>
      <c r="EA477" s="11"/>
      <c r="EB477" s="11"/>
      <c r="EC477" s="11"/>
      <c r="ED477" s="11"/>
      <c r="EE477" s="11"/>
    </row>
    <row r="478">
      <c r="B478" s="58"/>
      <c r="C478" s="58"/>
      <c r="D478" s="58"/>
      <c r="E478" s="58"/>
      <c r="F478" s="58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/>
      <c r="BP478" s="11"/>
      <c r="BQ478" s="11"/>
      <c r="BR478" s="11"/>
      <c r="BS478" s="11"/>
      <c r="BT478" s="11"/>
      <c r="BU478" s="11"/>
      <c r="BV478" s="11"/>
      <c r="BW478" s="11"/>
      <c r="BX478" s="11"/>
      <c r="BY478" s="11"/>
      <c r="BZ478" s="11"/>
      <c r="CA478" s="11"/>
      <c r="CB478" s="11"/>
      <c r="CC478" s="11"/>
      <c r="CD478" s="11"/>
      <c r="CE478" s="11"/>
      <c r="CF478" s="11"/>
      <c r="CG478" s="11"/>
      <c r="CH478" s="11"/>
      <c r="CI478" s="11"/>
      <c r="CJ478" s="11"/>
      <c r="CK478" s="11"/>
      <c r="CL478" s="11"/>
      <c r="CM478" s="11"/>
      <c r="CN478" s="11"/>
      <c r="CO478" s="11"/>
      <c r="CP478" s="11"/>
      <c r="CQ478" s="11"/>
      <c r="CR478" s="11"/>
      <c r="CS478" s="11"/>
      <c r="CT478" s="11"/>
      <c r="CU478" s="11"/>
      <c r="CV478" s="11"/>
      <c r="CW478" s="11"/>
      <c r="CX478" s="11"/>
      <c r="CY478" s="11"/>
      <c r="CZ478" s="11"/>
      <c r="DA478" s="11"/>
      <c r="DB478" s="11"/>
      <c r="DC478" s="11"/>
      <c r="DD478" s="11"/>
      <c r="DE478" s="11"/>
      <c r="DF478" s="11"/>
      <c r="DG478" s="11"/>
      <c r="DH478" s="11"/>
      <c r="DI478" s="11"/>
      <c r="DJ478" s="11"/>
      <c r="DK478" s="11"/>
      <c r="DL478" s="11"/>
      <c r="DM478" s="11"/>
      <c r="DN478" s="11"/>
      <c r="DO478" s="11"/>
      <c r="DP478" s="11"/>
      <c r="DQ478" s="11"/>
      <c r="DR478" s="11"/>
      <c r="DS478" s="11"/>
      <c r="DT478" s="11"/>
      <c r="DU478" s="11"/>
      <c r="DV478" s="11"/>
      <c r="DW478" s="11"/>
      <c r="DX478" s="11"/>
      <c r="DY478" s="11"/>
      <c r="DZ478" s="11"/>
      <c r="EA478" s="11"/>
      <c r="EB478" s="11"/>
      <c r="EC478" s="11"/>
      <c r="ED478" s="11"/>
      <c r="EE478" s="11"/>
    </row>
    <row r="479">
      <c r="B479" s="58"/>
      <c r="C479" s="58"/>
      <c r="D479" s="58"/>
      <c r="E479" s="58"/>
      <c r="F479" s="58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1"/>
      <c r="BO479" s="11"/>
      <c r="BP479" s="11"/>
      <c r="BQ479" s="11"/>
      <c r="BR479" s="11"/>
      <c r="BS479" s="11"/>
      <c r="BT479" s="11"/>
      <c r="BU479" s="11"/>
      <c r="BV479" s="11"/>
      <c r="BW479" s="11"/>
      <c r="BX479" s="11"/>
      <c r="BY479" s="11"/>
      <c r="BZ479" s="11"/>
      <c r="CA479" s="11"/>
      <c r="CB479" s="11"/>
      <c r="CC479" s="11"/>
      <c r="CD479" s="11"/>
      <c r="CE479" s="11"/>
      <c r="CF479" s="11"/>
      <c r="CG479" s="11"/>
      <c r="CH479" s="11"/>
      <c r="CI479" s="11"/>
      <c r="CJ479" s="11"/>
      <c r="CK479" s="11"/>
      <c r="CL479" s="11"/>
      <c r="CM479" s="11"/>
      <c r="CN479" s="11"/>
      <c r="CO479" s="11"/>
      <c r="CP479" s="11"/>
      <c r="CQ479" s="11"/>
      <c r="CR479" s="11"/>
      <c r="CS479" s="11"/>
      <c r="CT479" s="11"/>
      <c r="CU479" s="11"/>
      <c r="CV479" s="11"/>
      <c r="CW479" s="11"/>
      <c r="CX479" s="11"/>
      <c r="CY479" s="11"/>
      <c r="CZ479" s="11"/>
      <c r="DA479" s="11"/>
      <c r="DB479" s="11"/>
      <c r="DC479" s="11"/>
      <c r="DD479" s="11"/>
      <c r="DE479" s="11"/>
      <c r="DF479" s="11"/>
      <c r="DG479" s="11"/>
      <c r="DH479" s="11"/>
      <c r="DI479" s="11"/>
      <c r="DJ479" s="11"/>
      <c r="DK479" s="11"/>
      <c r="DL479" s="11"/>
      <c r="DM479" s="11"/>
      <c r="DN479" s="11"/>
      <c r="DO479" s="11"/>
      <c r="DP479" s="11"/>
      <c r="DQ479" s="11"/>
      <c r="DR479" s="11"/>
      <c r="DS479" s="11"/>
      <c r="DT479" s="11"/>
      <c r="DU479" s="11"/>
      <c r="DV479" s="11"/>
      <c r="DW479" s="11"/>
      <c r="DX479" s="11"/>
      <c r="DY479" s="11"/>
      <c r="DZ479" s="11"/>
      <c r="EA479" s="11"/>
      <c r="EB479" s="11"/>
      <c r="EC479" s="11"/>
      <c r="ED479" s="11"/>
      <c r="EE479" s="11"/>
    </row>
    <row r="480">
      <c r="B480" s="58"/>
      <c r="C480" s="58"/>
      <c r="D480" s="58"/>
      <c r="E480" s="58"/>
      <c r="F480" s="58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1"/>
      <c r="BO480" s="11"/>
      <c r="BP480" s="11"/>
      <c r="BQ480" s="11"/>
      <c r="BR480" s="11"/>
      <c r="BS480" s="11"/>
      <c r="BT480" s="11"/>
      <c r="BU480" s="11"/>
      <c r="BV480" s="11"/>
      <c r="BW480" s="11"/>
      <c r="BX480" s="11"/>
      <c r="BY480" s="11"/>
      <c r="BZ480" s="11"/>
      <c r="CA480" s="11"/>
      <c r="CB480" s="11"/>
      <c r="CC480" s="11"/>
      <c r="CD480" s="11"/>
      <c r="CE480" s="11"/>
      <c r="CF480" s="11"/>
      <c r="CG480" s="11"/>
      <c r="CH480" s="11"/>
      <c r="CI480" s="11"/>
      <c r="CJ480" s="11"/>
      <c r="CK480" s="11"/>
      <c r="CL480" s="11"/>
      <c r="CM480" s="11"/>
      <c r="CN480" s="11"/>
      <c r="CO480" s="11"/>
      <c r="CP480" s="11"/>
      <c r="CQ480" s="11"/>
      <c r="CR480" s="11"/>
      <c r="CS480" s="11"/>
      <c r="CT480" s="11"/>
      <c r="CU480" s="11"/>
      <c r="CV480" s="11"/>
      <c r="CW480" s="11"/>
      <c r="CX480" s="11"/>
      <c r="CY480" s="11"/>
      <c r="CZ480" s="11"/>
      <c r="DA480" s="11"/>
      <c r="DB480" s="11"/>
      <c r="DC480" s="11"/>
      <c r="DD480" s="11"/>
      <c r="DE480" s="11"/>
      <c r="DF480" s="11"/>
      <c r="DG480" s="11"/>
      <c r="DH480" s="11"/>
      <c r="DI480" s="11"/>
      <c r="DJ480" s="11"/>
      <c r="DK480" s="11"/>
      <c r="DL480" s="11"/>
      <c r="DM480" s="11"/>
      <c r="DN480" s="11"/>
      <c r="DO480" s="11"/>
      <c r="DP480" s="11"/>
      <c r="DQ480" s="11"/>
      <c r="DR480" s="11"/>
      <c r="DS480" s="11"/>
      <c r="DT480" s="11"/>
      <c r="DU480" s="11"/>
      <c r="DV480" s="11"/>
      <c r="DW480" s="11"/>
      <c r="DX480" s="11"/>
      <c r="DY480" s="11"/>
      <c r="DZ480" s="11"/>
      <c r="EA480" s="11"/>
      <c r="EB480" s="11"/>
      <c r="EC480" s="11"/>
      <c r="ED480" s="11"/>
      <c r="EE480" s="11"/>
    </row>
    <row r="481">
      <c r="B481" s="58"/>
      <c r="C481" s="58"/>
      <c r="D481" s="58"/>
      <c r="E481" s="58"/>
      <c r="F481" s="58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/>
      <c r="BP481" s="11"/>
      <c r="BQ481" s="11"/>
      <c r="BR481" s="11"/>
      <c r="BS481" s="11"/>
      <c r="BT481" s="11"/>
      <c r="BU481" s="11"/>
      <c r="BV481" s="11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</row>
    <row r="482">
      <c r="B482" s="58"/>
      <c r="C482" s="58"/>
      <c r="D482" s="58"/>
      <c r="E482" s="58"/>
      <c r="F482" s="58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/>
      <c r="BP482" s="11"/>
      <c r="BQ482" s="11"/>
      <c r="BR482" s="11"/>
      <c r="BS482" s="11"/>
      <c r="BT482" s="11"/>
      <c r="BU482" s="11"/>
      <c r="BV482" s="11"/>
      <c r="BW482" s="11"/>
      <c r="BX482" s="11"/>
      <c r="BY482" s="11"/>
      <c r="BZ482" s="11"/>
      <c r="CA482" s="11"/>
      <c r="CB482" s="11"/>
      <c r="CC482" s="11"/>
      <c r="CD482" s="11"/>
      <c r="CE482" s="11"/>
      <c r="CF482" s="11"/>
      <c r="CG482" s="11"/>
      <c r="CH482" s="11"/>
      <c r="CI482" s="11"/>
      <c r="CJ482" s="11"/>
      <c r="CK482" s="11"/>
      <c r="CL482" s="11"/>
      <c r="CM482" s="11"/>
      <c r="CN482" s="11"/>
      <c r="CO482" s="11"/>
      <c r="CP482" s="11"/>
      <c r="CQ482" s="11"/>
      <c r="CR482" s="11"/>
      <c r="CS482" s="11"/>
      <c r="CT482" s="11"/>
      <c r="CU482" s="11"/>
      <c r="CV482" s="11"/>
      <c r="CW482" s="11"/>
      <c r="CX482" s="11"/>
      <c r="CY482" s="11"/>
      <c r="CZ482" s="11"/>
      <c r="DA482" s="11"/>
      <c r="DB482" s="11"/>
      <c r="DC482" s="11"/>
      <c r="DD482" s="11"/>
      <c r="DE482" s="11"/>
      <c r="DF482" s="11"/>
      <c r="DG482" s="11"/>
      <c r="DH482" s="11"/>
      <c r="DI482" s="11"/>
      <c r="DJ482" s="11"/>
      <c r="DK482" s="11"/>
      <c r="DL482" s="11"/>
      <c r="DM482" s="11"/>
      <c r="DN482" s="11"/>
      <c r="DO482" s="11"/>
      <c r="DP482" s="11"/>
      <c r="DQ482" s="11"/>
      <c r="DR482" s="11"/>
      <c r="DS482" s="11"/>
      <c r="DT482" s="11"/>
      <c r="DU482" s="11"/>
      <c r="DV482" s="11"/>
      <c r="DW482" s="11"/>
      <c r="DX482" s="11"/>
      <c r="DY482" s="11"/>
      <c r="DZ482" s="11"/>
      <c r="EA482" s="11"/>
      <c r="EB482" s="11"/>
      <c r="EC482" s="11"/>
      <c r="ED482" s="11"/>
      <c r="EE482" s="11"/>
    </row>
    <row r="483">
      <c r="B483" s="58"/>
      <c r="C483" s="58"/>
      <c r="D483" s="58"/>
      <c r="E483" s="58"/>
      <c r="F483" s="58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  <c r="BN483" s="11"/>
      <c r="BO483" s="11"/>
      <c r="BP483" s="11"/>
      <c r="BQ483" s="11"/>
      <c r="BR483" s="11"/>
      <c r="BS483" s="11"/>
      <c r="BT483" s="11"/>
      <c r="BU483" s="11"/>
      <c r="BV483" s="11"/>
      <c r="BW483" s="11"/>
      <c r="BX483" s="11"/>
      <c r="BY483" s="11"/>
      <c r="BZ483" s="11"/>
      <c r="CA483" s="11"/>
      <c r="CB483" s="11"/>
      <c r="CC483" s="11"/>
      <c r="CD483" s="11"/>
      <c r="CE483" s="11"/>
      <c r="CF483" s="11"/>
      <c r="CG483" s="11"/>
      <c r="CH483" s="11"/>
      <c r="CI483" s="11"/>
      <c r="CJ483" s="11"/>
      <c r="CK483" s="11"/>
      <c r="CL483" s="11"/>
      <c r="CM483" s="11"/>
      <c r="CN483" s="11"/>
      <c r="CO483" s="11"/>
      <c r="CP483" s="11"/>
      <c r="CQ483" s="11"/>
      <c r="CR483" s="11"/>
      <c r="CS483" s="11"/>
      <c r="CT483" s="11"/>
      <c r="CU483" s="11"/>
      <c r="CV483" s="11"/>
      <c r="CW483" s="11"/>
      <c r="CX483" s="11"/>
      <c r="CY483" s="11"/>
      <c r="CZ483" s="11"/>
      <c r="DA483" s="11"/>
      <c r="DB483" s="11"/>
      <c r="DC483" s="11"/>
      <c r="DD483" s="11"/>
      <c r="DE483" s="11"/>
      <c r="DF483" s="11"/>
      <c r="DG483" s="11"/>
      <c r="DH483" s="11"/>
      <c r="DI483" s="11"/>
      <c r="DJ483" s="11"/>
      <c r="DK483" s="11"/>
      <c r="DL483" s="11"/>
      <c r="DM483" s="11"/>
      <c r="DN483" s="11"/>
      <c r="DO483" s="11"/>
      <c r="DP483" s="11"/>
      <c r="DQ483" s="11"/>
      <c r="DR483" s="11"/>
      <c r="DS483" s="11"/>
      <c r="DT483" s="11"/>
      <c r="DU483" s="11"/>
      <c r="DV483" s="11"/>
      <c r="DW483" s="11"/>
      <c r="DX483" s="11"/>
      <c r="DY483" s="11"/>
      <c r="DZ483" s="11"/>
      <c r="EA483" s="11"/>
      <c r="EB483" s="11"/>
      <c r="EC483" s="11"/>
      <c r="ED483" s="11"/>
      <c r="EE483" s="11"/>
    </row>
    <row r="484">
      <c r="B484" s="58"/>
      <c r="C484" s="58"/>
      <c r="D484" s="58"/>
      <c r="E484" s="58"/>
      <c r="F484" s="58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1"/>
      <c r="BO484" s="11"/>
      <c r="BP484" s="11"/>
      <c r="BQ484" s="11"/>
      <c r="BR484" s="11"/>
      <c r="BS484" s="11"/>
      <c r="BT484" s="11"/>
      <c r="BU484" s="11"/>
      <c r="BV484" s="11"/>
      <c r="BW484" s="11"/>
      <c r="BX484" s="11"/>
      <c r="BY484" s="11"/>
      <c r="BZ484" s="11"/>
      <c r="CA484" s="11"/>
      <c r="CB484" s="11"/>
      <c r="CC484" s="11"/>
      <c r="CD484" s="11"/>
      <c r="CE484" s="11"/>
      <c r="CF484" s="11"/>
      <c r="CG484" s="11"/>
      <c r="CH484" s="11"/>
      <c r="CI484" s="11"/>
      <c r="CJ484" s="11"/>
      <c r="CK484" s="11"/>
      <c r="CL484" s="11"/>
      <c r="CM484" s="11"/>
      <c r="CN484" s="11"/>
      <c r="CO484" s="11"/>
      <c r="CP484" s="11"/>
      <c r="CQ484" s="11"/>
      <c r="CR484" s="11"/>
      <c r="CS484" s="11"/>
      <c r="CT484" s="11"/>
      <c r="CU484" s="11"/>
      <c r="CV484" s="11"/>
      <c r="CW484" s="11"/>
      <c r="CX484" s="11"/>
      <c r="CY484" s="11"/>
      <c r="CZ484" s="11"/>
      <c r="DA484" s="11"/>
      <c r="DB484" s="11"/>
      <c r="DC484" s="11"/>
      <c r="DD484" s="11"/>
      <c r="DE484" s="11"/>
      <c r="DF484" s="11"/>
      <c r="DG484" s="11"/>
      <c r="DH484" s="11"/>
      <c r="DI484" s="11"/>
      <c r="DJ484" s="11"/>
      <c r="DK484" s="11"/>
      <c r="DL484" s="11"/>
      <c r="DM484" s="11"/>
      <c r="DN484" s="11"/>
      <c r="DO484" s="11"/>
      <c r="DP484" s="11"/>
      <c r="DQ484" s="11"/>
      <c r="DR484" s="11"/>
      <c r="DS484" s="11"/>
      <c r="DT484" s="11"/>
      <c r="DU484" s="11"/>
      <c r="DV484" s="11"/>
      <c r="DW484" s="11"/>
      <c r="DX484" s="11"/>
      <c r="DY484" s="11"/>
      <c r="DZ484" s="11"/>
      <c r="EA484" s="11"/>
      <c r="EB484" s="11"/>
      <c r="EC484" s="11"/>
      <c r="ED484" s="11"/>
      <c r="EE484" s="11"/>
    </row>
    <row r="485">
      <c r="B485" s="58"/>
      <c r="C485" s="58"/>
      <c r="D485" s="58"/>
      <c r="E485" s="58"/>
      <c r="F485" s="58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  <c r="BP485" s="11"/>
      <c r="BQ485" s="11"/>
      <c r="BR485" s="11"/>
      <c r="BS485" s="11"/>
      <c r="BT485" s="11"/>
      <c r="BU485" s="11"/>
      <c r="BV485" s="11"/>
      <c r="BW485" s="11"/>
      <c r="BX485" s="11"/>
      <c r="BY485" s="11"/>
      <c r="BZ485" s="11"/>
      <c r="CA485" s="11"/>
      <c r="CB485" s="11"/>
      <c r="CC485" s="11"/>
      <c r="CD485" s="11"/>
      <c r="CE485" s="11"/>
      <c r="CF485" s="11"/>
      <c r="CG485" s="11"/>
      <c r="CH485" s="11"/>
      <c r="CI485" s="11"/>
      <c r="CJ485" s="11"/>
      <c r="CK485" s="11"/>
      <c r="CL485" s="11"/>
      <c r="CM485" s="11"/>
      <c r="CN485" s="11"/>
      <c r="CO485" s="11"/>
      <c r="CP485" s="11"/>
      <c r="CQ485" s="11"/>
      <c r="CR485" s="11"/>
      <c r="CS485" s="11"/>
      <c r="CT485" s="11"/>
      <c r="CU485" s="11"/>
      <c r="CV485" s="11"/>
      <c r="CW485" s="11"/>
      <c r="CX485" s="11"/>
      <c r="CY485" s="11"/>
      <c r="CZ485" s="11"/>
      <c r="DA485" s="11"/>
      <c r="DB485" s="11"/>
      <c r="DC485" s="11"/>
      <c r="DD485" s="11"/>
      <c r="DE485" s="11"/>
      <c r="DF485" s="11"/>
      <c r="DG485" s="11"/>
      <c r="DH485" s="11"/>
      <c r="DI485" s="11"/>
      <c r="DJ485" s="11"/>
      <c r="DK485" s="11"/>
      <c r="DL485" s="11"/>
      <c r="DM485" s="11"/>
      <c r="DN485" s="11"/>
      <c r="DO485" s="11"/>
      <c r="DP485" s="11"/>
      <c r="DQ485" s="11"/>
      <c r="DR485" s="11"/>
      <c r="DS485" s="11"/>
      <c r="DT485" s="11"/>
      <c r="DU485" s="11"/>
      <c r="DV485" s="11"/>
      <c r="DW485" s="11"/>
      <c r="DX485" s="11"/>
      <c r="DY485" s="11"/>
      <c r="DZ485" s="11"/>
      <c r="EA485" s="11"/>
      <c r="EB485" s="11"/>
      <c r="EC485" s="11"/>
      <c r="ED485" s="11"/>
      <c r="EE485" s="11"/>
    </row>
    <row r="486">
      <c r="B486" s="58"/>
      <c r="C486" s="58"/>
      <c r="D486" s="58"/>
      <c r="E486" s="58"/>
      <c r="F486" s="58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1"/>
      <c r="BO486" s="11"/>
      <c r="BP486" s="11"/>
      <c r="BQ486" s="11"/>
      <c r="BR486" s="11"/>
      <c r="BS486" s="11"/>
      <c r="BT486" s="11"/>
      <c r="BU486" s="11"/>
      <c r="BV486" s="11"/>
      <c r="BW486" s="11"/>
      <c r="BX486" s="11"/>
      <c r="BY486" s="11"/>
      <c r="BZ486" s="11"/>
      <c r="CA486" s="11"/>
      <c r="CB486" s="11"/>
      <c r="CC486" s="11"/>
      <c r="CD486" s="11"/>
      <c r="CE486" s="11"/>
      <c r="CF486" s="11"/>
      <c r="CG486" s="11"/>
      <c r="CH486" s="11"/>
      <c r="CI486" s="11"/>
      <c r="CJ486" s="11"/>
      <c r="CK486" s="11"/>
      <c r="CL486" s="11"/>
      <c r="CM486" s="11"/>
      <c r="CN486" s="11"/>
      <c r="CO486" s="11"/>
      <c r="CP486" s="11"/>
      <c r="CQ486" s="11"/>
      <c r="CR486" s="11"/>
      <c r="CS486" s="11"/>
      <c r="CT486" s="11"/>
      <c r="CU486" s="11"/>
      <c r="CV486" s="11"/>
      <c r="CW486" s="11"/>
      <c r="CX486" s="11"/>
      <c r="CY486" s="11"/>
      <c r="CZ486" s="11"/>
      <c r="DA486" s="11"/>
      <c r="DB486" s="11"/>
      <c r="DC486" s="11"/>
      <c r="DD486" s="11"/>
      <c r="DE486" s="11"/>
      <c r="DF486" s="11"/>
      <c r="DG486" s="11"/>
      <c r="DH486" s="11"/>
      <c r="DI486" s="11"/>
      <c r="DJ486" s="11"/>
      <c r="DK486" s="11"/>
      <c r="DL486" s="11"/>
      <c r="DM486" s="11"/>
      <c r="DN486" s="11"/>
      <c r="DO486" s="11"/>
      <c r="DP486" s="11"/>
      <c r="DQ486" s="11"/>
      <c r="DR486" s="11"/>
      <c r="DS486" s="11"/>
      <c r="DT486" s="11"/>
      <c r="DU486" s="11"/>
      <c r="DV486" s="11"/>
      <c r="DW486" s="11"/>
      <c r="DX486" s="11"/>
      <c r="DY486" s="11"/>
      <c r="DZ486" s="11"/>
      <c r="EA486" s="11"/>
      <c r="EB486" s="11"/>
      <c r="EC486" s="11"/>
      <c r="ED486" s="11"/>
      <c r="EE486" s="11"/>
    </row>
    <row r="487">
      <c r="B487" s="58"/>
      <c r="C487" s="58"/>
      <c r="D487" s="58"/>
      <c r="E487" s="58"/>
      <c r="F487" s="58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1"/>
      <c r="BO487" s="11"/>
      <c r="BP487" s="11"/>
      <c r="BQ487" s="11"/>
      <c r="BR487" s="11"/>
      <c r="BS487" s="11"/>
      <c r="BT487" s="11"/>
      <c r="BU487" s="11"/>
      <c r="BV487" s="11"/>
      <c r="BW487" s="11"/>
      <c r="BX487" s="11"/>
      <c r="BY487" s="11"/>
      <c r="BZ487" s="11"/>
      <c r="CA487" s="11"/>
      <c r="CB487" s="11"/>
      <c r="CC487" s="11"/>
      <c r="CD487" s="11"/>
      <c r="CE487" s="11"/>
      <c r="CF487" s="11"/>
      <c r="CG487" s="11"/>
      <c r="CH487" s="11"/>
      <c r="CI487" s="11"/>
      <c r="CJ487" s="11"/>
      <c r="CK487" s="11"/>
      <c r="CL487" s="11"/>
      <c r="CM487" s="11"/>
      <c r="CN487" s="11"/>
      <c r="CO487" s="11"/>
      <c r="CP487" s="11"/>
      <c r="CQ487" s="11"/>
      <c r="CR487" s="11"/>
      <c r="CS487" s="11"/>
      <c r="CT487" s="11"/>
      <c r="CU487" s="11"/>
      <c r="CV487" s="11"/>
      <c r="CW487" s="11"/>
      <c r="CX487" s="11"/>
      <c r="CY487" s="11"/>
      <c r="CZ487" s="11"/>
      <c r="DA487" s="11"/>
      <c r="DB487" s="11"/>
      <c r="DC487" s="11"/>
      <c r="DD487" s="11"/>
      <c r="DE487" s="11"/>
      <c r="DF487" s="11"/>
      <c r="DG487" s="11"/>
      <c r="DH487" s="11"/>
      <c r="DI487" s="11"/>
      <c r="DJ487" s="11"/>
      <c r="DK487" s="11"/>
      <c r="DL487" s="11"/>
      <c r="DM487" s="11"/>
      <c r="DN487" s="11"/>
      <c r="DO487" s="11"/>
      <c r="DP487" s="11"/>
      <c r="DQ487" s="11"/>
      <c r="DR487" s="11"/>
      <c r="DS487" s="11"/>
      <c r="DT487" s="11"/>
      <c r="DU487" s="11"/>
      <c r="DV487" s="11"/>
      <c r="DW487" s="11"/>
      <c r="DX487" s="11"/>
      <c r="DY487" s="11"/>
      <c r="DZ487" s="11"/>
      <c r="EA487" s="11"/>
      <c r="EB487" s="11"/>
      <c r="EC487" s="11"/>
      <c r="ED487" s="11"/>
      <c r="EE487" s="11"/>
    </row>
    <row r="488">
      <c r="B488" s="58"/>
      <c r="C488" s="58"/>
      <c r="D488" s="58"/>
      <c r="E488" s="58"/>
      <c r="F488" s="58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1"/>
      <c r="BO488" s="11"/>
      <c r="BP488" s="11"/>
      <c r="BQ488" s="11"/>
      <c r="BR488" s="11"/>
      <c r="BS488" s="11"/>
      <c r="BT488" s="11"/>
      <c r="BU488" s="11"/>
      <c r="BV488" s="11"/>
      <c r="BW488" s="11"/>
      <c r="BX488" s="11"/>
      <c r="BY488" s="11"/>
      <c r="BZ488" s="11"/>
      <c r="CA488" s="11"/>
      <c r="CB488" s="11"/>
      <c r="CC488" s="11"/>
      <c r="CD488" s="11"/>
      <c r="CE488" s="11"/>
      <c r="CF488" s="11"/>
      <c r="CG488" s="11"/>
      <c r="CH488" s="11"/>
      <c r="CI488" s="11"/>
      <c r="CJ488" s="11"/>
      <c r="CK488" s="11"/>
      <c r="CL488" s="11"/>
      <c r="CM488" s="11"/>
      <c r="CN488" s="11"/>
      <c r="CO488" s="11"/>
      <c r="CP488" s="11"/>
      <c r="CQ488" s="11"/>
      <c r="CR488" s="11"/>
      <c r="CS488" s="11"/>
      <c r="CT488" s="11"/>
      <c r="CU488" s="11"/>
      <c r="CV488" s="11"/>
      <c r="CW488" s="11"/>
      <c r="CX488" s="11"/>
      <c r="CY488" s="11"/>
      <c r="CZ488" s="11"/>
      <c r="DA488" s="11"/>
      <c r="DB488" s="11"/>
      <c r="DC488" s="11"/>
      <c r="DD488" s="11"/>
      <c r="DE488" s="11"/>
      <c r="DF488" s="11"/>
      <c r="DG488" s="11"/>
      <c r="DH488" s="11"/>
      <c r="DI488" s="11"/>
      <c r="DJ488" s="11"/>
      <c r="DK488" s="11"/>
      <c r="DL488" s="11"/>
      <c r="DM488" s="11"/>
      <c r="DN488" s="11"/>
      <c r="DO488" s="11"/>
      <c r="DP488" s="11"/>
      <c r="DQ488" s="11"/>
      <c r="DR488" s="11"/>
      <c r="DS488" s="11"/>
      <c r="DT488" s="11"/>
      <c r="DU488" s="11"/>
      <c r="DV488" s="11"/>
      <c r="DW488" s="11"/>
      <c r="DX488" s="11"/>
      <c r="DY488" s="11"/>
      <c r="DZ488" s="11"/>
      <c r="EA488" s="11"/>
      <c r="EB488" s="11"/>
      <c r="EC488" s="11"/>
      <c r="ED488" s="11"/>
      <c r="EE488" s="11"/>
    </row>
    <row r="489">
      <c r="B489" s="58"/>
      <c r="C489" s="58"/>
      <c r="D489" s="58"/>
      <c r="E489" s="58"/>
      <c r="F489" s="58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  <c r="BN489" s="11"/>
      <c r="BO489" s="11"/>
      <c r="BP489" s="11"/>
      <c r="BQ489" s="11"/>
      <c r="BR489" s="11"/>
      <c r="BS489" s="11"/>
      <c r="BT489" s="11"/>
      <c r="BU489" s="11"/>
      <c r="BV489" s="11"/>
      <c r="BW489" s="11"/>
      <c r="BX489" s="11"/>
      <c r="BY489" s="11"/>
      <c r="BZ489" s="11"/>
      <c r="CA489" s="11"/>
      <c r="CB489" s="11"/>
      <c r="CC489" s="11"/>
      <c r="CD489" s="11"/>
      <c r="CE489" s="11"/>
      <c r="CF489" s="11"/>
      <c r="CG489" s="11"/>
      <c r="CH489" s="11"/>
      <c r="CI489" s="11"/>
      <c r="CJ489" s="11"/>
      <c r="CK489" s="11"/>
      <c r="CL489" s="11"/>
      <c r="CM489" s="11"/>
      <c r="CN489" s="11"/>
      <c r="CO489" s="11"/>
      <c r="CP489" s="11"/>
      <c r="CQ489" s="11"/>
      <c r="CR489" s="11"/>
      <c r="CS489" s="11"/>
      <c r="CT489" s="11"/>
      <c r="CU489" s="11"/>
      <c r="CV489" s="11"/>
      <c r="CW489" s="11"/>
      <c r="CX489" s="11"/>
      <c r="CY489" s="11"/>
      <c r="CZ489" s="11"/>
      <c r="DA489" s="11"/>
      <c r="DB489" s="11"/>
      <c r="DC489" s="11"/>
      <c r="DD489" s="11"/>
      <c r="DE489" s="11"/>
      <c r="DF489" s="11"/>
      <c r="DG489" s="11"/>
      <c r="DH489" s="11"/>
      <c r="DI489" s="11"/>
      <c r="DJ489" s="11"/>
      <c r="DK489" s="11"/>
      <c r="DL489" s="11"/>
      <c r="DM489" s="11"/>
      <c r="DN489" s="11"/>
      <c r="DO489" s="11"/>
      <c r="DP489" s="11"/>
      <c r="DQ489" s="11"/>
      <c r="DR489" s="11"/>
      <c r="DS489" s="11"/>
      <c r="DT489" s="11"/>
      <c r="DU489" s="11"/>
      <c r="DV489" s="11"/>
      <c r="DW489" s="11"/>
      <c r="DX489" s="11"/>
      <c r="DY489" s="11"/>
      <c r="DZ489" s="11"/>
      <c r="EA489" s="11"/>
      <c r="EB489" s="11"/>
      <c r="EC489" s="11"/>
      <c r="ED489" s="11"/>
      <c r="EE489" s="11"/>
    </row>
    <row r="490">
      <c r="B490" s="58"/>
      <c r="C490" s="58"/>
      <c r="D490" s="58"/>
      <c r="E490" s="58"/>
      <c r="F490" s="58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1"/>
      <c r="BO490" s="11"/>
      <c r="BP490" s="11"/>
      <c r="BQ490" s="11"/>
      <c r="BR490" s="11"/>
      <c r="BS490" s="11"/>
      <c r="BT490" s="11"/>
      <c r="BU490" s="11"/>
      <c r="BV490" s="11"/>
      <c r="BW490" s="11"/>
      <c r="BX490" s="11"/>
      <c r="BY490" s="11"/>
      <c r="BZ490" s="11"/>
      <c r="CA490" s="11"/>
      <c r="CB490" s="11"/>
      <c r="CC490" s="11"/>
      <c r="CD490" s="11"/>
      <c r="CE490" s="11"/>
      <c r="CF490" s="11"/>
      <c r="CG490" s="11"/>
      <c r="CH490" s="11"/>
      <c r="CI490" s="11"/>
      <c r="CJ490" s="11"/>
      <c r="CK490" s="11"/>
      <c r="CL490" s="11"/>
      <c r="CM490" s="11"/>
      <c r="CN490" s="11"/>
      <c r="CO490" s="11"/>
      <c r="CP490" s="11"/>
      <c r="CQ490" s="11"/>
      <c r="CR490" s="11"/>
      <c r="CS490" s="11"/>
      <c r="CT490" s="11"/>
      <c r="CU490" s="11"/>
      <c r="CV490" s="11"/>
      <c r="CW490" s="11"/>
      <c r="CX490" s="11"/>
      <c r="CY490" s="11"/>
      <c r="CZ490" s="11"/>
      <c r="DA490" s="11"/>
      <c r="DB490" s="11"/>
      <c r="DC490" s="11"/>
      <c r="DD490" s="11"/>
      <c r="DE490" s="11"/>
      <c r="DF490" s="11"/>
      <c r="DG490" s="11"/>
      <c r="DH490" s="11"/>
      <c r="DI490" s="11"/>
      <c r="DJ490" s="11"/>
      <c r="DK490" s="11"/>
      <c r="DL490" s="11"/>
      <c r="DM490" s="11"/>
      <c r="DN490" s="11"/>
      <c r="DO490" s="11"/>
      <c r="DP490" s="11"/>
      <c r="DQ490" s="11"/>
      <c r="DR490" s="11"/>
      <c r="DS490" s="11"/>
      <c r="DT490" s="11"/>
      <c r="DU490" s="11"/>
      <c r="DV490" s="11"/>
      <c r="DW490" s="11"/>
      <c r="DX490" s="11"/>
      <c r="DY490" s="11"/>
      <c r="DZ490" s="11"/>
      <c r="EA490" s="11"/>
      <c r="EB490" s="11"/>
      <c r="EC490" s="11"/>
      <c r="ED490" s="11"/>
      <c r="EE490" s="11"/>
    </row>
    <row r="491">
      <c r="B491" s="58"/>
      <c r="C491" s="58"/>
      <c r="D491" s="58"/>
      <c r="E491" s="58"/>
      <c r="F491" s="58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  <c r="BN491" s="11"/>
      <c r="BO491" s="11"/>
      <c r="BP491" s="11"/>
      <c r="BQ491" s="11"/>
      <c r="BR491" s="11"/>
      <c r="BS491" s="11"/>
      <c r="BT491" s="11"/>
      <c r="BU491" s="11"/>
      <c r="BV491" s="11"/>
      <c r="BW491" s="11"/>
      <c r="BX491" s="11"/>
      <c r="BY491" s="11"/>
      <c r="BZ491" s="11"/>
      <c r="CA491" s="11"/>
      <c r="CB491" s="11"/>
      <c r="CC491" s="11"/>
      <c r="CD491" s="11"/>
      <c r="CE491" s="11"/>
      <c r="CF491" s="11"/>
      <c r="CG491" s="11"/>
      <c r="CH491" s="11"/>
      <c r="CI491" s="11"/>
      <c r="CJ491" s="11"/>
      <c r="CK491" s="11"/>
      <c r="CL491" s="11"/>
      <c r="CM491" s="11"/>
      <c r="CN491" s="11"/>
      <c r="CO491" s="11"/>
      <c r="CP491" s="11"/>
      <c r="CQ491" s="11"/>
      <c r="CR491" s="11"/>
      <c r="CS491" s="11"/>
      <c r="CT491" s="11"/>
      <c r="CU491" s="11"/>
      <c r="CV491" s="11"/>
      <c r="CW491" s="11"/>
      <c r="CX491" s="11"/>
      <c r="CY491" s="11"/>
      <c r="CZ491" s="11"/>
      <c r="DA491" s="11"/>
      <c r="DB491" s="11"/>
      <c r="DC491" s="11"/>
      <c r="DD491" s="11"/>
      <c r="DE491" s="11"/>
      <c r="DF491" s="11"/>
      <c r="DG491" s="11"/>
      <c r="DH491" s="11"/>
      <c r="DI491" s="11"/>
      <c r="DJ491" s="11"/>
      <c r="DK491" s="11"/>
      <c r="DL491" s="11"/>
      <c r="DM491" s="11"/>
      <c r="DN491" s="11"/>
      <c r="DO491" s="11"/>
      <c r="DP491" s="11"/>
      <c r="DQ491" s="11"/>
      <c r="DR491" s="11"/>
      <c r="DS491" s="11"/>
      <c r="DT491" s="11"/>
      <c r="DU491" s="11"/>
      <c r="DV491" s="11"/>
      <c r="DW491" s="11"/>
      <c r="DX491" s="11"/>
      <c r="DY491" s="11"/>
      <c r="DZ491" s="11"/>
      <c r="EA491" s="11"/>
      <c r="EB491" s="11"/>
      <c r="EC491" s="11"/>
      <c r="ED491" s="11"/>
      <c r="EE491" s="11"/>
    </row>
    <row r="492">
      <c r="B492" s="58"/>
      <c r="C492" s="58"/>
      <c r="D492" s="58"/>
      <c r="E492" s="58"/>
      <c r="F492" s="58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1"/>
      <c r="BT492" s="11"/>
      <c r="BU492" s="11"/>
      <c r="BV492" s="11"/>
      <c r="BW492" s="11"/>
      <c r="BX492" s="11"/>
      <c r="BY492" s="11"/>
      <c r="BZ492" s="11"/>
      <c r="CA492" s="11"/>
      <c r="CB492" s="11"/>
      <c r="CC492" s="11"/>
      <c r="CD492" s="11"/>
      <c r="CE492" s="11"/>
      <c r="CF492" s="11"/>
      <c r="CG492" s="11"/>
      <c r="CH492" s="11"/>
      <c r="CI492" s="11"/>
      <c r="CJ492" s="11"/>
      <c r="CK492" s="11"/>
      <c r="CL492" s="11"/>
      <c r="CM492" s="11"/>
      <c r="CN492" s="11"/>
      <c r="CO492" s="11"/>
      <c r="CP492" s="11"/>
      <c r="CQ492" s="11"/>
      <c r="CR492" s="11"/>
      <c r="CS492" s="11"/>
      <c r="CT492" s="11"/>
      <c r="CU492" s="11"/>
      <c r="CV492" s="11"/>
      <c r="CW492" s="11"/>
      <c r="CX492" s="11"/>
      <c r="CY492" s="11"/>
      <c r="CZ492" s="11"/>
      <c r="DA492" s="11"/>
      <c r="DB492" s="11"/>
      <c r="DC492" s="11"/>
      <c r="DD492" s="11"/>
      <c r="DE492" s="11"/>
      <c r="DF492" s="11"/>
      <c r="DG492" s="11"/>
      <c r="DH492" s="11"/>
      <c r="DI492" s="11"/>
      <c r="DJ492" s="11"/>
      <c r="DK492" s="11"/>
      <c r="DL492" s="11"/>
      <c r="DM492" s="11"/>
      <c r="DN492" s="11"/>
      <c r="DO492" s="11"/>
      <c r="DP492" s="11"/>
      <c r="DQ492" s="11"/>
      <c r="DR492" s="11"/>
      <c r="DS492" s="11"/>
      <c r="DT492" s="11"/>
      <c r="DU492" s="11"/>
      <c r="DV492" s="11"/>
      <c r="DW492" s="11"/>
      <c r="DX492" s="11"/>
      <c r="DY492" s="11"/>
      <c r="DZ492" s="11"/>
      <c r="EA492" s="11"/>
      <c r="EB492" s="11"/>
      <c r="EC492" s="11"/>
      <c r="ED492" s="11"/>
      <c r="EE492" s="11"/>
    </row>
    <row r="493">
      <c r="B493" s="58"/>
      <c r="C493" s="58"/>
      <c r="D493" s="58"/>
      <c r="E493" s="58"/>
      <c r="F493" s="58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  <c r="BO493" s="11"/>
      <c r="BP493" s="11"/>
      <c r="BQ493" s="11"/>
      <c r="BR493" s="11"/>
      <c r="BS493" s="11"/>
      <c r="BT493" s="11"/>
      <c r="BU493" s="11"/>
      <c r="BV493" s="11"/>
      <c r="BW493" s="11"/>
      <c r="BX493" s="11"/>
      <c r="BY493" s="11"/>
      <c r="BZ493" s="11"/>
      <c r="CA493" s="11"/>
      <c r="CB493" s="11"/>
      <c r="CC493" s="11"/>
      <c r="CD493" s="11"/>
      <c r="CE493" s="11"/>
      <c r="CF493" s="11"/>
      <c r="CG493" s="11"/>
      <c r="CH493" s="11"/>
      <c r="CI493" s="11"/>
      <c r="CJ493" s="11"/>
      <c r="CK493" s="11"/>
      <c r="CL493" s="11"/>
      <c r="CM493" s="11"/>
      <c r="CN493" s="11"/>
      <c r="CO493" s="11"/>
      <c r="CP493" s="11"/>
      <c r="CQ493" s="11"/>
      <c r="CR493" s="11"/>
      <c r="CS493" s="11"/>
      <c r="CT493" s="11"/>
      <c r="CU493" s="11"/>
      <c r="CV493" s="11"/>
      <c r="CW493" s="11"/>
      <c r="CX493" s="11"/>
      <c r="CY493" s="11"/>
      <c r="CZ493" s="11"/>
      <c r="DA493" s="11"/>
      <c r="DB493" s="11"/>
      <c r="DC493" s="11"/>
      <c r="DD493" s="11"/>
      <c r="DE493" s="11"/>
      <c r="DF493" s="11"/>
      <c r="DG493" s="11"/>
      <c r="DH493" s="11"/>
      <c r="DI493" s="11"/>
      <c r="DJ493" s="11"/>
      <c r="DK493" s="11"/>
      <c r="DL493" s="11"/>
      <c r="DM493" s="11"/>
      <c r="DN493" s="11"/>
      <c r="DO493" s="11"/>
      <c r="DP493" s="11"/>
      <c r="DQ493" s="11"/>
      <c r="DR493" s="11"/>
      <c r="DS493" s="11"/>
      <c r="DT493" s="11"/>
      <c r="DU493" s="11"/>
      <c r="DV493" s="11"/>
      <c r="DW493" s="11"/>
      <c r="DX493" s="11"/>
      <c r="DY493" s="11"/>
      <c r="DZ493" s="11"/>
      <c r="EA493" s="11"/>
      <c r="EB493" s="11"/>
      <c r="EC493" s="11"/>
      <c r="ED493" s="11"/>
      <c r="EE493" s="11"/>
    </row>
    <row r="494">
      <c r="B494" s="58"/>
      <c r="C494" s="58"/>
      <c r="D494" s="58"/>
      <c r="E494" s="58"/>
      <c r="F494" s="58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1"/>
      <c r="BO494" s="11"/>
      <c r="BP494" s="11"/>
      <c r="BQ494" s="11"/>
      <c r="BR494" s="11"/>
      <c r="BS494" s="11"/>
      <c r="BT494" s="11"/>
      <c r="BU494" s="11"/>
      <c r="BV494" s="11"/>
      <c r="BW494" s="11"/>
      <c r="BX494" s="11"/>
      <c r="BY494" s="11"/>
      <c r="BZ494" s="11"/>
      <c r="CA494" s="11"/>
      <c r="CB494" s="11"/>
      <c r="CC494" s="11"/>
      <c r="CD494" s="11"/>
      <c r="CE494" s="11"/>
      <c r="CF494" s="11"/>
      <c r="CG494" s="11"/>
      <c r="CH494" s="11"/>
      <c r="CI494" s="11"/>
      <c r="CJ494" s="11"/>
      <c r="CK494" s="11"/>
      <c r="CL494" s="11"/>
      <c r="CM494" s="11"/>
      <c r="CN494" s="11"/>
      <c r="CO494" s="11"/>
      <c r="CP494" s="11"/>
      <c r="CQ494" s="11"/>
      <c r="CR494" s="11"/>
      <c r="CS494" s="11"/>
      <c r="CT494" s="11"/>
      <c r="CU494" s="11"/>
      <c r="CV494" s="11"/>
      <c r="CW494" s="11"/>
      <c r="CX494" s="11"/>
      <c r="CY494" s="11"/>
      <c r="CZ494" s="11"/>
      <c r="DA494" s="11"/>
      <c r="DB494" s="11"/>
      <c r="DC494" s="11"/>
      <c r="DD494" s="11"/>
      <c r="DE494" s="11"/>
      <c r="DF494" s="11"/>
      <c r="DG494" s="11"/>
      <c r="DH494" s="11"/>
      <c r="DI494" s="11"/>
      <c r="DJ494" s="11"/>
      <c r="DK494" s="11"/>
      <c r="DL494" s="11"/>
      <c r="DM494" s="11"/>
      <c r="DN494" s="11"/>
      <c r="DO494" s="11"/>
      <c r="DP494" s="11"/>
      <c r="DQ494" s="11"/>
      <c r="DR494" s="11"/>
      <c r="DS494" s="11"/>
      <c r="DT494" s="11"/>
      <c r="DU494" s="11"/>
      <c r="DV494" s="11"/>
      <c r="DW494" s="11"/>
      <c r="DX494" s="11"/>
      <c r="DY494" s="11"/>
      <c r="DZ494" s="11"/>
      <c r="EA494" s="11"/>
      <c r="EB494" s="11"/>
      <c r="EC494" s="11"/>
      <c r="ED494" s="11"/>
      <c r="EE494" s="11"/>
    </row>
    <row r="495">
      <c r="B495" s="58"/>
      <c r="C495" s="58"/>
      <c r="D495" s="58"/>
      <c r="E495" s="58"/>
      <c r="F495" s="58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1"/>
      <c r="BO495" s="11"/>
      <c r="BP495" s="11"/>
      <c r="BQ495" s="11"/>
      <c r="BR495" s="11"/>
      <c r="BS495" s="11"/>
      <c r="BT495" s="11"/>
      <c r="BU495" s="11"/>
      <c r="BV495" s="11"/>
      <c r="BW495" s="11"/>
      <c r="BX495" s="11"/>
      <c r="BY495" s="11"/>
      <c r="BZ495" s="11"/>
      <c r="CA495" s="11"/>
      <c r="CB495" s="11"/>
      <c r="CC495" s="11"/>
      <c r="CD495" s="11"/>
      <c r="CE495" s="11"/>
      <c r="CF495" s="11"/>
      <c r="CG495" s="11"/>
      <c r="CH495" s="11"/>
      <c r="CI495" s="11"/>
      <c r="CJ495" s="11"/>
      <c r="CK495" s="11"/>
      <c r="CL495" s="11"/>
      <c r="CM495" s="11"/>
      <c r="CN495" s="11"/>
      <c r="CO495" s="11"/>
      <c r="CP495" s="11"/>
      <c r="CQ495" s="11"/>
      <c r="CR495" s="11"/>
      <c r="CS495" s="11"/>
      <c r="CT495" s="11"/>
      <c r="CU495" s="11"/>
      <c r="CV495" s="11"/>
      <c r="CW495" s="11"/>
      <c r="CX495" s="11"/>
      <c r="CY495" s="11"/>
      <c r="CZ495" s="11"/>
      <c r="DA495" s="11"/>
      <c r="DB495" s="11"/>
      <c r="DC495" s="11"/>
      <c r="DD495" s="11"/>
      <c r="DE495" s="11"/>
      <c r="DF495" s="11"/>
      <c r="DG495" s="11"/>
      <c r="DH495" s="11"/>
      <c r="DI495" s="11"/>
      <c r="DJ495" s="11"/>
      <c r="DK495" s="11"/>
      <c r="DL495" s="11"/>
      <c r="DM495" s="11"/>
      <c r="DN495" s="11"/>
      <c r="DO495" s="11"/>
      <c r="DP495" s="11"/>
      <c r="DQ495" s="11"/>
      <c r="DR495" s="11"/>
      <c r="DS495" s="11"/>
      <c r="DT495" s="11"/>
      <c r="DU495" s="11"/>
      <c r="DV495" s="11"/>
      <c r="DW495" s="11"/>
      <c r="DX495" s="11"/>
      <c r="DY495" s="11"/>
      <c r="DZ495" s="11"/>
      <c r="EA495" s="11"/>
      <c r="EB495" s="11"/>
      <c r="EC495" s="11"/>
      <c r="ED495" s="11"/>
      <c r="EE495" s="11"/>
    </row>
    <row r="496">
      <c r="B496" s="58"/>
      <c r="C496" s="58"/>
      <c r="D496" s="58"/>
      <c r="E496" s="58"/>
      <c r="F496" s="58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  <c r="BP496" s="11"/>
      <c r="BQ496" s="11"/>
      <c r="BR496" s="11"/>
      <c r="BS496" s="11"/>
      <c r="BT496" s="11"/>
      <c r="BU496" s="11"/>
      <c r="BV496" s="11"/>
      <c r="BW496" s="11"/>
      <c r="BX496" s="11"/>
      <c r="BY496" s="11"/>
      <c r="BZ496" s="11"/>
      <c r="CA496" s="11"/>
      <c r="CB496" s="11"/>
      <c r="CC496" s="11"/>
      <c r="CD496" s="11"/>
      <c r="CE496" s="11"/>
      <c r="CF496" s="11"/>
      <c r="CG496" s="11"/>
      <c r="CH496" s="11"/>
      <c r="CI496" s="11"/>
      <c r="CJ496" s="11"/>
      <c r="CK496" s="11"/>
      <c r="CL496" s="11"/>
      <c r="CM496" s="11"/>
      <c r="CN496" s="11"/>
      <c r="CO496" s="11"/>
      <c r="CP496" s="11"/>
      <c r="CQ496" s="11"/>
      <c r="CR496" s="11"/>
      <c r="CS496" s="11"/>
      <c r="CT496" s="11"/>
      <c r="CU496" s="11"/>
      <c r="CV496" s="11"/>
      <c r="CW496" s="11"/>
      <c r="CX496" s="11"/>
      <c r="CY496" s="11"/>
      <c r="CZ496" s="11"/>
      <c r="DA496" s="11"/>
      <c r="DB496" s="11"/>
      <c r="DC496" s="11"/>
      <c r="DD496" s="11"/>
      <c r="DE496" s="11"/>
      <c r="DF496" s="11"/>
      <c r="DG496" s="11"/>
      <c r="DH496" s="11"/>
      <c r="DI496" s="11"/>
      <c r="DJ496" s="11"/>
      <c r="DK496" s="11"/>
      <c r="DL496" s="11"/>
      <c r="DM496" s="11"/>
      <c r="DN496" s="11"/>
      <c r="DO496" s="11"/>
      <c r="DP496" s="11"/>
      <c r="DQ496" s="11"/>
      <c r="DR496" s="11"/>
      <c r="DS496" s="11"/>
      <c r="DT496" s="11"/>
      <c r="DU496" s="11"/>
      <c r="DV496" s="11"/>
      <c r="DW496" s="11"/>
      <c r="DX496" s="11"/>
      <c r="DY496" s="11"/>
      <c r="DZ496" s="11"/>
      <c r="EA496" s="11"/>
      <c r="EB496" s="11"/>
      <c r="EC496" s="11"/>
      <c r="ED496" s="11"/>
      <c r="EE496" s="11"/>
    </row>
    <row r="497">
      <c r="B497" s="58"/>
      <c r="C497" s="58"/>
      <c r="D497" s="58"/>
      <c r="E497" s="58"/>
      <c r="F497" s="58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  <c r="BQ497" s="11"/>
      <c r="BR497" s="11"/>
      <c r="BS497" s="11"/>
      <c r="BT497" s="11"/>
      <c r="BU497" s="11"/>
      <c r="BV497" s="11"/>
      <c r="BW497" s="11"/>
      <c r="BX497" s="11"/>
      <c r="BY497" s="11"/>
      <c r="BZ497" s="11"/>
      <c r="CA497" s="11"/>
      <c r="CB497" s="11"/>
      <c r="CC497" s="11"/>
      <c r="CD497" s="11"/>
      <c r="CE497" s="11"/>
      <c r="CF497" s="11"/>
      <c r="CG497" s="11"/>
      <c r="CH497" s="11"/>
      <c r="CI497" s="11"/>
      <c r="CJ497" s="11"/>
      <c r="CK497" s="11"/>
      <c r="CL497" s="11"/>
      <c r="CM497" s="11"/>
      <c r="CN497" s="11"/>
      <c r="CO497" s="11"/>
      <c r="CP497" s="11"/>
      <c r="CQ497" s="11"/>
      <c r="CR497" s="11"/>
      <c r="CS497" s="11"/>
      <c r="CT497" s="11"/>
      <c r="CU497" s="11"/>
      <c r="CV497" s="11"/>
      <c r="CW497" s="11"/>
      <c r="CX497" s="11"/>
      <c r="CY497" s="11"/>
      <c r="CZ497" s="11"/>
      <c r="DA497" s="11"/>
      <c r="DB497" s="11"/>
      <c r="DC497" s="11"/>
      <c r="DD497" s="11"/>
      <c r="DE497" s="11"/>
      <c r="DF497" s="11"/>
      <c r="DG497" s="11"/>
      <c r="DH497" s="11"/>
      <c r="DI497" s="11"/>
      <c r="DJ497" s="11"/>
      <c r="DK497" s="11"/>
      <c r="DL497" s="11"/>
      <c r="DM497" s="11"/>
      <c r="DN497" s="11"/>
      <c r="DO497" s="11"/>
      <c r="DP497" s="11"/>
      <c r="DQ497" s="11"/>
      <c r="DR497" s="11"/>
      <c r="DS497" s="11"/>
      <c r="DT497" s="11"/>
      <c r="DU497" s="11"/>
      <c r="DV497" s="11"/>
      <c r="DW497" s="11"/>
      <c r="DX497" s="11"/>
      <c r="DY497" s="11"/>
      <c r="DZ497" s="11"/>
      <c r="EA497" s="11"/>
      <c r="EB497" s="11"/>
      <c r="EC497" s="11"/>
      <c r="ED497" s="11"/>
      <c r="EE497" s="11"/>
    </row>
    <row r="498">
      <c r="B498" s="58"/>
      <c r="C498" s="58"/>
      <c r="D498" s="58"/>
      <c r="E498" s="58"/>
      <c r="F498" s="58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  <c r="BP498" s="11"/>
      <c r="BQ498" s="11"/>
      <c r="BR498" s="11"/>
      <c r="BS498" s="11"/>
      <c r="BT498" s="11"/>
      <c r="BU498" s="11"/>
      <c r="BV498" s="11"/>
      <c r="BW498" s="11"/>
      <c r="BX498" s="11"/>
      <c r="BY498" s="11"/>
      <c r="BZ498" s="11"/>
      <c r="CA498" s="11"/>
      <c r="CB498" s="11"/>
      <c r="CC498" s="11"/>
      <c r="CD498" s="11"/>
      <c r="CE498" s="11"/>
      <c r="CF498" s="11"/>
      <c r="CG498" s="11"/>
      <c r="CH498" s="11"/>
      <c r="CI498" s="11"/>
      <c r="CJ498" s="11"/>
      <c r="CK498" s="11"/>
      <c r="CL498" s="11"/>
      <c r="CM498" s="11"/>
      <c r="CN498" s="11"/>
      <c r="CO498" s="11"/>
      <c r="CP498" s="11"/>
      <c r="CQ498" s="11"/>
      <c r="CR498" s="11"/>
      <c r="CS498" s="11"/>
      <c r="CT498" s="11"/>
      <c r="CU498" s="11"/>
      <c r="CV498" s="11"/>
      <c r="CW498" s="11"/>
      <c r="CX498" s="11"/>
      <c r="CY498" s="11"/>
      <c r="CZ498" s="11"/>
      <c r="DA498" s="11"/>
      <c r="DB498" s="11"/>
      <c r="DC498" s="11"/>
      <c r="DD498" s="11"/>
      <c r="DE498" s="11"/>
      <c r="DF498" s="11"/>
      <c r="DG498" s="11"/>
      <c r="DH498" s="11"/>
      <c r="DI498" s="11"/>
      <c r="DJ498" s="11"/>
      <c r="DK498" s="11"/>
      <c r="DL498" s="11"/>
      <c r="DM498" s="11"/>
      <c r="DN498" s="11"/>
      <c r="DO498" s="11"/>
      <c r="DP498" s="11"/>
      <c r="DQ498" s="11"/>
      <c r="DR498" s="11"/>
      <c r="DS498" s="11"/>
      <c r="DT498" s="11"/>
      <c r="DU498" s="11"/>
      <c r="DV498" s="11"/>
      <c r="DW498" s="11"/>
      <c r="DX498" s="11"/>
      <c r="DY498" s="11"/>
      <c r="DZ498" s="11"/>
      <c r="EA498" s="11"/>
      <c r="EB498" s="11"/>
      <c r="EC498" s="11"/>
      <c r="ED498" s="11"/>
      <c r="EE498" s="11"/>
    </row>
    <row r="499">
      <c r="B499" s="58"/>
      <c r="C499" s="58"/>
      <c r="D499" s="58"/>
      <c r="E499" s="58"/>
      <c r="F499" s="58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P499" s="11"/>
      <c r="BQ499" s="11"/>
      <c r="BR499" s="11"/>
      <c r="BS499" s="11"/>
      <c r="BT499" s="11"/>
      <c r="BU499" s="11"/>
      <c r="BV499" s="11"/>
      <c r="BW499" s="11"/>
      <c r="BX499" s="11"/>
      <c r="BY499" s="11"/>
      <c r="BZ499" s="11"/>
      <c r="CA499" s="11"/>
      <c r="CB499" s="11"/>
      <c r="CC499" s="11"/>
      <c r="CD499" s="11"/>
      <c r="CE499" s="11"/>
      <c r="CF499" s="11"/>
      <c r="CG499" s="11"/>
      <c r="CH499" s="11"/>
      <c r="CI499" s="11"/>
      <c r="CJ499" s="11"/>
      <c r="CK499" s="11"/>
      <c r="CL499" s="11"/>
      <c r="CM499" s="11"/>
      <c r="CN499" s="11"/>
      <c r="CO499" s="11"/>
      <c r="CP499" s="11"/>
      <c r="CQ499" s="11"/>
      <c r="CR499" s="11"/>
      <c r="CS499" s="11"/>
      <c r="CT499" s="11"/>
      <c r="CU499" s="11"/>
      <c r="CV499" s="11"/>
      <c r="CW499" s="11"/>
      <c r="CX499" s="11"/>
      <c r="CY499" s="11"/>
      <c r="CZ499" s="11"/>
      <c r="DA499" s="11"/>
      <c r="DB499" s="11"/>
      <c r="DC499" s="11"/>
      <c r="DD499" s="11"/>
      <c r="DE499" s="11"/>
      <c r="DF499" s="11"/>
      <c r="DG499" s="11"/>
      <c r="DH499" s="11"/>
      <c r="DI499" s="11"/>
      <c r="DJ499" s="11"/>
      <c r="DK499" s="11"/>
      <c r="DL499" s="11"/>
      <c r="DM499" s="11"/>
      <c r="DN499" s="11"/>
      <c r="DO499" s="11"/>
      <c r="DP499" s="11"/>
      <c r="DQ499" s="11"/>
      <c r="DR499" s="11"/>
      <c r="DS499" s="11"/>
      <c r="DT499" s="11"/>
      <c r="DU499" s="11"/>
      <c r="DV499" s="11"/>
      <c r="DW499" s="11"/>
      <c r="DX499" s="11"/>
      <c r="DY499" s="11"/>
      <c r="DZ499" s="11"/>
      <c r="EA499" s="11"/>
      <c r="EB499" s="11"/>
      <c r="EC499" s="11"/>
      <c r="ED499" s="11"/>
      <c r="EE499" s="11"/>
    </row>
    <row r="500">
      <c r="B500" s="58"/>
      <c r="C500" s="58"/>
      <c r="D500" s="58"/>
      <c r="E500" s="58"/>
      <c r="F500" s="58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  <c r="BO500" s="11"/>
      <c r="BP500" s="11"/>
      <c r="BQ500" s="11"/>
      <c r="BR500" s="11"/>
      <c r="BS500" s="11"/>
      <c r="BT500" s="11"/>
      <c r="BU500" s="11"/>
      <c r="BV500" s="11"/>
      <c r="BW500" s="11"/>
      <c r="BX500" s="11"/>
      <c r="BY500" s="11"/>
      <c r="BZ500" s="11"/>
      <c r="CA500" s="11"/>
      <c r="CB500" s="11"/>
      <c r="CC500" s="11"/>
      <c r="CD500" s="11"/>
      <c r="CE500" s="11"/>
      <c r="CF500" s="11"/>
      <c r="CG500" s="11"/>
      <c r="CH500" s="11"/>
      <c r="CI500" s="11"/>
      <c r="CJ500" s="11"/>
      <c r="CK500" s="11"/>
      <c r="CL500" s="11"/>
      <c r="CM500" s="11"/>
      <c r="CN500" s="11"/>
      <c r="CO500" s="11"/>
      <c r="CP500" s="11"/>
      <c r="CQ500" s="11"/>
      <c r="CR500" s="11"/>
      <c r="CS500" s="11"/>
      <c r="CT500" s="11"/>
      <c r="CU500" s="11"/>
      <c r="CV500" s="11"/>
      <c r="CW500" s="11"/>
      <c r="CX500" s="11"/>
      <c r="CY500" s="11"/>
      <c r="CZ500" s="11"/>
      <c r="DA500" s="11"/>
      <c r="DB500" s="11"/>
      <c r="DC500" s="11"/>
      <c r="DD500" s="11"/>
      <c r="DE500" s="11"/>
      <c r="DF500" s="11"/>
      <c r="DG500" s="11"/>
      <c r="DH500" s="11"/>
      <c r="DI500" s="11"/>
      <c r="DJ500" s="11"/>
      <c r="DK500" s="11"/>
      <c r="DL500" s="11"/>
      <c r="DM500" s="11"/>
      <c r="DN500" s="11"/>
      <c r="DO500" s="11"/>
      <c r="DP500" s="11"/>
      <c r="DQ500" s="11"/>
      <c r="DR500" s="11"/>
      <c r="DS500" s="11"/>
      <c r="DT500" s="11"/>
      <c r="DU500" s="11"/>
      <c r="DV500" s="11"/>
      <c r="DW500" s="11"/>
      <c r="DX500" s="11"/>
      <c r="DY500" s="11"/>
      <c r="DZ500" s="11"/>
      <c r="EA500" s="11"/>
      <c r="EB500" s="11"/>
      <c r="EC500" s="11"/>
      <c r="ED500" s="11"/>
      <c r="EE500" s="11"/>
    </row>
    <row r="501">
      <c r="B501" s="58"/>
      <c r="C501" s="58"/>
      <c r="D501" s="58"/>
      <c r="E501" s="58"/>
      <c r="F501" s="58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P501" s="11"/>
      <c r="BQ501" s="11"/>
      <c r="BR501" s="11"/>
      <c r="BS501" s="11"/>
      <c r="BT501" s="11"/>
      <c r="BU501" s="11"/>
      <c r="BV501" s="11"/>
      <c r="BW501" s="11"/>
      <c r="BX501" s="11"/>
      <c r="BY501" s="11"/>
      <c r="BZ501" s="11"/>
      <c r="CA501" s="11"/>
      <c r="CB501" s="11"/>
      <c r="CC501" s="11"/>
      <c r="CD501" s="11"/>
      <c r="CE501" s="11"/>
      <c r="CF501" s="11"/>
      <c r="CG501" s="11"/>
      <c r="CH501" s="11"/>
      <c r="CI501" s="11"/>
      <c r="CJ501" s="11"/>
      <c r="CK501" s="11"/>
      <c r="CL501" s="11"/>
      <c r="CM501" s="11"/>
      <c r="CN501" s="11"/>
      <c r="CO501" s="11"/>
      <c r="CP501" s="11"/>
      <c r="CQ501" s="11"/>
      <c r="CR501" s="11"/>
      <c r="CS501" s="11"/>
      <c r="CT501" s="11"/>
      <c r="CU501" s="11"/>
      <c r="CV501" s="11"/>
      <c r="CW501" s="11"/>
      <c r="CX501" s="11"/>
      <c r="CY501" s="11"/>
      <c r="CZ501" s="11"/>
      <c r="DA501" s="11"/>
      <c r="DB501" s="11"/>
      <c r="DC501" s="11"/>
      <c r="DD501" s="11"/>
      <c r="DE501" s="11"/>
      <c r="DF501" s="11"/>
      <c r="DG501" s="11"/>
      <c r="DH501" s="11"/>
      <c r="DI501" s="11"/>
      <c r="DJ501" s="11"/>
      <c r="DK501" s="11"/>
      <c r="DL501" s="11"/>
      <c r="DM501" s="11"/>
      <c r="DN501" s="11"/>
      <c r="DO501" s="11"/>
      <c r="DP501" s="11"/>
      <c r="DQ501" s="11"/>
      <c r="DR501" s="11"/>
      <c r="DS501" s="11"/>
      <c r="DT501" s="11"/>
      <c r="DU501" s="11"/>
      <c r="DV501" s="11"/>
      <c r="DW501" s="11"/>
      <c r="DX501" s="11"/>
      <c r="DY501" s="11"/>
      <c r="DZ501" s="11"/>
      <c r="EA501" s="11"/>
      <c r="EB501" s="11"/>
      <c r="EC501" s="11"/>
      <c r="ED501" s="11"/>
      <c r="EE501" s="11"/>
    </row>
    <row r="502">
      <c r="B502" s="58"/>
      <c r="C502" s="58"/>
      <c r="D502" s="58"/>
      <c r="E502" s="58"/>
      <c r="F502" s="58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1"/>
      <c r="BO502" s="11"/>
      <c r="BP502" s="11"/>
      <c r="BQ502" s="11"/>
      <c r="BR502" s="11"/>
      <c r="BS502" s="11"/>
      <c r="BT502" s="11"/>
      <c r="BU502" s="11"/>
      <c r="BV502" s="11"/>
      <c r="BW502" s="11"/>
      <c r="BX502" s="11"/>
      <c r="BY502" s="11"/>
      <c r="BZ502" s="11"/>
      <c r="CA502" s="11"/>
      <c r="CB502" s="11"/>
      <c r="CC502" s="11"/>
      <c r="CD502" s="11"/>
      <c r="CE502" s="11"/>
      <c r="CF502" s="11"/>
      <c r="CG502" s="11"/>
      <c r="CH502" s="11"/>
      <c r="CI502" s="11"/>
      <c r="CJ502" s="11"/>
      <c r="CK502" s="11"/>
      <c r="CL502" s="11"/>
      <c r="CM502" s="11"/>
      <c r="CN502" s="11"/>
      <c r="CO502" s="11"/>
      <c r="CP502" s="11"/>
      <c r="CQ502" s="11"/>
      <c r="CR502" s="11"/>
      <c r="CS502" s="11"/>
      <c r="CT502" s="11"/>
      <c r="CU502" s="11"/>
      <c r="CV502" s="11"/>
      <c r="CW502" s="11"/>
      <c r="CX502" s="11"/>
      <c r="CY502" s="11"/>
      <c r="CZ502" s="11"/>
      <c r="DA502" s="11"/>
      <c r="DB502" s="11"/>
      <c r="DC502" s="11"/>
      <c r="DD502" s="11"/>
      <c r="DE502" s="11"/>
      <c r="DF502" s="11"/>
      <c r="DG502" s="11"/>
      <c r="DH502" s="11"/>
      <c r="DI502" s="11"/>
      <c r="DJ502" s="11"/>
      <c r="DK502" s="11"/>
      <c r="DL502" s="11"/>
      <c r="DM502" s="11"/>
      <c r="DN502" s="11"/>
      <c r="DO502" s="11"/>
      <c r="DP502" s="11"/>
      <c r="DQ502" s="11"/>
      <c r="DR502" s="11"/>
      <c r="DS502" s="11"/>
      <c r="DT502" s="11"/>
      <c r="DU502" s="11"/>
      <c r="DV502" s="11"/>
      <c r="DW502" s="11"/>
      <c r="DX502" s="11"/>
      <c r="DY502" s="11"/>
      <c r="DZ502" s="11"/>
      <c r="EA502" s="11"/>
      <c r="EB502" s="11"/>
      <c r="EC502" s="11"/>
      <c r="ED502" s="11"/>
      <c r="EE502" s="11"/>
    </row>
    <row r="503">
      <c r="B503" s="58"/>
      <c r="C503" s="58"/>
      <c r="D503" s="58"/>
      <c r="E503" s="58"/>
      <c r="F503" s="58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  <c r="BN503" s="11"/>
      <c r="BO503" s="11"/>
      <c r="BP503" s="11"/>
      <c r="BQ503" s="11"/>
      <c r="BR503" s="11"/>
      <c r="BS503" s="11"/>
      <c r="BT503" s="11"/>
      <c r="BU503" s="11"/>
      <c r="BV503" s="11"/>
      <c r="BW503" s="11"/>
      <c r="BX503" s="11"/>
      <c r="BY503" s="11"/>
      <c r="BZ503" s="11"/>
      <c r="CA503" s="11"/>
      <c r="CB503" s="11"/>
      <c r="CC503" s="11"/>
      <c r="CD503" s="11"/>
      <c r="CE503" s="11"/>
      <c r="CF503" s="11"/>
      <c r="CG503" s="11"/>
      <c r="CH503" s="11"/>
      <c r="CI503" s="11"/>
      <c r="CJ503" s="11"/>
      <c r="CK503" s="11"/>
      <c r="CL503" s="11"/>
      <c r="CM503" s="11"/>
      <c r="CN503" s="11"/>
      <c r="CO503" s="11"/>
      <c r="CP503" s="11"/>
      <c r="CQ503" s="11"/>
      <c r="CR503" s="11"/>
      <c r="CS503" s="11"/>
      <c r="CT503" s="11"/>
      <c r="CU503" s="11"/>
      <c r="CV503" s="11"/>
      <c r="CW503" s="11"/>
      <c r="CX503" s="11"/>
      <c r="CY503" s="11"/>
      <c r="CZ503" s="11"/>
      <c r="DA503" s="11"/>
      <c r="DB503" s="11"/>
      <c r="DC503" s="11"/>
      <c r="DD503" s="11"/>
      <c r="DE503" s="11"/>
      <c r="DF503" s="11"/>
      <c r="DG503" s="11"/>
      <c r="DH503" s="11"/>
      <c r="DI503" s="11"/>
      <c r="DJ503" s="11"/>
      <c r="DK503" s="11"/>
      <c r="DL503" s="11"/>
      <c r="DM503" s="11"/>
      <c r="DN503" s="11"/>
      <c r="DO503" s="11"/>
      <c r="DP503" s="11"/>
      <c r="DQ503" s="11"/>
      <c r="DR503" s="11"/>
      <c r="DS503" s="11"/>
      <c r="DT503" s="11"/>
      <c r="DU503" s="11"/>
      <c r="DV503" s="11"/>
      <c r="DW503" s="11"/>
      <c r="DX503" s="11"/>
      <c r="DY503" s="11"/>
      <c r="DZ503" s="11"/>
      <c r="EA503" s="11"/>
      <c r="EB503" s="11"/>
      <c r="EC503" s="11"/>
      <c r="ED503" s="11"/>
      <c r="EE503" s="11"/>
    </row>
    <row r="504">
      <c r="B504" s="58"/>
      <c r="C504" s="58"/>
      <c r="D504" s="58"/>
      <c r="E504" s="58"/>
      <c r="F504" s="58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  <c r="BN504" s="11"/>
      <c r="BO504" s="11"/>
      <c r="BP504" s="11"/>
      <c r="BQ504" s="11"/>
      <c r="BR504" s="11"/>
      <c r="BS504" s="11"/>
      <c r="BT504" s="11"/>
      <c r="BU504" s="11"/>
      <c r="BV504" s="11"/>
      <c r="BW504" s="11"/>
      <c r="BX504" s="11"/>
      <c r="BY504" s="11"/>
      <c r="BZ504" s="11"/>
      <c r="CA504" s="11"/>
      <c r="CB504" s="11"/>
      <c r="CC504" s="11"/>
      <c r="CD504" s="11"/>
      <c r="CE504" s="11"/>
      <c r="CF504" s="11"/>
      <c r="CG504" s="11"/>
      <c r="CH504" s="11"/>
      <c r="CI504" s="11"/>
      <c r="CJ504" s="11"/>
      <c r="CK504" s="11"/>
      <c r="CL504" s="11"/>
      <c r="CM504" s="11"/>
      <c r="CN504" s="11"/>
      <c r="CO504" s="11"/>
      <c r="CP504" s="11"/>
      <c r="CQ504" s="11"/>
      <c r="CR504" s="11"/>
      <c r="CS504" s="11"/>
      <c r="CT504" s="11"/>
      <c r="CU504" s="11"/>
      <c r="CV504" s="11"/>
      <c r="CW504" s="11"/>
      <c r="CX504" s="11"/>
      <c r="CY504" s="11"/>
      <c r="CZ504" s="11"/>
      <c r="DA504" s="11"/>
      <c r="DB504" s="11"/>
      <c r="DC504" s="11"/>
      <c r="DD504" s="11"/>
      <c r="DE504" s="11"/>
      <c r="DF504" s="11"/>
      <c r="DG504" s="11"/>
      <c r="DH504" s="11"/>
      <c r="DI504" s="11"/>
      <c r="DJ504" s="11"/>
      <c r="DK504" s="11"/>
      <c r="DL504" s="11"/>
      <c r="DM504" s="11"/>
      <c r="DN504" s="11"/>
      <c r="DO504" s="11"/>
      <c r="DP504" s="11"/>
      <c r="DQ504" s="11"/>
      <c r="DR504" s="11"/>
      <c r="DS504" s="11"/>
      <c r="DT504" s="11"/>
      <c r="DU504" s="11"/>
      <c r="DV504" s="11"/>
      <c r="DW504" s="11"/>
      <c r="DX504" s="11"/>
      <c r="DY504" s="11"/>
      <c r="DZ504" s="11"/>
      <c r="EA504" s="11"/>
      <c r="EB504" s="11"/>
      <c r="EC504" s="11"/>
      <c r="ED504" s="11"/>
      <c r="EE504" s="11"/>
    </row>
    <row r="505">
      <c r="B505" s="58"/>
      <c r="C505" s="58"/>
      <c r="D505" s="58"/>
      <c r="E505" s="58"/>
      <c r="F505" s="58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1"/>
      <c r="BO505" s="11"/>
      <c r="BP505" s="11"/>
      <c r="BQ505" s="11"/>
      <c r="BR505" s="11"/>
      <c r="BS505" s="11"/>
      <c r="BT505" s="11"/>
      <c r="BU505" s="11"/>
      <c r="BV505" s="11"/>
      <c r="BW505" s="11"/>
      <c r="BX505" s="11"/>
      <c r="BY505" s="11"/>
      <c r="BZ505" s="11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</row>
    <row r="506">
      <c r="B506" s="58"/>
      <c r="C506" s="58"/>
      <c r="D506" s="58"/>
      <c r="E506" s="58"/>
      <c r="F506" s="58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/>
      <c r="BR506" s="11"/>
      <c r="BS506" s="11"/>
      <c r="BT506" s="11"/>
      <c r="BU506" s="11"/>
      <c r="BV506" s="11"/>
      <c r="BW506" s="11"/>
      <c r="BX506" s="11"/>
      <c r="BY506" s="11"/>
      <c r="BZ506" s="11"/>
      <c r="CA506" s="11"/>
      <c r="CB506" s="11"/>
      <c r="CC506" s="11"/>
      <c r="CD506" s="11"/>
      <c r="CE506" s="11"/>
      <c r="CF506" s="11"/>
      <c r="CG506" s="11"/>
      <c r="CH506" s="11"/>
      <c r="CI506" s="11"/>
      <c r="CJ506" s="11"/>
      <c r="CK506" s="11"/>
      <c r="CL506" s="11"/>
      <c r="CM506" s="11"/>
      <c r="CN506" s="11"/>
      <c r="CO506" s="11"/>
      <c r="CP506" s="11"/>
      <c r="CQ506" s="11"/>
      <c r="CR506" s="11"/>
      <c r="CS506" s="11"/>
      <c r="CT506" s="11"/>
      <c r="CU506" s="11"/>
      <c r="CV506" s="11"/>
      <c r="CW506" s="11"/>
      <c r="CX506" s="11"/>
      <c r="CY506" s="11"/>
      <c r="CZ506" s="11"/>
      <c r="DA506" s="11"/>
      <c r="DB506" s="11"/>
      <c r="DC506" s="11"/>
      <c r="DD506" s="11"/>
      <c r="DE506" s="11"/>
      <c r="DF506" s="11"/>
      <c r="DG506" s="11"/>
      <c r="DH506" s="11"/>
      <c r="DI506" s="11"/>
      <c r="DJ506" s="11"/>
      <c r="DK506" s="11"/>
      <c r="DL506" s="11"/>
      <c r="DM506" s="11"/>
      <c r="DN506" s="11"/>
      <c r="DO506" s="11"/>
      <c r="DP506" s="11"/>
      <c r="DQ506" s="11"/>
      <c r="DR506" s="11"/>
      <c r="DS506" s="11"/>
      <c r="DT506" s="11"/>
      <c r="DU506" s="11"/>
      <c r="DV506" s="11"/>
      <c r="DW506" s="11"/>
      <c r="DX506" s="11"/>
      <c r="DY506" s="11"/>
      <c r="DZ506" s="11"/>
      <c r="EA506" s="11"/>
      <c r="EB506" s="11"/>
      <c r="EC506" s="11"/>
      <c r="ED506" s="11"/>
      <c r="EE506" s="11"/>
    </row>
    <row r="507">
      <c r="B507" s="58"/>
      <c r="C507" s="58"/>
      <c r="D507" s="58"/>
      <c r="E507" s="58"/>
      <c r="F507" s="58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1"/>
      <c r="BO507" s="11"/>
      <c r="BP507" s="11"/>
      <c r="BQ507" s="11"/>
      <c r="BR507" s="11"/>
      <c r="BS507" s="11"/>
      <c r="BT507" s="11"/>
      <c r="BU507" s="11"/>
      <c r="BV507" s="11"/>
      <c r="BW507" s="11"/>
      <c r="BX507" s="11"/>
      <c r="BY507" s="11"/>
      <c r="BZ507" s="11"/>
      <c r="CA507" s="11"/>
      <c r="CB507" s="11"/>
      <c r="CC507" s="11"/>
      <c r="CD507" s="11"/>
      <c r="CE507" s="11"/>
      <c r="CF507" s="11"/>
      <c r="CG507" s="11"/>
      <c r="CH507" s="11"/>
      <c r="CI507" s="11"/>
      <c r="CJ507" s="11"/>
      <c r="CK507" s="11"/>
      <c r="CL507" s="11"/>
      <c r="CM507" s="11"/>
      <c r="CN507" s="11"/>
      <c r="CO507" s="11"/>
      <c r="CP507" s="11"/>
      <c r="CQ507" s="11"/>
      <c r="CR507" s="11"/>
      <c r="CS507" s="11"/>
      <c r="CT507" s="11"/>
      <c r="CU507" s="11"/>
      <c r="CV507" s="11"/>
      <c r="CW507" s="11"/>
      <c r="CX507" s="11"/>
      <c r="CY507" s="11"/>
      <c r="CZ507" s="11"/>
      <c r="DA507" s="11"/>
      <c r="DB507" s="11"/>
      <c r="DC507" s="11"/>
      <c r="DD507" s="11"/>
      <c r="DE507" s="11"/>
      <c r="DF507" s="11"/>
      <c r="DG507" s="11"/>
      <c r="DH507" s="11"/>
      <c r="DI507" s="11"/>
      <c r="DJ507" s="11"/>
      <c r="DK507" s="11"/>
      <c r="DL507" s="11"/>
      <c r="DM507" s="11"/>
      <c r="DN507" s="11"/>
      <c r="DO507" s="11"/>
      <c r="DP507" s="11"/>
      <c r="DQ507" s="11"/>
      <c r="DR507" s="11"/>
      <c r="DS507" s="11"/>
      <c r="DT507" s="11"/>
      <c r="DU507" s="11"/>
      <c r="DV507" s="11"/>
      <c r="DW507" s="11"/>
      <c r="DX507" s="11"/>
      <c r="DY507" s="11"/>
      <c r="DZ507" s="11"/>
      <c r="EA507" s="11"/>
      <c r="EB507" s="11"/>
      <c r="EC507" s="11"/>
      <c r="ED507" s="11"/>
      <c r="EE507" s="11"/>
    </row>
    <row r="508">
      <c r="B508" s="58"/>
      <c r="C508" s="58"/>
      <c r="D508" s="58"/>
      <c r="E508" s="58"/>
      <c r="F508" s="58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  <c r="BM508" s="11"/>
      <c r="BN508" s="11"/>
      <c r="BO508" s="11"/>
      <c r="BP508" s="11"/>
      <c r="BQ508" s="11"/>
      <c r="BR508" s="11"/>
      <c r="BS508" s="11"/>
      <c r="BT508" s="11"/>
      <c r="BU508" s="11"/>
      <c r="BV508" s="11"/>
      <c r="BW508" s="11"/>
      <c r="BX508" s="11"/>
      <c r="BY508" s="11"/>
      <c r="BZ508" s="11"/>
      <c r="CA508" s="11"/>
      <c r="CB508" s="11"/>
      <c r="CC508" s="11"/>
      <c r="CD508" s="11"/>
      <c r="CE508" s="11"/>
      <c r="CF508" s="11"/>
      <c r="CG508" s="11"/>
      <c r="CH508" s="11"/>
      <c r="CI508" s="11"/>
      <c r="CJ508" s="11"/>
      <c r="CK508" s="11"/>
      <c r="CL508" s="11"/>
      <c r="CM508" s="11"/>
      <c r="CN508" s="11"/>
      <c r="CO508" s="11"/>
      <c r="CP508" s="11"/>
      <c r="CQ508" s="11"/>
      <c r="CR508" s="11"/>
      <c r="CS508" s="11"/>
      <c r="CT508" s="11"/>
      <c r="CU508" s="11"/>
      <c r="CV508" s="11"/>
      <c r="CW508" s="11"/>
      <c r="CX508" s="11"/>
      <c r="CY508" s="11"/>
      <c r="CZ508" s="11"/>
      <c r="DA508" s="11"/>
      <c r="DB508" s="11"/>
      <c r="DC508" s="11"/>
      <c r="DD508" s="11"/>
      <c r="DE508" s="11"/>
      <c r="DF508" s="11"/>
      <c r="DG508" s="11"/>
      <c r="DH508" s="11"/>
      <c r="DI508" s="11"/>
      <c r="DJ508" s="11"/>
      <c r="DK508" s="11"/>
      <c r="DL508" s="11"/>
      <c r="DM508" s="11"/>
      <c r="DN508" s="11"/>
      <c r="DO508" s="11"/>
      <c r="DP508" s="11"/>
      <c r="DQ508" s="11"/>
      <c r="DR508" s="11"/>
      <c r="DS508" s="11"/>
      <c r="DT508" s="11"/>
      <c r="DU508" s="11"/>
      <c r="DV508" s="11"/>
      <c r="DW508" s="11"/>
      <c r="DX508" s="11"/>
      <c r="DY508" s="11"/>
      <c r="DZ508" s="11"/>
      <c r="EA508" s="11"/>
      <c r="EB508" s="11"/>
      <c r="EC508" s="11"/>
      <c r="ED508" s="11"/>
      <c r="EE508" s="11"/>
    </row>
    <row r="509">
      <c r="B509" s="58"/>
      <c r="C509" s="58"/>
      <c r="D509" s="58"/>
      <c r="E509" s="58"/>
      <c r="F509" s="58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/>
      <c r="BM509" s="11"/>
      <c r="BN509" s="11"/>
      <c r="BO509" s="11"/>
      <c r="BP509" s="11"/>
      <c r="BQ509" s="11"/>
      <c r="BR509" s="11"/>
      <c r="BS509" s="11"/>
      <c r="BT509" s="11"/>
      <c r="BU509" s="11"/>
      <c r="BV509" s="11"/>
      <c r="BW509" s="11"/>
      <c r="BX509" s="11"/>
      <c r="BY509" s="11"/>
      <c r="BZ509" s="11"/>
      <c r="CA509" s="11"/>
      <c r="CB509" s="11"/>
      <c r="CC509" s="11"/>
      <c r="CD509" s="11"/>
      <c r="CE509" s="11"/>
      <c r="CF509" s="11"/>
      <c r="CG509" s="11"/>
      <c r="CH509" s="11"/>
      <c r="CI509" s="11"/>
      <c r="CJ509" s="11"/>
      <c r="CK509" s="11"/>
      <c r="CL509" s="11"/>
      <c r="CM509" s="11"/>
      <c r="CN509" s="11"/>
      <c r="CO509" s="11"/>
      <c r="CP509" s="11"/>
      <c r="CQ509" s="11"/>
      <c r="CR509" s="11"/>
      <c r="CS509" s="11"/>
      <c r="CT509" s="11"/>
      <c r="CU509" s="11"/>
      <c r="CV509" s="11"/>
      <c r="CW509" s="11"/>
      <c r="CX509" s="11"/>
      <c r="CY509" s="11"/>
      <c r="CZ509" s="11"/>
      <c r="DA509" s="11"/>
      <c r="DB509" s="11"/>
      <c r="DC509" s="11"/>
      <c r="DD509" s="11"/>
      <c r="DE509" s="11"/>
      <c r="DF509" s="11"/>
      <c r="DG509" s="11"/>
      <c r="DH509" s="11"/>
      <c r="DI509" s="11"/>
      <c r="DJ509" s="11"/>
      <c r="DK509" s="11"/>
      <c r="DL509" s="11"/>
      <c r="DM509" s="11"/>
      <c r="DN509" s="11"/>
      <c r="DO509" s="11"/>
      <c r="DP509" s="11"/>
      <c r="DQ509" s="11"/>
      <c r="DR509" s="11"/>
      <c r="DS509" s="11"/>
      <c r="DT509" s="11"/>
      <c r="DU509" s="11"/>
      <c r="DV509" s="11"/>
      <c r="DW509" s="11"/>
      <c r="DX509" s="11"/>
      <c r="DY509" s="11"/>
      <c r="DZ509" s="11"/>
      <c r="EA509" s="11"/>
      <c r="EB509" s="11"/>
      <c r="EC509" s="11"/>
      <c r="ED509" s="11"/>
      <c r="EE509" s="11"/>
    </row>
    <row r="510">
      <c r="B510" s="58"/>
      <c r="C510" s="58"/>
      <c r="D510" s="58"/>
      <c r="E510" s="58"/>
      <c r="F510" s="58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  <c r="BM510" s="11"/>
      <c r="BN510" s="11"/>
      <c r="BO510" s="11"/>
      <c r="BP510" s="11"/>
      <c r="BQ510" s="11"/>
      <c r="BR510" s="11"/>
      <c r="BS510" s="11"/>
      <c r="BT510" s="11"/>
      <c r="BU510" s="11"/>
      <c r="BV510" s="11"/>
      <c r="BW510" s="11"/>
      <c r="BX510" s="11"/>
      <c r="BY510" s="11"/>
      <c r="BZ510" s="11"/>
      <c r="CA510" s="11"/>
      <c r="CB510" s="11"/>
      <c r="CC510" s="11"/>
      <c r="CD510" s="11"/>
      <c r="CE510" s="11"/>
      <c r="CF510" s="11"/>
      <c r="CG510" s="11"/>
      <c r="CH510" s="11"/>
      <c r="CI510" s="11"/>
      <c r="CJ510" s="11"/>
      <c r="CK510" s="11"/>
      <c r="CL510" s="11"/>
      <c r="CM510" s="11"/>
      <c r="CN510" s="11"/>
      <c r="CO510" s="11"/>
      <c r="CP510" s="11"/>
      <c r="CQ510" s="11"/>
      <c r="CR510" s="11"/>
      <c r="CS510" s="11"/>
      <c r="CT510" s="11"/>
      <c r="CU510" s="11"/>
      <c r="CV510" s="11"/>
      <c r="CW510" s="11"/>
      <c r="CX510" s="11"/>
      <c r="CY510" s="11"/>
      <c r="CZ510" s="11"/>
      <c r="DA510" s="11"/>
      <c r="DB510" s="11"/>
      <c r="DC510" s="11"/>
      <c r="DD510" s="11"/>
      <c r="DE510" s="11"/>
      <c r="DF510" s="11"/>
      <c r="DG510" s="11"/>
      <c r="DH510" s="11"/>
      <c r="DI510" s="11"/>
      <c r="DJ510" s="11"/>
      <c r="DK510" s="11"/>
      <c r="DL510" s="11"/>
      <c r="DM510" s="11"/>
      <c r="DN510" s="11"/>
      <c r="DO510" s="11"/>
      <c r="DP510" s="11"/>
      <c r="DQ510" s="11"/>
      <c r="DR510" s="11"/>
      <c r="DS510" s="11"/>
      <c r="DT510" s="11"/>
      <c r="DU510" s="11"/>
      <c r="DV510" s="11"/>
      <c r="DW510" s="11"/>
      <c r="DX510" s="11"/>
      <c r="DY510" s="11"/>
      <c r="DZ510" s="11"/>
      <c r="EA510" s="11"/>
      <c r="EB510" s="11"/>
      <c r="EC510" s="11"/>
      <c r="ED510" s="11"/>
      <c r="EE510" s="11"/>
    </row>
    <row r="511">
      <c r="B511" s="58"/>
      <c r="C511" s="58"/>
      <c r="D511" s="58"/>
      <c r="E511" s="58"/>
      <c r="F511" s="58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/>
      <c r="BM511" s="11"/>
      <c r="BN511" s="11"/>
      <c r="BO511" s="11"/>
      <c r="BP511" s="11"/>
      <c r="BQ511" s="11"/>
      <c r="BR511" s="11"/>
      <c r="BS511" s="11"/>
      <c r="BT511" s="11"/>
      <c r="BU511" s="11"/>
      <c r="BV511" s="11"/>
      <c r="BW511" s="11"/>
      <c r="BX511" s="11"/>
      <c r="BY511" s="11"/>
      <c r="BZ511" s="11"/>
      <c r="CA511" s="11"/>
      <c r="CB511" s="11"/>
      <c r="CC511" s="11"/>
      <c r="CD511" s="11"/>
      <c r="CE511" s="11"/>
      <c r="CF511" s="11"/>
      <c r="CG511" s="11"/>
      <c r="CH511" s="11"/>
      <c r="CI511" s="11"/>
      <c r="CJ511" s="11"/>
      <c r="CK511" s="11"/>
      <c r="CL511" s="11"/>
      <c r="CM511" s="11"/>
      <c r="CN511" s="11"/>
      <c r="CO511" s="11"/>
      <c r="CP511" s="11"/>
      <c r="CQ511" s="11"/>
      <c r="CR511" s="11"/>
      <c r="CS511" s="11"/>
      <c r="CT511" s="11"/>
      <c r="CU511" s="11"/>
      <c r="CV511" s="11"/>
      <c r="CW511" s="11"/>
      <c r="CX511" s="11"/>
      <c r="CY511" s="11"/>
      <c r="CZ511" s="11"/>
      <c r="DA511" s="11"/>
      <c r="DB511" s="11"/>
      <c r="DC511" s="11"/>
      <c r="DD511" s="11"/>
      <c r="DE511" s="11"/>
      <c r="DF511" s="11"/>
      <c r="DG511" s="11"/>
      <c r="DH511" s="11"/>
      <c r="DI511" s="11"/>
      <c r="DJ511" s="11"/>
      <c r="DK511" s="11"/>
      <c r="DL511" s="11"/>
      <c r="DM511" s="11"/>
      <c r="DN511" s="11"/>
      <c r="DO511" s="11"/>
      <c r="DP511" s="11"/>
      <c r="DQ511" s="11"/>
      <c r="DR511" s="11"/>
      <c r="DS511" s="11"/>
      <c r="DT511" s="11"/>
      <c r="DU511" s="11"/>
      <c r="DV511" s="11"/>
      <c r="DW511" s="11"/>
      <c r="DX511" s="11"/>
      <c r="DY511" s="11"/>
      <c r="DZ511" s="11"/>
      <c r="EA511" s="11"/>
      <c r="EB511" s="11"/>
      <c r="EC511" s="11"/>
      <c r="ED511" s="11"/>
      <c r="EE511" s="11"/>
    </row>
    <row r="512">
      <c r="B512" s="58"/>
      <c r="C512" s="58"/>
      <c r="D512" s="58"/>
      <c r="E512" s="58"/>
      <c r="F512" s="58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  <c r="BN512" s="11"/>
      <c r="BO512" s="11"/>
      <c r="BP512" s="11"/>
      <c r="BQ512" s="11"/>
      <c r="BR512" s="11"/>
      <c r="BS512" s="11"/>
      <c r="BT512" s="11"/>
      <c r="BU512" s="11"/>
      <c r="BV512" s="11"/>
      <c r="BW512" s="11"/>
      <c r="BX512" s="11"/>
      <c r="BY512" s="11"/>
      <c r="BZ512" s="11"/>
      <c r="CA512" s="11"/>
      <c r="CB512" s="11"/>
      <c r="CC512" s="11"/>
      <c r="CD512" s="11"/>
      <c r="CE512" s="11"/>
      <c r="CF512" s="11"/>
      <c r="CG512" s="11"/>
      <c r="CH512" s="11"/>
      <c r="CI512" s="11"/>
      <c r="CJ512" s="11"/>
      <c r="CK512" s="11"/>
      <c r="CL512" s="11"/>
      <c r="CM512" s="11"/>
      <c r="CN512" s="11"/>
      <c r="CO512" s="11"/>
      <c r="CP512" s="11"/>
      <c r="CQ512" s="11"/>
      <c r="CR512" s="11"/>
      <c r="CS512" s="11"/>
      <c r="CT512" s="11"/>
      <c r="CU512" s="11"/>
      <c r="CV512" s="11"/>
      <c r="CW512" s="11"/>
      <c r="CX512" s="11"/>
      <c r="CY512" s="11"/>
      <c r="CZ512" s="11"/>
      <c r="DA512" s="11"/>
      <c r="DB512" s="11"/>
      <c r="DC512" s="11"/>
      <c r="DD512" s="11"/>
      <c r="DE512" s="11"/>
      <c r="DF512" s="11"/>
      <c r="DG512" s="11"/>
      <c r="DH512" s="11"/>
      <c r="DI512" s="11"/>
      <c r="DJ512" s="11"/>
      <c r="DK512" s="11"/>
      <c r="DL512" s="11"/>
      <c r="DM512" s="11"/>
      <c r="DN512" s="11"/>
      <c r="DO512" s="11"/>
      <c r="DP512" s="11"/>
      <c r="DQ512" s="11"/>
      <c r="DR512" s="11"/>
      <c r="DS512" s="11"/>
      <c r="DT512" s="11"/>
      <c r="DU512" s="11"/>
      <c r="DV512" s="11"/>
      <c r="DW512" s="11"/>
      <c r="DX512" s="11"/>
      <c r="DY512" s="11"/>
      <c r="DZ512" s="11"/>
      <c r="EA512" s="11"/>
      <c r="EB512" s="11"/>
      <c r="EC512" s="11"/>
      <c r="ED512" s="11"/>
      <c r="EE512" s="11"/>
    </row>
    <row r="513">
      <c r="B513" s="58"/>
      <c r="C513" s="58"/>
      <c r="D513" s="58"/>
      <c r="E513" s="58"/>
      <c r="F513" s="58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  <c r="BN513" s="11"/>
      <c r="BO513" s="11"/>
      <c r="BP513" s="11"/>
      <c r="BQ513" s="11"/>
      <c r="BR513" s="11"/>
      <c r="BS513" s="11"/>
      <c r="BT513" s="11"/>
      <c r="BU513" s="11"/>
      <c r="BV513" s="11"/>
      <c r="BW513" s="11"/>
      <c r="BX513" s="11"/>
      <c r="BY513" s="11"/>
      <c r="BZ513" s="11"/>
      <c r="CA513" s="11"/>
      <c r="CB513" s="11"/>
      <c r="CC513" s="11"/>
      <c r="CD513" s="11"/>
      <c r="CE513" s="11"/>
      <c r="CF513" s="11"/>
      <c r="CG513" s="11"/>
      <c r="CH513" s="11"/>
      <c r="CI513" s="11"/>
      <c r="CJ513" s="11"/>
      <c r="CK513" s="11"/>
      <c r="CL513" s="11"/>
      <c r="CM513" s="11"/>
      <c r="CN513" s="11"/>
      <c r="CO513" s="11"/>
      <c r="CP513" s="11"/>
      <c r="CQ513" s="11"/>
      <c r="CR513" s="11"/>
      <c r="CS513" s="11"/>
      <c r="CT513" s="11"/>
      <c r="CU513" s="11"/>
      <c r="CV513" s="11"/>
      <c r="CW513" s="11"/>
      <c r="CX513" s="11"/>
      <c r="CY513" s="11"/>
      <c r="CZ513" s="11"/>
      <c r="DA513" s="11"/>
      <c r="DB513" s="11"/>
      <c r="DC513" s="11"/>
      <c r="DD513" s="11"/>
      <c r="DE513" s="11"/>
      <c r="DF513" s="11"/>
      <c r="DG513" s="11"/>
      <c r="DH513" s="11"/>
      <c r="DI513" s="11"/>
      <c r="DJ513" s="11"/>
      <c r="DK513" s="11"/>
      <c r="DL513" s="11"/>
      <c r="DM513" s="11"/>
      <c r="DN513" s="11"/>
      <c r="DO513" s="11"/>
      <c r="DP513" s="11"/>
      <c r="DQ513" s="11"/>
      <c r="DR513" s="11"/>
      <c r="DS513" s="11"/>
      <c r="DT513" s="11"/>
      <c r="DU513" s="11"/>
      <c r="DV513" s="11"/>
      <c r="DW513" s="11"/>
      <c r="DX513" s="11"/>
      <c r="DY513" s="11"/>
      <c r="DZ513" s="11"/>
      <c r="EA513" s="11"/>
      <c r="EB513" s="11"/>
      <c r="EC513" s="11"/>
      <c r="ED513" s="11"/>
      <c r="EE513" s="11"/>
    </row>
    <row r="514">
      <c r="B514" s="58"/>
      <c r="C514" s="58"/>
      <c r="D514" s="58"/>
      <c r="E514" s="58"/>
      <c r="F514" s="58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  <c r="BN514" s="11"/>
      <c r="BO514" s="11"/>
      <c r="BP514" s="11"/>
      <c r="BQ514" s="11"/>
      <c r="BR514" s="11"/>
      <c r="BS514" s="11"/>
      <c r="BT514" s="11"/>
      <c r="BU514" s="11"/>
      <c r="BV514" s="11"/>
      <c r="BW514" s="11"/>
      <c r="BX514" s="11"/>
      <c r="BY514" s="11"/>
      <c r="BZ514" s="11"/>
      <c r="CA514" s="11"/>
      <c r="CB514" s="11"/>
      <c r="CC514" s="11"/>
      <c r="CD514" s="11"/>
      <c r="CE514" s="11"/>
      <c r="CF514" s="11"/>
      <c r="CG514" s="11"/>
      <c r="CH514" s="11"/>
      <c r="CI514" s="11"/>
      <c r="CJ514" s="11"/>
      <c r="CK514" s="11"/>
      <c r="CL514" s="11"/>
      <c r="CM514" s="11"/>
      <c r="CN514" s="11"/>
      <c r="CO514" s="11"/>
      <c r="CP514" s="11"/>
      <c r="CQ514" s="11"/>
      <c r="CR514" s="11"/>
      <c r="CS514" s="11"/>
      <c r="CT514" s="11"/>
      <c r="CU514" s="11"/>
      <c r="CV514" s="11"/>
      <c r="CW514" s="11"/>
      <c r="CX514" s="11"/>
      <c r="CY514" s="11"/>
      <c r="CZ514" s="11"/>
      <c r="DA514" s="11"/>
      <c r="DB514" s="11"/>
      <c r="DC514" s="11"/>
      <c r="DD514" s="11"/>
      <c r="DE514" s="11"/>
      <c r="DF514" s="11"/>
      <c r="DG514" s="11"/>
      <c r="DH514" s="11"/>
      <c r="DI514" s="11"/>
      <c r="DJ514" s="11"/>
      <c r="DK514" s="11"/>
      <c r="DL514" s="11"/>
      <c r="DM514" s="11"/>
      <c r="DN514" s="11"/>
      <c r="DO514" s="11"/>
      <c r="DP514" s="11"/>
      <c r="DQ514" s="11"/>
      <c r="DR514" s="11"/>
      <c r="DS514" s="11"/>
      <c r="DT514" s="11"/>
      <c r="DU514" s="11"/>
      <c r="DV514" s="11"/>
      <c r="DW514" s="11"/>
      <c r="DX514" s="11"/>
      <c r="DY514" s="11"/>
      <c r="DZ514" s="11"/>
      <c r="EA514" s="11"/>
      <c r="EB514" s="11"/>
      <c r="EC514" s="11"/>
      <c r="ED514" s="11"/>
      <c r="EE514" s="11"/>
    </row>
    <row r="515">
      <c r="B515" s="58"/>
      <c r="C515" s="58"/>
      <c r="D515" s="58"/>
      <c r="E515" s="58"/>
      <c r="F515" s="58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  <c r="BM515" s="11"/>
      <c r="BN515" s="11"/>
      <c r="BO515" s="11"/>
      <c r="BP515" s="11"/>
      <c r="BQ515" s="11"/>
      <c r="BR515" s="11"/>
      <c r="BS515" s="11"/>
      <c r="BT515" s="11"/>
      <c r="BU515" s="11"/>
      <c r="BV515" s="11"/>
      <c r="BW515" s="11"/>
      <c r="BX515" s="11"/>
      <c r="BY515" s="11"/>
      <c r="BZ515" s="11"/>
      <c r="CA515" s="11"/>
      <c r="CB515" s="11"/>
      <c r="CC515" s="11"/>
      <c r="CD515" s="11"/>
      <c r="CE515" s="11"/>
      <c r="CF515" s="11"/>
      <c r="CG515" s="11"/>
      <c r="CH515" s="11"/>
      <c r="CI515" s="11"/>
      <c r="CJ515" s="11"/>
      <c r="CK515" s="11"/>
      <c r="CL515" s="11"/>
      <c r="CM515" s="11"/>
      <c r="CN515" s="11"/>
      <c r="CO515" s="11"/>
      <c r="CP515" s="11"/>
      <c r="CQ515" s="11"/>
      <c r="CR515" s="11"/>
      <c r="CS515" s="11"/>
      <c r="CT515" s="11"/>
      <c r="CU515" s="11"/>
      <c r="CV515" s="11"/>
      <c r="CW515" s="11"/>
      <c r="CX515" s="11"/>
      <c r="CY515" s="11"/>
      <c r="CZ515" s="11"/>
      <c r="DA515" s="11"/>
      <c r="DB515" s="11"/>
      <c r="DC515" s="11"/>
      <c r="DD515" s="11"/>
      <c r="DE515" s="11"/>
      <c r="DF515" s="11"/>
      <c r="DG515" s="11"/>
      <c r="DH515" s="11"/>
      <c r="DI515" s="11"/>
      <c r="DJ515" s="11"/>
      <c r="DK515" s="11"/>
      <c r="DL515" s="11"/>
      <c r="DM515" s="11"/>
      <c r="DN515" s="11"/>
      <c r="DO515" s="11"/>
      <c r="DP515" s="11"/>
      <c r="DQ515" s="11"/>
      <c r="DR515" s="11"/>
      <c r="DS515" s="11"/>
      <c r="DT515" s="11"/>
      <c r="DU515" s="11"/>
      <c r="DV515" s="11"/>
      <c r="DW515" s="11"/>
      <c r="DX515" s="11"/>
      <c r="DY515" s="11"/>
      <c r="DZ515" s="11"/>
      <c r="EA515" s="11"/>
      <c r="EB515" s="11"/>
      <c r="EC515" s="11"/>
      <c r="ED515" s="11"/>
      <c r="EE515" s="11"/>
    </row>
    <row r="516">
      <c r="B516" s="58"/>
      <c r="C516" s="58"/>
      <c r="D516" s="58"/>
      <c r="E516" s="58"/>
      <c r="F516" s="58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  <c r="BM516" s="11"/>
      <c r="BN516" s="11"/>
      <c r="BO516" s="11"/>
      <c r="BP516" s="11"/>
      <c r="BQ516" s="11"/>
      <c r="BR516" s="11"/>
      <c r="BS516" s="11"/>
      <c r="BT516" s="11"/>
      <c r="BU516" s="11"/>
      <c r="BV516" s="11"/>
      <c r="BW516" s="11"/>
      <c r="BX516" s="11"/>
      <c r="BY516" s="11"/>
      <c r="BZ516" s="11"/>
      <c r="CA516" s="11"/>
      <c r="CB516" s="11"/>
      <c r="CC516" s="11"/>
      <c r="CD516" s="11"/>
      <c r="CE516" s="11"/>
      <c r="CF516" s="11"/>
      <c r="CG516" s="11"/>
      <c r="CH516" s="11"/>
      <c r="CI516" s="11"/>
      <c r="CJ516" s="11"/>
      <c r="CK516" s="11"/>
      <c r="CL516" s="11"/>
      <c r="CM516" s="11"/>
      <c r="CN516" s="11"/>
      <c r="CO516" s="11"/>
      <c r="CP516" s="11"/>
      <c r="CQ516" s="11"/>
      <c r="CR516" s="11"/>
      <c r="CS516" s="11"/>
      <c r="CT516" s="11"/>
      <c r="CU516" s="11"/>
      <c r="CV516" s="11"/>
      <c r="CW516" s="11"/>
      <c r="CX516" s="11"/>
      <c r="CY516" s="11"/>
      <c r="CZ516" s="11"/>
      <c r="DA516" s="11"/>
      <c r="DB516" s="11"/>
      <c r="DC516" s="11"/>
      <c r="DD516" s="11"/>
      <c r="DE516" s="11"/>
      <c r="DF516" s="11"/>
      <c r="DG516" s="11"/>
      <c r="DH516" s="11"/>
      <c r="DI516" s="11"/>
      <c r="DJ516" s="11"/>
      <c r="DK516" s="11"/>
      <c r="DL516" s="11"/>
      <c r="DM516" s="11"/>
      <c r="DN516" s="11"/>
      <c r="DO516" s="11"/>
      <c r="DP516" s="11"/>
      <c r="DQ516" s="11"/>
      <c r="DR516" s="11"/>
      <c r="DS516" s="11"/>
      <c r="DT516" s="11"/>
      <c r="DU516" s="11"/>
      <c r="DV516" s="11"/>
      <c r="DW516" s="11"/>
      <c r="DX516" s="11"/>
      <c r="DY516" s="11"/>
      <c r="DZ516" s="11"/>
      <c r="EA516" s="11"/>
      <c r="EB516" s="11"/>
      <c r="EC516" s="11"/>
      <c r="ED516" s="11"/>
      <c r="EE516" s="11"/>
    </row>
    <row r="517">
      <c r="B517" s="58"/>
      <c r="C517" s="58"/>
      <c r="D517" s="58"/>
      <c r="E517" s="58"/>
      <c r="F517" s="58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  <c r="BM517" s="11"/>
      <c r="BN517" s="11"/>
      <c r="BO517" s="11"/>
      <c r="BP517" s="11"/>
      <c r="BQ517" s="11"/>
      <c r="BR517" s="11"/>
      <c r="BS517" s="11"/>
      <c r="BT517" s="11"/>
      <c r="BU517" s="11"/>
      <c r="BV517" s="11"/>
      <c r="BW517" s="11"/>
      <c r="BX517" s="11"/>
      <c r="BY517" s="11"/>
      <c r="BZ517" s="11"/>
      <c r="CA517" s="11"/>
      <c r="CB517" s="11"/>
      <c r="CC517" s="11"/>
      <c r="CD517" s="11"/>
      <c r="CE517" s="11"/>
      <c r="CF517" s="11"/>
      <c r="CG517" s="11"/>
      <c r="CH517" s="11"/>
      <c r="CI517" s="11"/>
      <c r="CJ517" s="11"/>
      <c r="CK517" s="11"/>
      <c r="CL517" s="11"/>
      <c r="CM517" s="11"/>
      <c r="CN517" s="11"/>
      <c r="CO517" s="11"/>
      <c r="CP517" s="11"/>
      <c r="CQ517" s="11"/>
      <c r="CR517" s="11"/>
      <c r="CS517" s="11"/>
      <c r="CT517" s="11"/>
      <c r="CU517" s="11"/>
      <c r="CV517" s="11"/>
      <c r="CW517" s="11"/>
      <c r="CX517" s="11"/>
      <c r="CY517" s="11"/>
      <c r="CZ517" s="11"/>
      <c r="DA517" s="11"/>
      <c r="DB517" s="11"/>
      <c r="DC517" s="11"/>
      <c r="DD517" s="11"/>
      <c r="DE517" s="11"/>
      <c r="DF517" s="11"/>
      <c r="DG517" s="11"/>
      <c r="DH517" s="11"/>
      <c r="DI517" s="11"/>
      <c r="DJ517" s="11"/>
      <c r="DK517" s="11"/>
      <c r="DL517" s="11"/>
      <c r="DM517" s="11"/>
      <c r="DN517" s="11"/>
      <c r="DO517" s="11"/>
      <c r="DP517" s="11"/>
      <c r="DQ517" s="11"/>
      <c r="DR517" s="11"/>
      <c r="DS517" s="11"/>
      <c r="DT517" s="11"/>
      <c r="DU517" s="11"/>
      <c r="DV517" s="11"/>
      <c r="DW517" s="11"/>
      <c r="DX517" s="11"/>
      <c r="DY517" s="11"/>
      <c r="DZ517" s="11"/>
      <c r="EA517" s="11"/>
      <c r="EB517" s="11"/>
      <c r="EC517" s="11"/>
      <c r="ED517" s="11"/>
      <c r="EE517" s="11"/>
    </row>
    <row r="518">
      <c r="B518" s="58"/>
      <c r="C518" s="58"/>
      <c r="D518" s="58"/>
      <c r="E518" s="58"/>
      <c r="F518" s="58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  <c r="BN518" s="11"/>
      <c r="BO518" s="11"/>
      <c r="BP518" s="11"/>
      <c r="BQ518" s="11"/>
      <c r="BR518" s="11"/>
      <c r="BS518" s="11"/>
      <c r="BT518" s="11"/>
      <c r="BU518" s="11"/>
      <c r="BV518" s="11"/>
      <c r="BW518" s="11"/>
      <c r="BX518" s="11"/>
      <c r="BY518" s="11"/>
      <c r="BZ518" s="11"/>
      <c r="CA518" s="11"/>
      <c r="CB518" s="11"/>
      <c r="CC518" s="11"/>
      <c r="CD518" s="11"/>
      <c r="CE518" s="11"/>
      <c r="CF518" s="11"/>
      <c r="CG518" s="11"/>
      <c r="CH518" s="11"/>
      <c r="CI518" s="11"/>
      <c r="CJ518" s="11"/>
      <c r="CK518" s="11"/>
      <c r="CL518" s="11"/>
      <c r="CM518" s="11"/>
      <c r="CN518" s="11"/>
      <c r="CO518" s="11"/>
      <c r="CP518" s="11"/>
      <c r="CQ518" s="11"/>
      <c r="CR518" s="11"/>
      <c r="CS518" s="11"/>
      <c r="CT518" s="11"/>
      <c r="CU518" s="11"/>
      <c r="CV518" s="11"/>
      <c r="CW518" s="11"/>
      <c r="CX518" s="11"/>
      <c r="CY518" s="11"/>
      <c r="CZ518" s="11"/>
      <c r="DA518" s="11"/>
      <c r="DB518" s="11"/>
      <c r="DC518" s="11"/>
      <c r="DD518" s="11"/>
      <c r="DE518" s="11"/>
      <c r="DF518" s="11"/>
      <c r="DG518" s="11"/>
      <c r="DH518" s="11"/>
      <c r="DI518" s="11"/>
      <c r="DJ518" s="11"/>
      <c r="DK518" s="11"/>
      <c r="DL518" s="11"/>
      <c r="DM518" s="11"/>
      <c r="DN518" s="11"/>
      <c r="DO518" s="11"/>
      <c r="DP518" s="11"/>
      <c r="DQ518" s="11"/>
      <c r="DR518" s="11"/>
      <c r="DS518" s="11"/>
      <c r="DT518" s="11"/>
      <c r="DU518" s="11"/>
      <c r="DV518" s="11"/>
      <c r="DW518" s="11"/>
      <c r="DX518" s="11"/>
      <c r="DY518" s="11"/>
      <c r="DZ518" s="11"/>
      <c r="EA518" s="11"/>
      <c r="EB518" s="11"/>
      <c r="EC518" s="11"/>
      <c r="ED518" s="11"/>
      <c r="EE518" s="11"/>
    </row>
    <row r="519">
      <c r="B519" s="58"/>
      <c r="C519" s="58"/>
      <c r="D519" s="58"/>
      <c r="E519" s="58"/>
      <c r="F519" s="58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  <c r="BM519" s="11"/>
      <c r="BN519" s="11"/>
      <c r="BO519" s="11"/>
      <c r="BP519" s="11"/>
      <c r="BQ519" s="11"/>
      <c r="BR519" s="11"/>
      <c r="BS519" s="11"/>
      <c r="BT519" s="11"/>
      <c r="BU519" s="11"/>
      <c r="BV519" s="11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</row>
    <row r="520">
      <c r="B520" s="58"/>
      <c r="C520" s="58"/>
      <c r="D520" s="58"/>
      <c r="E520" s="58"/>
      <c r="F520" s="58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  <c r="BN520" s="11"/>
      <c r="BO520" s="11"/>
      <c r="BP520" s="11"/>
      <c r="BQ520" s="11"/>
      <c r="BR520" s="11"/>
      <c r="BS520" s="11"/>
      <c r="BT520" s="11"/>
      <c r="BU520" s="11"/>
      <c r="BV520" s="11"/>
      <c r="BW520" s="11"/>
      <c r="BX520" s="11"/>
      <c r="BY520" s="11"/>
      <c r="BZ520" s="11"/>
      <c r="CA520" s="11"/>
      <c r="CB520" s="11"/>
      <c r="CC520" s="11"/>
      <c r="CD520" s="11"/>
      <c r="CE520" s="11"/>
      <c r="CF520" s="11"/>
      <c r="CG520" s="11"/>
      <c r="CH520" s="11"/>
      <c r="CI520" s="11"/>
      <c r="CJ520" s="11"/>
      <c r="CK520" s="11"/>
      <c r="CL520" s="11"/>
      <c r="CM520" s="11"/>
      <c r="CN520" s="11"/>
      <c r="CO520" s="11"/>
      <c r="CP520" s="11"/>
      <c r="CQ520" s="11"/>
      <c r="CR520" s="11"/>
      <c r="CS520" s="11"/>
      <c r="CT520" s="11"/>
      <c r="CU520" s="11"/>
      <c r="CV520" s="11"/>
      <c r="CW520" s="11"/>
      <c r="CX520" s="11"/>
      <c r="CY520" s="11"/>
      <c r="CZ520" s="11"/>
      <c r="DA520" s="11"/>
      <c r="DB520" s="11"/>
      <c r="DC520" s="11"/>
      <c r="DD520" s="11"/>
      <c r="DE520" s="11"/>
      <c r="DF520" s="11"/>
      <c r="DG520" s="11"/>
      <c r="DH520" s="11"/>
      <c r="DI520" s="11"/>
      <c r="DJ520" s="11"/>
      <c r="DK520" s="11"/>
      <c r="DL520" s="11"/>
      <c r="DM520" s="11"/>
      <c r="DN520" s="11"/>
      <c r="DO520" s="11"/>
      <c r="DP520" s="11"/>
      <c r="DQ520" s="11"/>
      <c r="DR520" s="11"/>
      <c r="DS520" s="11"/>
      <c r="DT520" s="11"/>
      <c r="DU520" s="11"/>
      <c r="DV520" s="11"/>
      <c r="DW520" s="11"/>
      <c r="DX520" s="11"/>
      <c r="DY520" s="11"/>
      <c r="DZ520" s="11"/>
      <c r="EA520" s="11"/>
      <c r="EB520" s="11"/>
      <c r="EC520" s="11"/>
      <c r="ED520" s="11"/>
      <c r="EE520" s="11"/>
    </row>
    <row r="521">
      <c r="B521" s="58"/>
      <c r="C521" s="58"/>
      <c r="D521" s="58"/>
      <c r="E521" s="58"/>
      <c r="F521" s="58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  <c r="BM521" s="11"/>
      <c r="BN521" s="11"/>
      <c r="BO521" s="11"/>
      <c r="BP521" s="11"/>
      <c r="BQ521" s="11"/>
      <c r="BR521" s="11"/>
      <c r="BS521" s="11"/>
      <c r="BT521" s="11"/>
      <c r="BU521" s="11"/>
      <c r="BV521" s="11"/>
      <c r="BW521" s="11"/>
      <c r="BX521" s="11"/>
      <c r="BY521" s="11"/>
      <c r="BZ521" s="11"/>
      <c r="CA521" s="11"/>
      <c r="CB521" s="11"/>
      <c r="CC521" s="11"/>
      <c r="CD521" s="11"/>
      <c r="CE521" s="11"/>
      <c r="CF521" s="11"/>
      <c r="CG521" s="11"/>
      <c r="CH521" s="11"/>
      <c r="CI521" s="11"/>
      <c r="CJ521" s="11"/>
      <c r="CK521" s="11"/>
      <c r="CL521" s="11"/>
      <c r="CM521" s="11"/>
      <c r="CN521" s="11"/>
      <c r="CO521" s="11"/>
      <c r="CP521" s="11"/>
      <c r="CQ521" s="11"/>
      <c r="CR521" s="11"/>
      <c r="CS521" s="11"/>
      <c r="CT521" s="11"/>
      <c r="CU521" s="11"/>
      <c r="CV521" s="11"/>
      <c r="CW521" s="11"/>
      <c r="CX521" s="11"/>
      <c r="CY521" s="11"/>
      <c r="CZ521" s="11"/>
      <c r="DA521" s="11"/>
      <c r="DB521" s="11"/>
      <c r="DC521" s="11"/>
      <c r="DD521" s="11"/>
      <c r="DE521" s="11"/>
      <c r="DF521" s="11"/>
      <c r="DG521" s="11"/>
      <c r="DH521" s="11"/>
      <c r="DI521" s="11"/>
      <c r="DJ521" s="11"/>
      <c r="DK521" s="11"/>
      <c r="DL521" s="11"/>
      <c r="DM521" s="11"/>
      <c r="DN521" s="11"/>
      <c r="DO521" s="11"/>
      <c r="DP521" s="11"/>
      <c r="DQ521" s="11"/>
      <c r="DR521" s="11"/>
      <c r="DS521" s="11"/>
      <c r="DT521" s="11"/>
      <c r="DU521" s="11"/>
      <c r="DV521" s="11"/>
      <c r="DW521" s="11"/>
      <c r="DX521" s="11"/>
      <c r="DY521" s="11"/>
      <c r="DZ521" s="11"/>
      <c r="EA521" s="11"/>
      <c r="EB521" s="11"/>
      <c r="EC521" s="11"/>
      <c r="ED521" s="11"/>
      <c r="EE521" s="11"/>
    </row>
    <row r="522">
      <c r="B522" s="58"/>
      <c r="C522" s="58"/>
      <c r="D522" s="58"/>
      <c r="E522" s="58"/>
      <c r="F522" s="58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  <c r="BN522" s="11"/>
      <c r="BO522" s="11"/>
      <c r="BP522" s="11"/>
      <c r="BQ522" s="11"/>
      <c r="BR522" s="11"/>
      <c r="BS522" s="11"/>
      <c r="BT522" s="11"/>
      <c r="BU522" s="11"/>
      <c r="BV522" s="11"/>
      <c r="BW522" s="11"/>
      <c r="BX522" s="11"/>
      <c r="BY522" s="11"/>
      <c r="BZ522" s="11"/>
      <c r="CA522" s="11"/>
      <c r="CB522" s="11"/>
      <c r="CC522" s="11"/>
      <c r="CD522" s="11"/>
      <c r="CE522" s="11"/>
      <c r="CF522" s="11"/>
      <c r="CG522" s="11"/>
      <c r="CH522" s="11"/>
      <c r="CI522" s="11"/>
      <c r="CJ522" s="11"/>
      <c r="CK522" s="11"/>
      <c r="CL522" s="11"/>
      <c r="CM522" s="11"/>
      <c r="CN522" s="11"/>
      <c r="CO522" s="11"/>
      <c r="CP522" s="11"/>
      <c r="CQ522" s="11"/>
      <c r="CR522" s="11"/>
      <c r="CS522" s="11"/>
      <c r="CT522" s="11"/>
      <c r="CU522" s="11"/>
      <c r="CV522" s="11"/>
      <c r="CW522" s="11"/>
      <c r="CX522" s="11"/>
      <c r="CY522" s="11"/>
      <c r="CZ522" s="11"/>
      <c r="DA522" s="11"/>
      <c r="DB522" s="11"/>
      <c r="DC522" s="11"/>
      <c r="DD522" s="11"/>
      <c r="DE522" s="11"/>
      <c r="DF522" s="11"/>
      <c r="DG522" s="11"/>
      <c r="DH522" s="11"/>
      <c r="DI522" s="11"/>
      <c r="DJ522" s="11"/>
      <c r="DK522" s="11"/>
      <c r="DL522" s="11"/>
      <c r="DM522" s="11"/>
      <c r="DN522" s="11"/>
      <c r="DO522" s="11"/>
      <c r="DP522" s="11"/>
      <c r="DQ522" s="11"/>
      <c r="DR522" s="11"/>
      <c r="DS522" s="11"/>
      <c r="DT522" s="11"/>
      <c r="DU522" s="11"/>
      <c r="DV522" s="11"/>
      <c r="DW522" s="11"/>
      <c r="DX522" s="11"/>
      <c r="DY522" s="11"/>
      <c r="DZ522" s="11"/>
      <c r="EA522" s="11"/>
      <c r="EB522" s="11"/>
      <c r="EC522" s="11"/>
      <c r="ED522" s="11"/>
      <c r="EE522" s="11"/>
    </row>
    <row r="523">
      <c r="B523" s="58"/>
      <c r="C523" s="58"/>
      <c r="D523" s="58"/>
      <c r="E523" s="58"/>
      <c r="F523" s="58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  <c r="BN523" s="11"/>
      <c r="BO523" s="11"/>
      <c r="BP523" s="11"/>
      <c r="BQ523" s="11"/>
      <c r="BR523" s="11"/>
      <c r="BS523" s="11"/>
      <c r="BT523" s="11"/>
      <c r="BU523" s="11"/>
      <c r="BV523" s="11"/>
      <c r="BW523" s="11"/>
      <c r="BX523" s="11"/>
      <c r="BY523" s="11"/>
      <c r="BZ523" s="11"/>
      <c r="CA523" s="11"/>
      <c r="CB523" s="11"/>
      <c r="CC523" s="11"/>
      <c r="CD523" s="11"/>
      <c r="CE523" s="11"/>
      <c r="CF523" s="11"/>
      <c r="CG523" s="11"/>
      <c r="CH523" s="11"/>
      <c r="CI523" s="11"/>
      <c r="CJ523" s="11"/>
      <c r="CK523" s="11"/>
      <c r="CL523" s="11"/>
      <c r="CM523" s="11"/>
      <c r="CN523" s="11"/>
      <c r="CO523" s="11"/>
      <c r="CP523" s="11"/>
      <c r="CQ523" s="11"/>
      <c r="CR523" s="11"/>
      <c r="CS523" s="11"/>
      <c r="CT523" s="11"/>
      <c r="CU523" s="11"/>
      <c r="CV523" s="11"/>
      <c r="CW523" s="11"/>
      <c r="CX523" s="11"/>
      <c r="CY523" s="11"/>
      <c r="CZ523" s="11"/>
      <c r="DA523" s="11"/>
      <c r="DB523" s="11"/>
      <c r="DC523" s="11"/>
      <c r="DD523" s="11"/>
      <c r="DE523" s="11"/>
      <c r="DF523" s="11"/>
      <c r="DG523" s="11"/>
      <c r="DH523" s="11"/>
      <c r="DI523" s="11"/>
      <c r="DJ523" s="11"/>
      <c r="DK523" s="11"/>
      <c r="DL523" s="11"/>
      <c r="DM523" s="11"/>
      <c r="DN523" s="11"/>
      <c r="DO523" s="11"/>
      <c r="DP523" s="11"/>
      <c r="DQ523" s="11"/>
      <c r="DR523" s="11"/>
      <c r="DS523" s="11"/>
      <c r="DT523" s="11"/>
      <c r="DU523" s="11"/>
      <c r="DV523" s="11"/>
      <c r="DW523" s="11"/>
      <c r="DX523" s="11"/>
      <c r="DY523" s="11"/>
      <c r="DZ523" s="11"/>
      <c r="EA523" s="11"/>
      <c r="EB523" s="11"/>
      <c r="EC523" s="11"/>
      <c r="ED523" s="11"/>
      <c r="EE523" s="11"/>
    </row>
    <row r="524">
      <c r="B524" s="58"/>
      <c r="C524" s="58"/>
      <c r="D524" s="58"/>
      <c r="E524" s="58"/>
      <c r="F524" s="58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  <c r="BN524" s="11"/>
      <c r="BO524" s="11"/>
      <c r="BP524" s="11"/>
      <c r="BQ524" s="11"/>
      <c r="BR524" s="11"/>
      <c r="BS524" s="11"/>
      <c r="BT524" s="11"/>
      <c r="BU524" s="11"/>
      <c r="BV524" s="11"/>
      <c r="BW524" s="11"/>
      <c r="BX524" s="11"/>
      <c r="BY524" s="11"/>
      <c r="BZ524" s="11"/>
      <c r="CA524" s="11"/>
      <c r="CB524" s="11"/>
      <c r="CC524" s="11"/>
      <c r="CD524" s="11"/>
      <c r="CE524" s="11"/>
      <c r="CF524" s="11"/>
      <c r="CG524" s="11"/>
      <c r="CH524" s="11"/>
      <c r="CI524" s="11"/>
      <c r="CJ524" s="11"/>
      <c r="CK524" s="11"/>
      <c r="CL524" s="11"/>
      <c r="CM524" s="11"/>
      <c r="CN524" s="11"/>
      <c r="CO524" s="11"/>
      <c r="CP524" s="11"/>
      <c r="CQ524" s="11"/>
      <c r="CR524" s="11"/>
      <c r="CS524" s="11"/>
      <c r="CT524" s="11"/>
      <c r="CU524" s="11"/>
      <c r="CV524" s="11"/>
      <c r="CW524" s="11"/>
      <c r="CX524" s="11"/>
      <c r="CY524" s="11"/>
      <c r="CZ524" s="11"/>
      <c r="DA524" s="11"/>
      <c r="DB524" s="11"/>
      <c r="DC524" s="11"/>
      <c r="DD524" s="11"/>
      <c r="DE524" s="11"/>
      <c r="DF524" s="11"/>
      <c r="DG524" s="11"/>
      <c r="DH524" s="11"/>
      <c r="DI524" s="11"/>
      <c r="DJ524" s="11"/>
      <c r="DK524" s="11"/>
      <c r="DL524" s="11"/>
      <c r="DM524" s="11"/>
      <c r="DN524" s="11"/>
      <c r="DO524" s="11"/>
      <c r="DP524" s="11"/>
      <c r="DQ524" s="11"/>
      <c r="DR524" s="11"/>
      <c r="DS524" s="11"/>
      <c r="DT524" s="11"/>
      <c r="DU524" s="11"/>
      <c r="DV524" s="11"/>
      <c r="DW524" s="11"/>
      <c r="DX524" s="11"/>
      <c r="DY524" s="11"/>
      <c r="DZ524" s="11"/>
      <c r="EA524" s="11"/>
      <c r="EB524" s="11"/>
      <c r="EC524" s="11"/>
      <c r="ED524" s="11"/>
      <c r="EE524" s="11"/>
    </row>
    <row r="525">
      <c r="B525" s="58"/>
      <c r="C525" s="58"/>
      <c r="D525" s="58"/>
      <c r="E525" s="58"/>
      <c r="F525" s="58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  <c r="BO525" s="11"/>
      <c r="BP525" s="11"/>
      <c r="BQ525" s="11"/>
      <c r="BR525" s="11"/>
      <c r="BS525" s="11"/>
      <c r="BT525" s="11"/>
      <c r="BU525" s="11"/>
      <c r="BV525" s="11"/>
      <c r="BW525" s="11"/>
      <c r="BX525" s="11"/>
      <c r="BY525" s="11"/>
      <c r="BZ525" s="11"/>
      <c r="CA525" s="11"/>
      <c r="CB525" s="11"/>
      <c r="CC525" s="11"/>
      <c r="CD525" s="11"/>
      <c r="CE525" s="11"/>
      <c r="CF525" s="11"/>
      <c r="CG525" s="11"/>
      <c r="CH525" s="11"/>
      <c r="CI525" s="11"/>
      <c r="CJ525" s="11"/>
      <c r="CK525" s="11"/>
      <c r="CL525" s="11"/>
      <c r="CM525" s="11"/>
      <c r="CN525" s="11"/>
      <c r="CO525" s="11"/>
      <c r="CP525" s="11"/>
      <c r="CQ525" s="11"/>
      <c r="CR525" s="11"/>
      <c r="CS525" s="11"/>
      <c r="CT525" s="11"/>
      <c r="CU525" s="11"/>
      <c r="CV525" s="11"/>
      <c r="CW525" s="11"/>
      <c r="CX525" s="11"/>
      <c r="CY525" s="11"/>
      <c r="CZ525" s="11"/>
      <c r="DA525" s="11"/>
      <c r="DB525" s="11"/>
      <c r="DC525" s="11"/>
      <c r="DD525" s="11"/>
      <c r="DE525" s="11"/>
      <c r="DF525" s="11"/>
      <c r="DG525" s="11"/>
      <c r="DH525" s="11"/>
      <c r="DI525" s="11"/>
      <c r="DJ525" s="11"/>
      <c r="DK525" s="11"/>
      <c r="DL525" s="11"/>
      <c r="DM525" s="11"/>
      <c r="DN525" s="11"/>
      <c r="DO525" s="11"/>
      <c r="DP525" s="11"/>
      <c r="DQ525" s="11"/>
      <c r="DR525" s="11"/>
      <c r="DS525" s="11"/>
      <c r="DT525" s="11"/>
      <c r="DU525" s="11"/>
      <c r="DV525" s="11"/>
      <c r="DW525" s="11"/>
      <c r="DX525" s="11"/>
      <c r="DY525" s="11"/>
      <c r="DZ525" s="11"/>
      <c r="EA525" s="11"/>
      <c r="EB525" s="11"/>
      <c r="EC525" s="11"/>
      <c r="ED525" s="11"/>
      <c r="EE525" s="11"/>
    </row>
    <row r="526">
      <c r="B526" s="58"/>
      <c r="C526" s="58"/>
      <c r="D526" s="58"/>
      <c r="E526" s="58"/>
      <c r="F526" s="58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  <c r="BO526" s="11"/>
      <c r="BP526" s="11"/>
      <c r="BQ526" s="11"/>
      <c r="BR526" s="11"/>
      <c r="BS526" s="11"/>
      <c r="BT526" s="11"/>
      <c r="BU526" s="11"/>
      <c r="BV526" s="11"/>
      <c r="BW526" s="11"/>
      <c r="BX526" s="11"/>
      <c r="BY526" s="11"/>
      <c r="BZ526" s="11"/>
      <c r="CA526" s="11"/>
      <c r="CB526" s="11"/>
      <c r="CC526" s="11"/>
      <c r="CD526" s="11"/>
      <c r="CE526" s="11"/>
      <c r="CF526" s="11"/>
      <c r="CG526" s="11"/>
      <c r="CH526" s="11"/>
      <c r="CI526" s="11"/>
      <c r="CJ526" s="11"/>
      <c r="CK526" s="11"/>
      <c r="CL526" s="11"/>
      <c r="CM526" s="11"/>
      <c r="CN526" s="11"/>
      <c r="CO526" s="11"/>
      <c r="CP526" s="11"/>
      <c r="CQ526" s="11"/>
      <c r="CR526" s="11"/>
      <c r="CS526" s="11"/>
      <c r="CT526" s="11"/>
      <c r="CU526" s="11"/>
      <c r="CV526" s="11"/>
      <c r="CW526" s="11"/>
      <c r="CX526" s="11"/>
      <c r="CY526" s="11"/>
      <c r="CZ526" s="11"/>
      <c r="DA526" s="11"/>
      <c r="DB526" s="11"/>
      <c r="DC526" s="11"/>
      <c r="DD526" s="11"/>
      <c r="DE526" s="11"/>
      <c r="DF526" s="11"/>
      <c r="DG526" s="11"/>
      <c r="DH526" s="11"/>
      <c r="DI526" s="11"/>
      <c r="DJ526" s="11"/>
      <c r="DK526" s="11"/>
      <c r="DL526" s="11"/>
      <c r="DM526" s="11"/>
      <c r="DN526" s="11"/>
      <c r="DO526" s="11"/>
      <c r="DP526" s="11"/>
      <c r="DQ526" s="11"/>
      <c r="DR526" s="11"/>
      <c r="DS526" s="11"/>
      <c r="DT526" s="11"/>
      <c r="DU526" s="11"/>
      <c r="DV526" s="11"/>
      <c r="DW526" s="11"/>
      <c r="DX526" s="11"/>
      <c r="DY526" s="11"/>
      <c r="DZ526" s="11"/>
      <c r="EA526" s="11"/>
      <c r="EB526" s="11"/>
      <c r="EC526" s="11"/>
      <c r="ED526" s="11"/>
      <c r="EE526" s="11"/>
    </row>
    <row r="527">
      <c r="B527" s="58"/>
      <c r="C527" s="58"/>
      <c r="D527" s="58"/>
      <c r="E527" s="58"/>
      <c r="F527" s="58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1"/>
      <c r="BO527" s="11"/>
      <c r="BP527" s="11"/>
      <c r="BQ527" s="11"/>
      <c r="BR527" s="11"/>
      <c r="BS527" s="11"/>
      <c r="BT527" s="11"/>
      <c r="BU527" s="11"/>
      <c r="BV527" s="11"/>
      <c r="BW527" s="11"/>
      <c r="BX527" s="11"/>
      <c r="BY527" s="11"/>
      <c r="BZ527" s="11"/>
      <c r="CA527" s="11"/>
      <c r="CB527" s="11"/>
      <c r="CC527" s="11"/>
      <c r="CD527" s="11"/>
      <c r="CE527" s="11"/>
      <c r="CF527" s="11"/>
      <c r="CG527" s="11"/>
      <c r="CH527" s="11"/>
      <c r="CI527" s="11"/>
      <c r="CJ527" s="11"/>
      <c r="CK527" s="11"/>
      <c r="CL527" s="11"/>
      <c r="CM527" s="11"/>
      <c r="CN527" s="11"/>
      <c r="CO527" s="11"/>
      <c r="CP527" s="11"/>
      <c r="CQ527" s="11"/>
      <c r="CR527" s="11"/>
      <c r="CS527" s="11"/>
      <c r="CT527" s="11"/>
      <c r="CU527" s="11"/>
      <c r="CV527" s="11"/>
      <c r="CW527" s="11"/>
      <c r="CX527" s="11"/>
      <c r="CY527" s="11"/>
      <c r="CZ527" s="11"/>
      <c r="DA527" s="11"/>
      <c r="DB527" s="11"/>
      <c r="DC527" s="11"/>
      <c r="DD527" s="11"/>
      <c r="DE527" s="11"/>
      <c r="DF527" s="11"/>
      <c r="DG527" s="11"/>
      <c r="DH527" s="11"/>
      <c r="DI527" s="11"/>
      <c r="DJ527" s="11"/>
      <c r="DK527" s="11"/>
      <c r="DL527" s="11"/>
      <c r="DM527" s="11"/>
      <c r="DN527" s="11"/>
      <c r="DO527" s="11"/>
      <c r="DP527" s="11"/>
      <c r="DQ527" s="11"/>
      <c r="DR527" s="11"/>
      <c r="DS527" s="11"/>
      <c r="DT527" s="11"/>
      <c r="DU527" s="11"/>
      <c r="DV527" s="11"/>
      <c r="DW527" s="11"/>
      <c r="DX527" s="11"/>
      <c r="DY527" s="11"/>
      <c r="DZ527" s="11"/>
      <c r="EA527" s="11"/>
      <c r="EB527" s="11"/>
      <c r="EC527" s="11"/>
      <c r="ED527" s="11"/>
      <c r="EE527" s="11"/>
    </row>
    <row r="528">
      <c r="B528" s="58"/>
      <c r="C528" s="58"/>
      <c r="D528" s="58"/>
      <c r="E528" s="58"/>
      <c r="F528" s="58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  <c r="BP528" s="11"/>
      <c r="BQ528" s="11"/>
      <c r="BR528" s="11"/>
      <c r="BS528" s="11"/>
      <c r="BT528" s="11"/>
      <c r="BU528" s="11"/>
      <c r="BV528" s="11"/>
      <c r="BW528" s="11"/>
      <c r="BX528" s="11"/>
      <c r="BY528" s="11"/>
      <c r="BZ528" s="11"/>
      <c r="CA528" s="11"/>
      <c r="CB528" s="11"/>
      <c r="CC528" s="11"/>
      <c r="CD528" s="11"/>
      <c r="CE528" s="11"/>
      <c r="CF528" s="11"/>
      <c r="CG528" s="11"/>
      <c r="CH528" s="11"/>
      <c r="CI528" s="11"/>
      <c r="CJ528" s="11"/>
      <c r="CK528" s="11"/>
      <c r="CL528" s="11"/>
      <c r="CM528" s="11"/>
      <c r="CN528" s="11"/>
      <c r="CO528" s="11"/>
      <c r="CP528" s="11"/>
      <c r="CQ528" s="11"/>
      <c r="CR528" s="11"/>
      <c r="CS528" s="11"/>
      <c r="CT528" s="11"/>
      <c r="CU528" s="11"/>
      <c r="CV528" s="11"/>
      <c r="CW528" s="11"/>
      <c r="CX528" s="11"/>
      <c r="CY528" s="11"/>
      <c r="CZ528" s="11"/>
      <c r="DA528" s="11"/>
      <c r="DB528" s="11"/>
      <c r="DC528" s="11"/>
      <c r="DD528" s="11"/>
      <c r="DE528" s="11"/>
      <c r="DF528" s="11"/>
      <c r="DG528" s="11"/>
      <c r="DH528" s="11"/>
      <c r="DI528" s="11"/>
      <c r="DJ528" s="11"/>
      <c r="DK528" s="11"/>
      <c r="DL528" s="11"/>
      <c r="DM528" s="11"/>
      <c r="DN528" s="11"/>
      <c r="DO528" s="11"/>
      <c r="DP528" s="11"/>
      <c r="DQ528" s="11"/>
      <c r="DR528" s="11"/>
      <c r="DS528" s="11"/>
      <c r="DT528" s="11"/>
      <c r="DU528" s="11"/>
      <c r="DV528" s="11"/>
      <c r="DW528" s="11"/>
      <c r="DX528" s="11"/>
      <c r="DY528" s="11"/>
      <c r="DZ528" s="11"/>
      <c r="EA528" s="11"/>
      <c r="EB528" s="11"/>
      <c r="EC528" s="11"/>
      <c r="ED528" s="11"/>
      <c r="EE528" s="11"/>
    </row>
    <row r="529">
      <c r="B529" s="58"/>
      <c r="C529" s="58"/>
      <c r="D529" s="58"/>
      <c r="E529" s="58"/>
      <c r="F529" s="58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  <c r="BP529" s="11"/>
      <c r="BQ529" s="11"/>
      <c r="BR529" s="11"/>
      <c r="BS529" s="11"/>
      <c r="BT529" s="11"/>
      <c r="BU529" s="11"/>
      <c r="BV529" s="11"/>
      <c r="BW529" s="11"/>
      <c r="BX529" s="11"/>
      <c r="BY529" s="11"/>
      <c r="BZ529" s="11"/>
      <c r="CA529" s="11"/>
      <c r="CB529" s="11"/>
      <c r="CC529" s="11"/>
      <c r="CD529" s="11"/>
      <c r="CE529" s="11"/>
      <c r="CF529" s="11"/>
      <c r="CG529" s="11"/>
      <c r="CH529" s="11"/>
      <c r="CI529" s="11"/>
      <c r="CJ529" s="11"/>
      <c r="CK529" s="11"/>
      <c r="CL529" s="11"/>
      <c r="CM529" s="11"/>
      <c r="CN529" s="11"/>
      <c r="CO529" s="11"/>
      <c r="CP529" s="11"/>
      <c r="CQ529" s="11"/>
      <c r="CR529" s="11"/>
      <c r="CS529" s="11"/>
      <c r="CT529" s="11"/>
      <c r="CU529" s="11"/>
      <c r="CV529" s="11"/>
      <c r="CW529" s="11"/>
      <c r="CX529" s="11"/>
      <c r="CY529" s="11"/>
      <c r="CZ529" s="11"/>
      <c r="DA529" s="11"/>
      <c r="DB529" s="11"/>
      <c r="DC529" s="11"/>
      <c r="DD529" s="11"/>
      <c r="DE529" s="11"/>
      <c r="DF529" s="11"/>
      <c r="DG529" s="11"/>
      <c r="DH529" s="11"/>
      <c r="DI529" s="11"/>
      <c r="DJ529" s="11"/>
      <c r="DK529" s="11"/>
      <c r="DL529" s="11"/>
      <c r="DM529" s="11"/>
      <c r="DN529" s="11"/>
      <c r="DO529" s="11"/>
      <c r="DP529" s="11"/>
      <c r="DQ529" s="11"/>
      <c r="DR529" s="11"/>
      <c r="DS529" s="11"/>
      <c r="DT529" s="11"/>
      <c r="DU529" s="11"/>
      <c r="DV529" s="11"/>
      <c r="DW529" s="11"/>
      <c r="DX529" s="11"/>
      <c r="DY529" s="11"/>
      <c r="DZ529" s="11"/>
      <c r="EA529" s="11"/>
      <c r="EB529" s="11"/>
      <c r="EC529" s="11"/>
      <c r="ED529" s="11"/>
      <c r="EE529" s="11"/>
    </row>
    <row r="530">
      <c r="B530" s="58"/>
      <c r="C530" s="58"/>
      <c r="D530" s="58"/>
      <c r="E530" s="58"/>
      <c r="F530" s="58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1"/>
      <c r="BQ530" s="11"/>
      <c r="BR530" s="11"/>
      <c r="BS530" s="11"/>
      <c r="BT530" s="11"/>
      <c r="BU530" s="11"/>
      <c r="BV530" s="11"/>
      <c r="BW530" s="11"/>
      <c r="BX530" s="11"/>
      <c r="BY530" s="11"/>
      <c r="BZ530" s="11"/>
      <c r="CA530" s="11"/>
      <c r="CB530" s="11"/>
      <c r="CC530" s="11"/>
      <c r="CD530" s="11"/>
      <c r="CE530" s="11"/>
      <c r="CF530" s="11"/>
      <c r="CG530" s="11"/>
      <c r="CH530" s="11"/>
      <c r="CI530" s="11"/>
      <c r="CJ530" s="11"/>
      <c r="CK530" s="11"/>
      <c r="CL530" s="11"/>
      <c r="CM530" s="11"/>
      <c r="CN530" s="11"/>
      <c r="CO530" s="11"/>
      <c r="CP530" s="11"/>
      <c r="CQ530" s="11"/>
      <c r="CR530" s="11"/>
      <c r="CS530" s="11"/>
      <c r="CT530" s="11"/>
      <c r="CU530" s="11"/>
      <c r="CV530" s="11"/>
      <c r="CW530" s="11"/>
      <c r="CX530" s="11"/>
      <c r="CY530" s="11"/>
      <c r="CZ530" s="11"/>
      <c r="DA530" s="11"/>
      <c r="DB530" s="11"/>
      <c r="DC530" s="11"/>
      <c r="DD530" s="11"/>
      <c r="DE530" s="11"/>
      <c r="DF530" s="11"/>
      <c r="DG530" s="11"/>
      <c r="DH530" s="11"/>
      <c r="DI530" s="11"/>
      <c r="DJ530" s="11"/>
      <c r="DK530" s="11"/>
      <c r="DL530" s="11"/>
      <c r="DM530" s="11"/>
      <c r="DN530" s="11"/>
      <c r="DO530" s="11"/>
      <c r="DP530" s="11"/>
      <c r="DQ530" s="11"/>
      <c r="DR530" s="11"/>
      <c r="DS530" s="11"/>
      <c r="DT530" s="11"/>
      <c r="DU530" s="11"/>
      <c r="DV530" s="11"/>
      <c r="DW530" s="11"/>
      <c r="DX530" s="11"/>
      <c r="DY530" s="11"/>
      <c r="DZ530" s="11"/>
      <c r="EA530" s="11"/>
      <c r="EB530" s="11"/>
      <c r="EC530" s="11"/>
      <c r="ED530" s="11"/>
      <c r="EE530" s="11"/>
    </row>
    <row r="531">
      <c r="B531" s="58"/>
      <c r="C531" s="58"/>
      <c r="D531" s="58"/>
      <c r="E531" s="58"/>
      <c r="F531" s="58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  <c r="BP531" s="11"/>
      <c r="BQ531" s="11"/>
      <c r="BR531" s="11"/>
      <c r="BS531" s="11"/>
      <c r="BT531" s="11"/>
      <c r="BU531" s="11"/>
      <c r="BV531" s="11"/>
      <c r="BW531" s="11"/>
      <c r="BX531" s="11"/>
      <c r="BY531" s="11"/>
      <c r="BZ531" s="11"/>
      <c r="CA531" s="11"/>
      <c r="CB531" s="11"/>
      <c r="CC531" s="11"/>
      <c r="CD531" s="11"/>
      <c r="CE531" s="11"/>
      <c r="CF531" s="11"/>
      <c r="CG531" s="11"/>
      <c r="CH531" s="11"/>
      <c r="CI531" s="11"/>
      <c r="CJ531" s="11"/>
      <c r="CK531" s="11"/>
      <c r="CL531" s="11"/>
      <c r="CM531" s="11"/>
      <c r="CN531" s="11"/>
      <c r="CO531" s="11"/>
      <c r="CP531" s="11"/>
      <c r="CQ531" s="11"/>
      <c r="CR531" s="11"/>
      <c r="CS531" s="11"/>
      <c r="CT531" s="11"/>
      <c r="CU531" s="11"/>
      <c r="CV531" s="11"/>
      <c r="CW531" s="11"/>
      <c r="CX531" s="11"/>
      <c r="CY531" s="11"/>
      <c r="CZ531" s="11"/>
      <c r="DA531" s="11"/>
      <c r="DB531" s="11"/>
      <c r="DC531" s="11"/>
      <c r="DD531" s="11"/>
      <c r="DE531" s="11"/>
      <c r="DF531" s="11"/>
      <c r="DG531" s="11"/>
      <c r="DH531" s="11"/>
      <c r="DI531" s="11"/>
      <c r="DJ531" s="11"/>
      <c r="DK531" s="11"/>
      <c r="DL531" s="11"/>
      <c r="DM531" s="11"/>
      <c r="DN531" s="11"/>
      <c r="DO531" s="11"/>
      <c r="DP531" s="11"/>
      <c r="DQ531" s="11"/>
      <c r="DR531" s="11"/>
      <c r="DS531" s="11"/>
      <c r="DT531" s="11"/>
      <c r="DU531" s="11"/>
      <c r="DV531" s="11"/>
      <c r="DW531" s="11"/>
      <c r="DX531" s="11"/>
      <c r="DY531" s="11"/>
      <c r="DZ531" s="11"/>
      <c r="EA531" s="11"/>
      <c r="EB531" s="11"/>
      <c r="EC531" s="11"/>
      <c r="ED531" s="11"/>
      <c r="EE531" s="11"/>
    </row>
    <row r="532">
      <c r="B532" s="58"/>
      <c r="C532" s="58"/>
      <c r="D532" s="58"/>
      <c r="E532" s="58"/>
      <c r="F532" s="58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1"/>
      <c r="BO532" s="11"/>
      <c r="BP532" s="11"/>
      <c r="BQ532" s="11"/>
      <c r="BR532" s="11"/>
      <c r="BS532" s="11"/>
      <c r="BT532" s="11"/>
      <c r="BU532" s="11"/>
      <c r="BV532" s="11"/>
      <c r="BW532" s="11"/>
      <c r="BX532" s="11"/>
      <c r="BY532" s="11"/>
      <c r="BZ532" s="11"/>
      <c r="CA532" s="11"/>
      <c r="CB532" s="11"/>
      <c r="CC532" s="11"/>
      <c r="CD532" s="11"/>
      <c r="CE532" s="11"/>
      <c r="CF532" s="11"/>
      <c r="CG532" s="11"/>
      <c r="CH532" s="11"/>
      <c r="CI532" s="11"/>
      <c r="CJ532" s="11"/>
      <c r="CK532" s="11"/>
      <c r="CL532" s="11"/>
      <c r="CM532" s="11"/>
      <c r="CN532" s="11"/>
      <c r="CO532" s="11"/>
      <c r="CP532" s="11"/>
      <c r="CQ532" s="11"/>
      <c r="CR532" s="11"/>
      <c r="CS532" s="11"/>
      <c r="CT532" s="11"/>
      <c r="CU532" s="11"/>
      <c r="CV532" s="11"/>
      <c r="CW532" s="11"/>
      <c r="CX532" s="11"/>
      <c r="CY532" s="11"/>
      <c r="CZ532" s="11"/>
      <c r="DA532" s="11"/>
      <c r="DB532" s="11"/>
      <c r="DC532" s="11"/>
      <c r="DD532" s="11"/>
      <c r="DE532" s="11"/>
      <c r="DF532" s="11"/>
      <c r="DG532" s="11"/>
      <c r="DH532" s="11"/>
      <c r="DI532" s="11"/>
      <c r="DJ532" s="11"/>
      <c r="DK532" s="11"/>
      <c r="DL532" s="11"/>
      <c r="DM532" s="11"/>
      <c r="DN532" s="11"/>
      <c r="DO532" s="11"/>
      <c r="DP532" s="11"/>
      <c r="DQ532" s="11"/>
      <c r="DR532" s="11"/>
      <c r="DS532" s="11"/>
      <c r="DT532" s="11"/>
      <c r="DU532" s="11"/>
      <c r="DV532" s="11"/>
      <c r="DW532" s="11"/>
      <c r="DX532" s="11"/>
      <c r="DY532" s="11"/>
      <c r="DZ532" s="11"/>
      <c r="EA532" s="11"/>
      <c r="EB532" s="11"/>
      <c r="EC532" s="11"/>
      <c r="ED532" s="11"/>
      <c r="EE532" s="11"/>
    </row>
    <row r="533">
      <c r="B533" s="58"/>
      <c r="C533" s="58"/>
      <c r="D533" s="58"/>
      <c r="E533" s="58"/>
      <c r="F533" s="58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  <c r="BP533" s="11"/>
      <c r="BQ533" s="11"/>
      <c r="BR533" s="11"/>
      <c r="BS533" s="11"/>
      <c r="BT533" s="11"/>
      <c r="BU533" s="11"/>
      <c r="BV533" s="11"/>
      <c r="BW533" s="11"/>
      <c r="BX533" s="11"/>
      <c r="BY533" s="11"/>
      <c r="BZ533" s="11"/>
      <c r="CA533" s="11"/>
      <c r="CB533" s="11"/>
      <c r="CC533" s="11"/>
      <c r="CD533" s="11"/>
      <c r="CE533" s="11"/>
      <c r="CF533" s="11"/>
      <c r="CG533" s="11"/>
      <c r="CH533" s="11"/>
      <c r="CI533" s="11"/>
      <c r="CJ533" s="11"/>
      <c r="CK533" s="11"/>
      <c r="CL533" s="11"/>
      <c r="CM533" s="11"/>
      <c r="CN533" s="11"/>
      <c r="CO533" s="11"/>
      <c r="CP533" s="11"/>
      <c r="CQ533" s="11"/>
      <c r="CR533" s="11"/>
      <c r="CS533" s="11"/>
      <c r="CT533" s="11"/>
      <c r="CU533" s="11"/>
      <c r="CV533" s="11"/>
      <c r="CW533" s="11"/>
      <c r="CX533" s="11"/>
      <c r="CY533" s="11"/>
      <c r="CZ533" s="11"/>
      <c r="DA533" s="11"/>
      <c r="DB533" s="11"/>
      <c r="DC533" s="11"/>
      <c r="DD533" s="11"/>
      <c r="DE533" s="11"/>
      <c r="DF533" s="11"/>
      <c r="DG533" s="11"/>
      <c r="DH533" s="11"/>
      <c r="DI533" s="11"/>
      <c r="DJ533" s="11"/>
      <c r="DK533" s="11"/>
      <c r="DL533" s="11"/>
      <c r="DM533" s="11"/>
      <c r="DN533" s="11"/>
      <c r="DO533" s="11"/>
      <c r="DP533" s="11"/>
      <c r="DQ533" s="11"/>
      <c r="DR533" s="11"/>
      <c r="DS533" s="11"/>
      <c r="DT533" s="11"/>
      <c r="DU533" s="11"/>
      <c r="DV533" s="11"/>
      <c r="DW533" s="11"/>
      <c r="DX533" s="11"/>
      <c r="DY533" s="11"/>
      <c r="DZ533" s="11"/>
      <c r="EA533" s="11"/>
      <c r="EB533" s="11"/>
      <c r="EC533" s="11"/>
      <c r="ED533" s="11"/>
      <c r="EE533" s="11"/>
    </row>
    <row r="534">
      <c r="B534" s="58"/>
      <c r="C534" s="58"/>
      <c r="D534" s="58"/>
      <c r="E534" s="58"/>
      <c r="F534" s="58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  <c r="BM534" s="11"/>
      <c r="BN534" s="11"/>
      <c r="BO534" s="11"/>
      <c r="BP534" s="11"/>
      <c r="BQ534" s="11"/>
      <c r="BR534" s="11"/>
      <c r="BS534" s="11"/>
      <c r="BT534" s="11"/>
      <c r="BU534" s="11"/>
      <c r="BV534" s="11"/>
      <c r="BW534" s="11"/>
      <c r="BX534" s="11"/>
      <c r="BY534" s="11"/>
      <c r="BZ534" s="11"/>
      <c r="CA534" s="11"/>
      <c r="CB534" s="11"/>
      <c r="CC534" s="11"/>
      <c r="CD534" s="11"/>
      <c r="CE534" s="11"/>
      <c r="CF534" s="11"/>
      <c r="CG534" s="11"/>
      <c r="CH534" s="11"/>
      <c r="CI534" s="11"/>
      <c r="CJ534" s="11"/>
      <c r="CK534" s="11"/>
      <c r="CL534" s="11"/>
      <c r="CM534" s="11"/>
      <c r="CN534" s="11"/>
      <c r="CO534" s="11"/>
      <c r="CP534" s="11"/>
      <c r="CQ534" s="11"/>
      <c r="CR534" s="11"/>
      <c r="CS534" s="11"/>
      <c r="CT534" s="11"/>
      <c r="CU534" s="11"/>
      <c r="CV534" s="11"/>
      <c r="CW534" s="11"/>
      <c r="CX534" s="11"/>
      <c r="CY534" s="11"/>
      <c r="CZ534" s="11"/>
      <c r="DA534" s="11"/>
      <c r="DB534" s="11"/>
      <c r="DC534" s="11"/>
      <c r="DD534" s="11"/>
      <c r="DE534" s="11"/>
      <c r="DF534" s="11"/>
      <c r="DG534" s="11"/>
      <c r="DH534" s="11"/>
      <c r="DI534" s="11"/>
      <c r="DJ534" s="11"/>
      <c r="DK534" s="11"/>
      <c r="DL534" s="11"/>
      <c r="DM534" s="11"/>
      <c r="DN534" s="11"/>
      <c r="DO534" s="11"/>
      <c r="DP534" s="11"/>
      <c r="DQ534" s="11"/>
      <c r="DR534" s="11"/>
      <c r="DS534" s="11"/>
      <c r="DT534" s="11"/>
      <c r="DU534" s="11"/>
      <c r="DV534" s="11"/>
      <c r="DW534" s="11"/>
      <c r="DX534" s="11"/>
      <c r="DY534" s="11"/>
      <c r="DZ534" s="11"/>
      <c r="EA534" s="11"/>
      <c r="EB534" s="11"/>
      <c r="EC534" s="11"/>
      <c r="ED534" s="11"/>
      <c r="EE534" s="11"/>
    </row>
    <row r="535">
      <c r="B535" s="58"/>
      <c r="C535" s="58"/>
      <c r="D535" s="58"/>
      <c r="E535" s="58"/>
      <c r="F535" s="58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  <c r="BN535" s="11"/>
      <c r="BO535" s="11"/>
      <c r="BP535" s="11"/>
      <c r="BQ535" s="11"/>
      <c r="BR535" s="11"/>
      <c r="BS535" s="11"/>
      <c r="BT535" s="11"/>
      <c r="BU535" s="11"/>
      <c r="BV535" s="11"/>
      <c r="BW535" s="11"/>
      <c r="BX535" s="11"/>
      <c r="BY535" s="11"/>
      <c r="BZ535" s="11"/>
      <c r="CA535" s="11"/>
      <c r="CB535" s="11"/>
      <c r="CC535" s="11"/>
      <c r="CD535" s="11"/>
      <c r="CE535" s="11"/>
      <c r="CF535" s="11"/>
      <c r="CG535" s="11"/>
      <c r="CH535" s="11"/>
      <c r="CI535" s="11"/>
      <c r="CJ535" s="11"/>
      <c r="CK535" s="11"/>
      <c r="CL535" s="11"/>
      <c r="CM535" s="11"/>
      <c r="CN535" s="11"/>
      <c r="CO535" s="11"/>
      <c r="CP535" s="11"/>
      <c r="CQ535" s="11"/>
      <c r="CR535" s="11"/>
      <c r="CS535" s="11"/>
      <c r="CT535" s="11"/>
      <c r="CU535" s="11"/>
      <c r="CV535" s="11"/>
      <c r="CW535" s="11"/>
      <c r="CX535" s="11"/>
      <c r="CY535" s="11"/>
      <c r="CZ535" s="11"/>
      <c r="DA535" s="11"/>
      <c r="DB535" s="11"/>
      <c r="DC535" s="11"/>
      <c r="DD535" s="11"/>
      <c r="DE535" s="11"/>
      <c r="DF535" s="11"/>
      <c r="DG535" s="11"/>
      <c r="DH535" s="11"/>
      <c r="DI535" s="11"/>
      <c r="DJ535" s="11"/>
      <c r="DK535" s="11"/>
      <c r="DL535" s="11"/>
      <c r="DM535" s="11"/>
      <c r="DN535" s="11"/>
      <c r="DO535" s="11"/>
      <c r="DP535" s="11"/>
      <c r="DQ535" s="11"/>
      <c r="DR535" s="11"/>
      <c r="DS535" s="11"/>
      <c r="DT535" s="11"/>
      <c r="DU535" s="11"/>
      <c r="DV535" s="11"/>
      <c r="DW535" s="11"/>
      <c r="DX535" s="11"/>
      <c r="DY535" s="11"/>
      <c r="DZ535" s="11"/>
      <c r="EA535" s="11"/>
      <c r="EB535" s="11"/>
      <c r="EC535" s="11"/>
      <c r="ED535" s="11"/>
      <c r="EE535" s="11"/>
    </row>
    <row r="536">
      <c r="B536" s="58"/>
      <c r="C536" s="58"/>
      <c r="D536" s="58"/>
      <c r="E536" s="58"/>
      <c r="F536" s="58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  <c r="BM536" s="11"/>
      <c r="BN536" s="11"/>
      <c r="BO536" s="11"/>
      <c r="BP536" s="11"/>
      <c r="BQ536" s="11"/>
      <c r="BR536" s="11"/>
      <c r="BS536" s="11"/>
      <c r="BT536" s="11"/>
      <c r="BU536" s="11"/>
      <c r="BV536" s="11"/>
      <c r="BW536" s="11"/>
      <c r="BX536" s="11"/>
      <c r="BY536" s="11"/>
      <c r="BZ536" s="11"/>
      <c r="CA536" s="11"/>
      <c r="CB536" s="11"/>
      <c r="CC536" s="11"/>
      <c r="CD536" s="11"/>
      <c r="CE536" s="11"/>
      <c r="CF536" s="11"/>
      <c r="CG536" s="11"/>
      <c r="CH536" s="11"/>
      <c r="CI536" s="11"/>
      <c r="CJ536" s="11"/>
      <c r="CK536" s="11"/>
      <c r="CL536" s="11"/>
      <c r="CM536" s="11"/>
      <c r="CN536" s="11"/>
      <c r="CO536" s="11"/>
      <c r="CP536" s="11"/>
      <c r="CQ536" s="11"/>
      <c r="CR536" s="11"/>
      <c r="CS536" s="11"/>
      <c r="CT536" s="11"/>
      <c r="CU536" s="11"/>
      <c r="CV536" s="11"/>
      <c r="CW536" s="11"/>
      <c r="CX536" s="11"/>
      <c r="CY536" s="11"/>
      <c r="CZ536" s="11"/>
      <c r="DA536" s="11"/>
      <c r="DB536" s="11"/>
      <c r="DC536" s="11"/>
      <c r="DD536" s="11"/>
      <c r="DE536" s="11"/>
      <c r="DF536" s="11"/>
      <c r="DG536" s="11"/>
      <c r="DH536" s="11"/>
      <c r="DI536" s="11"/>
      <c r="DJ536" s="11"/>
      <c r="DK536" s="11"/>
      <c r="DL536" s="11"/>
      <c r="DM536" s="11"/>
      <c r="DN536" s="11"/>
      <c r="DO536" s="11"/>
      <c r="DP536" s="11"/>
      <c r="DQ536" s="11"/>
      <c r="DR536" s="11"/>
      <c r="DS536" s="11"/>
      <c r="DT536" s="11"/>
      <c r="DU536" s="11"/>
      <c r="DV536" s="11"/>
      <c r="DW536" s="11"/>
      <c r="DX536" s="11"/>
      <c r="DY536" s="11"/>
      <c r="DZ536" s="11"/>
      <c r="EA536" s="11"/>
      <c r="EB536" s="11"/>
      <c r="EC536" s="11"/>
      <c r="ED536" s="11"/>
      <c r="EE536" s="11"/>
    </row>
    <row r="537">
      <c r="B537" s="58"/>
      <c r="C537" s="58"/>
      <c r="D537" s="58"/>
      <c r="E537" s="58"/>
      <c r="F537" s="58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/>
      <c r="BM537" s="11"/>
      <c r="BN537" s="11"/>
      <c r="BO537" s="11"/>
      <c r="BP537" s="11"/>
      <c r="BQ537" s="11"/>
      <c r="BR537" s="11"/>
      <c r="BS537" s="11"/>
      <c r="BT537" s="11"/>
      <c r="BU537" s="11"/>
      <c r="BV537" s="11"/>
      <c r="BW537" s="11"/>
      <c r="BX537" s="11"/>
      <c r="BY537" s="11"/>
      <c r="BZ537" s="11"/>
      <c r="CA537" s="11"/>
      <c r="CB537" s="11"/>
      <c r="CC537" s="11"/>
      <c r="CD537" s="11"/>
      <c r="CE537" s="11"/>
      <c r="CF537" s="11"/>
      <c r="CG537" s="11"/>
      <c r="CH537" s="11"/>
      <c r="CI537" s="11"/>
      <c r="CJ537" s="11"/>
      <c r="CK537" s="11"/>
      <c r="CL537" s="11"/>
      <c r="CM537" s="11"/>
      <c r="CN537" s="11"/>
      <c r="CO537" s="11"/>
      <c r="CP537" s="11"/>
      <c r="CQ537" s="11"/>
      <c r="CR537" s="11"/>
      <c r="CS537" s="11"/>
      <c r="CT537" s="11"/>
      <c r="CU537" s="11"/>
      <c r="CV537" s="11"/>
      <c r="CW537" s="11"/>
      <c r="CX537" s="11"/>
      <c r="CY537" s="11"/>
      <c r="CZ537" s="11"/>
      <c r="DA537" s="11"/>
      <c r="DB537" s="11"/>
      <c r="DC537" s="11"/>
      <c r="DD537" s="11"/>
      <c r="DE537" s="11"/>
      <c r="DF537" s="11"/>
      <c r="DG537" s="11"/>
      <c r="DH537" s="11"/>
      <c r="DI537" s="11"/>
      <c r="DJ537" s="11"/>
      <c r="DK537" s="11"/>
      <c r="DL537" s="11"/>
      <c r="DM537" s="11"/>
      <c r="DN537" s="11"/>
      <c r="DO537" s="11"/>
      <c r="DP537" s="11"/>
      <c r="DQ537" s="11"/>
      <c r="DR537" s="11"/>
      <c r="DS537" s="11"/>
      <c r="DT537" s="11"/>
      <c r="DU537" s="11"/>
      <c r="DV537" s="11"/>
      <c r="DW537" s="11"/>
      <c r="DX537" s="11"/>
      <c r="DY537" s="11"/>
      <c r="DZ537" s="11"/>
      <c r="EA537" s="11"/>
      <c r="EB537" s="11"/>
      <c r="EC537" s="11"/>
      <c r="ED537" s="11"/>
      <c r="EE537" s="11"/>
    </row>
    <row r="538">
      <c r="B538" s="58"/>
      <c r="C538" s="58"/>
      <c r="D538" s="58"/>
      <c r="E538" s="58"/>
      <c r="F538" s="58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  <c r="BN538" s="11"/>
      <c r="BO538" s="11"/>
      <c r="BP538" s="11"/>
      <c r="BQ538" s="11"/>
      <c r="BR538" s="11"/>
      <c r="BS538" s="11"/>
      <c r="BT538" s="11"/>
      <c r="BU538" s="11"/>
      <c r="BV538" s="11"/>
      <c r="BW538" s="11"/>
      <c r="BX538" s="11"/>
      <c r="BY538" s="11"/>
      <c r="BZ538" s="11"/>
      <c r="CA538" s="11"/>
      <c r="CB538" s="11"/>
      <c r="CC538" s="11"/>
      <c r="CD538" s="11"/>
      <c r="CE538" s="11"/>
      <c r="CF538" s="11"/>
      <c r="CG538" s="11"/>
      <c r="CH538" s="11"/>
      <c r="CI538" s="11"/>
      <c r="CJ538" s="11"/>
      <c r="CK538" s="11"/>
      <c r="CL538" s="11"/>
      <c r="CM538" s="11"/>
      <c r="CN538" s="11"/>
      <c r="CO538" s="11"/>
      <c r="CP538" s="11"/>
      <c r="CQ538" s="11"/>
      <c r="CR538" s="11"/>
      <c r="CS538" s="11"/>
      <c r="CT538" s="11"/>
      <c r="CU538" s="11"/>
      <c r="CV538" s="11"/>
      <c r="CW538" s="11"/>
      <c r="CX538" s="11"/>
      <c r="CY538" s="11"/>
      <c r="CZ538" s="11"/>
      <c r="DA538" s="11"/>
      <c r="DB538" s="11"/>
      <c r="DC538" s="11"/>
      <c r="DD538" s="11"/>
      <c r="DE538" s="11"/>
      <c r="DF538" s="11"/>
      <c r="DG538" s="11"/>
      <c r="DH538" s="11"/>
      <c r="DI538" s="11"/>
      <c r="DJ538" s="11"/>
      <c r="DK538" s="11"/>
      <c r="DL538" s="11"/>
      <c r="DM538" s="11"/>
      <c r="DN538" s="11"/>
      <c r="DO538" s="11"/>
      <c r="DP538" s="11"/>
      <c r="DQ538" s="11"/>
      <c r="DR538" s="11"/>
      <c r="DS538" s="11"/>
      <c r="DT538" s="11"/>
      <c r="DU538" s="11"/>
      <c r="DV538" s="11"/>
      <c r="DW538" s="11"/>
      <c r="DX538" s="11"/>
      <c r="DY538" s="11"/>
      <c r="DZ538" s="11"/>
      <c r="EA538" s="11"/>
      <c r="EB538" s="11"/>
      <c r="EC538" s="11"/>
      <c r="ED538" s="11"/>
      <c r="EE538" s="11"/>
    </row>
    <row r="539">
      <c r="B539" s="58"/>
      <c r="C539" s="58"/>
      <c r="D539" s="58"/>
      <c r="E539" s="58"/>
      <c r="F539" s="58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  <c r="BL539" s="11"/>
      <c r="BM539" s="11"/>
      <c r="BN539" s="11"/>
      <c r="BO539" s="11"/>
      <c r="BP539" s="11"/>
      <c r="BQ539" s="11"/>
      <c r="BR539" s="11"/>
      <c r="BS539" s="11"/>
      <c r="BT539" s="11"/>
      <c r="BU539" s="11"/>
      <c r="BV539" s="11"/>
      <c r="BW539" s="11"/>
      <c r="BX539" s="11"/>
      <c r="BY539" s="11"/>
      <c r="BZ539" s="11"/>
      <c r="CA539" s="11"/>
      <c r="CB539" s="11"/>
      <c r="CC539" s="11"/>
      <c r="CD539" s="11"/>
      <c r="CE539" s="11"/>
      <c r="CF539" s="11"/>
      <c r="CG539" s="11"/>
      <c r="CH539" s="11"/>
      <c r="CI539" s="11"/>
      <c r="CJ539" s="11"/>
      <c r="CK539" s="11"/>
      <c r="CL539" s="11"/>
      <c r="CM539" s="11"/>
      <c r="CN539" s="11"/>
      <c r="CO539" s="11"/>
      <c r="CP539" s="11"/>
      <c r="CQ539" s="11"/>
      <c r="CR539" s="11"/>
      <c r="CS539" s="11"/>
      <c r="CT539" s="11"/>
      <c r="CU539" s="11"/>
      <c r="CV539" s="11"/>
      <c r="CW539" s="11"/>
      <c r="CX539" s="11"/>
      <c r="CY539" s="11"/>
      <c r="CZ539" s="11"/>
      <c r="DA539" s="11"/>
      <c r="DB539" s="11"/>
      <c r="DC539" s="11"/>
      <c r="DD539" s="11"/>
      <c r="DE539" s="11"/>
      <c r="DF539" s="11"/>
      <c r="DG539" s="11"/>
      <c r="DH539" s="11"/>
      <c r="DI539" s="11"/>
      <c r="DJ539" s="11"/>
      <c r="DK539" s="11"/>
      <c r="DL539" s="11"/>
      <c r="DM539" s="11"/>
      <c r="DN539" s="11"/>
      <c r="DO539" s="11"/>
      <c r="DP539" s="11"/>
      <c r="DQ539" s="11"/>
      <c r="DR539" s="11"/>
      <c r="DS539" s="11"/>
      <c r="DT539" s="11"/>
      <c r="DU539" s="11"/>
      <c r="DV539" s="11"/>
      <c r="DW539" s="11"/>
      <c r="DX539" s="11"/>
      <c r="DY539" s="11"/>
      <c r="DZ539" s="11"/>
      <c r="EA539" s="11"/>
      <c r="EB539" s="11"/>
      <c r="EC539" s="11"/>
      <c r="ED539" s="11"/>
      <c r="EE539" s="11"/>
    </row>
    <row r="540">
      <c r="B540" s="58"/>
      <c r="C540" s="58"/>
      <c r="D540" s="58"/>
      <c r="E540" s="58"/>
      <c r="F540" s="58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/>
      <c r="BM540" s="11"/>
      <c r="BN540" s="11"/>
      <c r="BO540" s="11"/>
      <c r="BP540" s="11"/>
      <c r="BQ540" s="11"/>
      <c r="BR540" s="11"/>
      <c r="BS540" s="11"/>
      <c r="BT540" s="11"/>
      <c r="BU540" s="11"/>
      <c r="BV540" s="11"/>
      <c r="BW540" s="11"/>
      <c r="BX540" s="11"/>
      <c r="BY540" s="11"/>
      <c r="BZ540" s="11"/>
      <c r="CA540" s="11"/>
      <c r="CB540" s="11"/>
      <c r="CC540" s="11"/>
      <c r="CD540" s="11"/>
      <c r="CE540" s="11"/>
      <c r="CF540" s="11"/>
      <c r="CG540" s="11"/>
      <c r="CH540" s="11"/>
      <c r="CI540" s="11"/>
      <c r="CJ540" s="11"/>
      <c r="CK540" s="11"/>
      <c r="CL540" s="11"/>
      <c r="CM540" s="11"/>
      <c r="CN540" s="11"/>
      <c r="CO540" s="11"/>
      <c r="CP540" s="11"/>
      <c r="CQ540" s="11"/>
      <c r="CR540" s="11"/>
      <c r="CS540" s="11"/>
      <c r="CT540" s="11"/>
      <c r="CU540" s="11"/>
      <c r="CV540" s="11"/>
      <c r="CW540" s="11"/>
      <c r="CX540" s="11"/>
      <c r="CY540" s="11"/>
      <c r="CZ540" s="11"/>
      <c r="DA540" s="11"/>
      <c r="DB540" s="11"/>
      <c r="DC540" s="11"/>
      <c r="DD540" s="11"/>
      <c r="DE540" s="11"/>
      <c r="DF540" s="11"/>
      <c r="DG540" s="11"/>
      <c r="DH540" s="11"/>
      <c r="DI540" s="11"/>
      <c r="DJ540" s="11"/>
      <c r="DK540" s="11"/>
      <c r="DL540" s="11"/>
      <c r="DM540" s="11"/>
      <c r="DN540" s="11"/>
      <c r="DO540" s="11"/>
      <c r="DP540" s="11"/>
      <c r="DQ540" s="11"/>
      <c r="DR540" s="11"/>
      <c r="DS540" s="11"/>
      <c r="DT540" s="11"/>
      <c r="DU540" s="11"/>
      <c r="DV540" s="11"/>
      <c r="DW540" s="11"/>
      <c r="DX540" s="11"/>
      <c r="DY540" s="11"/>
      <c r="DZ540" s="11"/>
      <c r="EA540" s="11"/>
      <c r="EB540" s="11"/>
      <c r="EC540" s="11"/>
      <c r="ED540" s="11"/>
      <c r="EE540" s="11"/>
    </row>
    <row r="541">
      <c r="B541" s="58"/>
      <c r="C541" s="58"/>
      <c r="D541" s="58"/>
      <c r="E541" s="58"/>
      <c r="F541" s="58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  <c r="BL541" s="11"/>
      <c r="BM541" s="11"/>
      <c r="BN541" s="11"/>
      <c r="BO541" s="11"/>
      <c r="BP541" s="11"/>
      <c r="BQ541" s="11"/>
      <c r="BR541" s="11"/>
      <c r="BS541" s="11"/>
      <c r="BT541" s="11"/>
      <c r="BU541" s="11"/>
      <c r="BV541" s="11"/>
      <c r="BW541" s="11"/>
      <c r="BX541" s="11"/>
      <c r="BY541" s="11"/>
      <c r="BZ541" s="11"/>
      <c r="CA541" s="11"/>
      <c r="CB541" s="11"/>
      <c r="CC541" s="11"/>
      <c r="CD541" s="11"/>
      <c r="CE541" s="11"/>
      <c r="CF541" s="11"/>
      <c r="CG541" s="11"/>
      <c r="CH541" s="11"/>
      <c r="CI541" s="11"/>
      <c r="CJ541" s="11"/>
      <c r="CK541" s="11"/>
      <c r="CL541" s="11"/>
      <c r="CM541" s="11"/>
      <c r="CN541" s="11"/>
      <c r="CO541" s="11"/>
      <c r="CP541" s="11"/>
      <c r="CQ541" s="11"/>
      <c r="CR541" s="11"/>
      <c r="CS541" s="11"/>
      <c r="CT541" s="11"/>
      <c r="CU541" s="11"/>
      <c r="CV541" s="11"/>
      <c r="CW541" s="11"/>
      <c r="CX541" s="11"/>
      <c r="CY541" s="11"/>
      <c r="CZ541" s="11"/>
      <c r="DA541" s="11"/>
      <c r="DB541" s="11"/>
      <c r="DC541" s="11"/>
      <c r="DD541" s="11"/>
      <c r="DE541" s="11"/>
      <c r="DF541" s="11"/>
      <c r="DG541" s="11"/>
      <c r="DH541" s="11"/>
      <c r="DI541" s="11"/>
      <c r="DJ541" s="11"/>
      <c r="DK541" s="11"/>
      <c r="DL541" s="11"/>
      <c r="DM541" s="11"/>
      <c r="DN541" s="11"/>
      <c r="DO541" s="11"/>
      <c r="DP541" s="11"/>
      <c r="DQ541" s="11"/>
      <c r="DR541" s="11"/>
      <c r="DS541" s="11"/>
      <c r="DT541" s="11"/>
      <c r="DU541" s="11"/>
      <c r="DV541" s="11"/>
      <c r="DW541" s="11"/>
      <c r="DX541" s="11"/>
      <c r="DY541" s="11"/>
      <c r="DZ541" s="11"/>
      <c r="EA541" s="11"/>
      <c r="EB541" s="11"/>
      <c r="EC541" s="11"/>
      <c r="ED541" s="11"/>
      <c r="EE541" s="11"/>
    </row>
    <row r="542">
      <c r="B542" s="58"/>
      <c r="C542" s="58"/>
      <c r="D542" s="58"/>
      <c r="E542" s="58"/>
      <c r="F542" s="58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  <c r="BQ542" s="11"/>
      <c r="BR542" s="11"/>
      <c r="BS542" s="11"/>
      <c r="BT542" s="11"/>
      <c r="BU542" s="11"/>
      <c r="BV542" s="11"/>
      <c r="BW542" s="11"/>
      <c r="BX542" s="11"/>
      <c r="BY542" s="11"/>
      <c r="BZ542" s="11"/>
      <c r="CA542" s="11"/>
      <c r="CB542" s="11"/>
      <c r="CC542" s="11"/>
      <c r="CD542" s="11"/>
      <c r="CE542" s="11"/>
      <c r="CF542" s="11"/>
      <c r="CG542" s="11"/>
      <c r="CH542" s="11"/>
      <c r="CI542" s="11"/>
      <c r="CJ542" s="11"/>
      <c r="CK542" s="11"/>
      <c r="CL542" s="11"/>
      <c r="CM542" s="11"/>
      <c r="CN542" s="11"/>
      <c r="CO542" s="11"/>
      <c r="CP542" s="11"/>
      <c r="CQ542" s="11"/>
      <c r="CR542" s="11"/>
      <c r="CS542" s="11"/>
      <c r="CT542" s="11"/>
      <c r="CU542" s="11"/>
      <c r="CV542" s="11"/>
      <c r="CW542" s="11"/>
      <c r="CX542" s="11"/>
      <c r="CY542" s="11"/>
      <c r="CZ542" s="11"/>
      <c r="DA542" s="11"/>
      <c r="DB542" s="11"/>
      <c r="DC542" s="11"/>
      <c r="DD542" s="11"/>
      <c r="DE542" s="11"/>
      <c r="DF542" s="11"/>
      <c r="DG542" s="11"/>
      <c r="DH542" s="11"/>
      <c r="DI542" s="11"/>
      <c r="DJ542" s="11"/>
      <c r="DK542" s="11"/>
      <c r="DL542" s="11"/>
      <c r="DM542" s="11"/>
      <c r="DN542" s="11"/>
      <c r="DO542" s="11"/>
      <c r="DP542" s="11"/>
      <c r="DQ542" s="11"/>
      <c r="DR542" s="11"/>
      <c r="DS542" s="11"/>
      <c r="DT542" s="11"/>
      <c r="DU542" s="11"/>
      <c r="DV542" s="11"/>
      <c r="DW542" s="11"/>
      <c r="DX542" s="11"/>
      <c r="DY542" s="11"/>
      <c r="DZ542" s="11"/>
      <c r="EA542" s="11"/>
      <c r="EB542" s="11"/>
      <c r="EC542" s="11"/>
      <c r="ED542" s="11"/>
      <c r="EE542" s="11"/>
    </row>
    <row r="543">
      <c r="B543" s="58"/>
      <c r="C543" s="58"/>
      <c r="D543" s="58"/>
      <c r="E543" s="58"/>
      <c r="F543" s="58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/>
      <c r="BM543" s="11"/>
      <c r="BN543" s="11"/>
      <c r="BO543" s="11"/>
      <c r="BP543" s="11"/>
      <c r="BQ543" s="11"/>
      <c r="BR543" s="11"/>
      <c r="BS543" s="11"/>
      <c r="BT543" s="11"/>
      <c r="BU543" s="11"/>
      <c r="BV543" s="11"/>
      <c r="BW543" s="11"/>
      <c r="BX543" s="11"/>
      <c r="BY543" s="11"/>
      <c r="BZ543" s="11"/>
      <c r="CA543" s="11"/>
      <c r="CB543" s="11"/>
      <c r="CC543" s="11"/>
      <c r="CD543" s="11"/>
      <c r="CE543" s="11"/>
      <c r="CF543" s="11"/>
      <c r="CG543" s="11"/>
      <c r="CH543" s="11"/>
      <c r="CI543" s="11"/>
      <c r="CJ543" s="11"/>
      <c r="CK543" s="11"/>
      <c r="CL543" s="11"/>
      <c r="CM543" s="11"/>
      <c r="CN543" s="11"/>
      <c r="CO543" s="11"/>
      <c r="CP543" s="11"/>
      <c r="CQ543" s="11"/>
      <c r="CR543" s="11"/>
      <c r="CS543" s="11"/>
      <c r="CT543" s="11"/>
      <c r="CU543" s="11"/>
      <c r="CV543" s="11"/>
      <c r="CW543" s="11"/>
      <c r="CX543" s="11"/>
      <c r="CY543" s="11"/>
      <c r="CZ543" s="11"/>
      <c r="DA543" s="11"/>
      <c r="DB543" s="11"/>
      <c r="DC543" s="11"/>
      <c r="DD543" s="11"/>
      <c r="DE543" s="11"/>
      <c r="DF543" s="11"/>
      <c r="DG543" s="11"/>
      <c r="DH543" s="11"/>
      <c r="DI543" s="11"/>
      <c r="DJ543" s="11"/>
      <c r="DK543" s="11"/>
      <c r="DL543" s="11"/>
      <c r="DM543" s="11"/>
      <c r="DN543" s="11"/>
      <c r="DO543" s="11"/>
      <c r="DP543" s="11"/>
      <c r="DQ543" s="11"/>
      <c r="DR543" s="11"/>
      <c r="DS543" s="11"/>
      <c r="DT543" s="11"/>
      <c r="DU543" s="11"/>
      <c r="DV543" s="11"/>
      <c r="DW543" s="11"/>
      <c r="DX543" s="11"/>
      <c r="DY543" s="11"/>
      <c r="DZ543" s="11"/>
      <c r="EA543" s="11"/>
      <c r="EB543" s="11"/>
      <c r="EC543" s="11"/>
      <c r="ED543" s="11"/>
      <c r="EE543" s="11"/>
    </row>
    <row r="544">
      <c r="B544" s="58"/>
      <c r="C544" s="58"/>
      <c r="D544" s="58"/>
      <c r="E544" s="58"/>
      <c r="F544" s="58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/>
      <c r="BM544" s="11"/>
      <c r="BN544" s="11"/>
      <c r="BO544" s="11"/>
      <c r="BP544" s="11"/>
      <c r="BQ544" s="11"/>
      <c r="BR544" s="11"/>
      <c r="BS544" s="11"/>
      <c r="BT544" s="11"/>
      <c r="BU544" s="11"/>
      <c r="BV544" s="11"/>
      <c r="BW544" s="11"/>
      <c r="BX544" s="11"/>
      <c r="BY544" s="11"/>
      <c r="BZ544" s="11"/>
      <c r="CA544" s="11"/>
      <c r="CB544" s="11"/>
      <c r="CC544" s="11"/>
      <c r="CD544" s="11"/>
      <c r="CE544" s="11"/>
      <c r="CF544" s="11"/>
      <c r="CG544" s="11"/>
      <c r="CH544" s="11"/>
      <c r="CI544" s="11"/>
      <c r="CJ544" s="11"/>
      <c r="CK544" s="11"/>
      <c r="CL544" s="11"/>
      <c r="CM544" s="11"/>
      <c r="CN544" s="11"/>
      <c r="CO544" s="11"/>
      <c r="CP544" s="11"/>
      <c r="CQ544" s="11"/>
      <c r="CR544" s="11"/>
      <c r="CS544" s="11"/>
      <c r="CT544" s="11"/>
      <c r="CU544" s="11"/>
      <c r="CV544" s="11"/>
      <c r="CW544" s="11"/>
      <c r="CX544" s="11"/>
      <c r="CY544" s="11"/>
      <c r="CZ544" s="11"/>
      <c r="DA544" s="11"/>
      <c r="DB544" s="11"/>
      <c r="DC544" s="11"/>
      <c r="DD544" s="11"/>
      <c r="DE544" s="11"/>
      <c r="DF544" s="11"/>
      <c r="DG544" s="11"/>
      <c r="DH544" s="11"/>
      <c r="DI544" s="11"/>
      <c r="DJ544" s="11"/>
      <c r="DK544" s="11"/>
      <c r="DL544" s="11"/>
      <c r="DM544" s="11"/>
      <c r="DN544" s="11"/>
      <c r="DO544" s="11"/>
      <c r="DP544" s="11"/>
      <c r="DQ544" s="11"/>
      <c r="DR544" s="11"/>
      <c r="DS544" s="11"/>
      <c r="DT544" s="11"/>
      <c r="DU544" s="11"/>
      <c r="DV544" s="11"/>
      <c r="DW544" s="11"/>
      <c r="DX544" s="11"/>
      <c r="DY544" s="11"/>
      <c r="DZ544" s="11"/>
      <c r="EA544" s="11"/>
      <c r="EB544" s="11"/>
      <c r="EC544" s="11"/>
      <c r="ED544" s="11"/>
      <c r="EE544" s="11"/>
    </row>
    <row r="545">
      <c r="B545" s="58"/>
      <c r="C545" s="58"/>
      <c r="D545" s="58"/>
      <c r="E545" s="58"/>
      <c r="F545" s="58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  <c r="BM545" s="11"/>
      <c r="BN545" s="11"/>
      <c r="BO545" s="11"/>
      <c r="BP545" s="11"/>
      <c r="BQ545" s="11"/>
      <c r="BR545" s="11"/>
      <c r="BS545" s="11"/>
      <c r="BT545" s="11"/>
      <c r="BU545" s="11"/>
      <c r="BV545" s="11"/>
      <c r="BW545" s="11"/>
      <c r="BX545" s="11"/>
      <c r="BY545" s="11"/>
      <c r="BZ545" s="11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</row>
    <row r="546">
      <c r="B546" s="58"/>
      <c r="C546" s="58"/>
      <c r="D546" s="58"/>
      <c r="E546" s="58"/>
      <c r="F546" s="58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  <c r="BM546" s="11"/>
      <c r="BN546" s="11"/>
      <c r="BO546" s="11"/>
      <c r="BP546" s="11"/>
      <c r="BQ546" s="11"/>
      <c r="BR546" s="11"/>
      <c r="BS546" s="11"/>
      <c r="BT546" s="11"/>
      <c r="BU546" s="11"/>
      <c r="BV546" s="11"/>
      <c r="BW546" s="11"/>
      <c r="BX546" s="11"/>
      <c r="BY546" s="11"/>
      <c r="BZ546" s="11"/>
      <c r="CA546" s="11"/>
      <c r="CB546" s="11"/>
      <c r="CC546" s="11"/>
      <c r="CD546" s="11"/>
      <c r="CE546" s="11"/>
      <c r="CF546" s="11"/>
      <c r="CG546" s="11"/>
      <c r="CH546" s="11"/>
      <c r="CI546" s="11"/>
      <c r="CJ546" s="11"/>
      <c r="CK546" s="11"/>
      <c r="CL546" s="11"/>
      <c r="CM546" s="11"/>
      <c r="CN546" s="11"/>
      <c r="CO546" s="11"/>
      <c r="CP546" s="11"/>
      <c r="CQ546" s="11"/>
      <c r="CR546" s="11"/>
      <c r="CS546" s="11"/>
      <c r="CT546" s="11"/>
      <c r="CU546" s="11"/>
      <c r="CV546" s="11"/>
      <c r="CW546" s="11"/>
      <c r="CX546" s="11"/>
      <c r="CY546" s="11"/>
      <c r="CZ546" s="11"/>
      <c r="DA546" s="11"/>
      <c r="DB546" s="11"/>
      <c r="DC546" s="11"/>
      <c r="DD546" s="11"/>
      <c r="DE546" s="11"/>
      <c r="DF546" s="11"/>
      <c r="DG546" s="11"/>
      <c r="DH546" s="11"/>
      <c r="DI546" s="11"/>
      <c r="DJ546" s="11"/>
      <c r="DK546" s="11"/>
      <c r="DL546" s="11"/>
      <c r="DM546" s="11"/>
      <c r="DN546" s="11"/>
      <c r="DO546" s="11"/>
      <c r="DP546" s="11"/>
      <c r="DQ546" s="11"/>
      <c r="DR546" s="11"/>
      <c r="DS546" s="11"/>
      <c r="DT546" s="11"/>
      <c r="DU546" s="11"/>
      <c r="DV546" s="11"/>
      <c r="DW546" s="11"/>
      <c r="DX546" s="11"/>
      <c r="DY546" s="11"/>
      <c r="DZ546" s="11"/>
      <c r="EA546" s="11"/>
      <c r="EB546" s="11"/>
      <c r="EC546" s="11"/>
      <c r="ED546" s="11"/>
      <c r="EE546" s="11"/>
    </row>
    <row r="547">
      <c r="B547" s="58"/>
      <c r="C547" s="58"/>
      <c r="D547" s="58"/>
      <c r="E547" s="58"/>
      <c r="F547" s="58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  <c r="BM547" s="11"/>
      <c r="BN547" s="11"/>
      <c r="BO547" s="11"/>
      <c r="BP547" s="11"/>
      <c r="BQ547" s="11"/>
      <c r="BR547" s="11"/>
      <c r="BS547" s="11"/>
      <c r="BT547" s="11"/>
      <c r="BU547" s="11"/>
      <c r="BV547" s="11"/>
      <c r="BW547" s="11"/>
      <c r="BX547" s="11"/>
      <c r="BY547" s="11"/>
      <c r="BZ547" s="11"/>
      <c r="CA547" s="11"/>
      <c r="CB547" s="11"/>
      <c r="CC547" s="11"/>
      <c r="CD547" s="11"/>
      <c r="CE547" s="11"/>
      <c r="CF547" s="11"/>
      <c r="CG547" s="11"/>
      <c r="CH547" s="11"/>
      <c r="CI547" s="11"/>
      <c r="CJ547" s="11"/>
      <c r="CK547" s="11"/>
      <c r="CL547" s="11"/>
      <c r="CM547" s="11"/>
      <c r="CN547" s="11"/>
      <c r="CO547" s="11"/>
      <c r="CP547" s="11"/>
      <c r="CQ547" s="11"/>
      <c r="CR547" s="11"/>
      <c r="CS547" s="11"/>
      <c r="CT547" s="11"/>
      <c r="CU547" s="11"/>
      <c r="CV547" s="11"/>
      <c r="CW547" s="11"/>
      <c r="CX547" s="11"/>
      <c r="CY547" s="11"/>
      <c r="CZ547" s="11"/>
      <c r="DA547" s="11"/>
      <c r="DB547" s="11"/>
      <c r="DC547" s="11"/>
      <c r="DD547" s="11"/>
      <c r="DE547" s="11"/>
      <c r="DF547" s="11"/>
      <c r="DG547" s="11"/>
      <c r="DH547" s="11"/>
      <c r="DI547" s="11"/>
      <c r="DJ547" s="11"/>
      <c r="DK547" s="11"/>
      <c r="DL547" s="11"/>
      <c r="DM547" s="11"/>
      <c r="DN547" s="11"/>
      <c r="DO547" s="11"/>
      <c r="DP547" s="11"/>
      <c r="DQ547" s="11"/>
      <c r="DR547" s="11"/>
      <c r="DS547" s="11"/>
      <c r="DT547" s="11"/>
      <c r="DU547" s="11"/>
      <c r="DV547" s="11"/>
      <c r="DW547" s="11"/>
      <c r="DX547" s="11"/>
      <c r="DY547" s="11"/>
      <c r="DZ547" s="11"/>
      <c r="EA547" s="11"/>
      <c r="EB547" s="11"/>
      <c r="EC547" s="11"/>
      <c r="ED547" s="11"/>
      <c r="EE547" s="11"/>
    </row>
    <row r="548">
      <c r="B548" s="58"/>
      <c r="C548" s="58"/>
      <c r="D548" s="58"/>
      <c r="E548" s="58"/>
      <c r="F548" s="58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/>
      <c r="BM548" s="11"/>
      <c r="BN548" s="11"/>
      <c r="BO548" s="11"/>
      <c r="BP548" s="11"/>
      <c r="BQ548" s="11"/>
      <c r="BR548" s="11"/>
      <c r="BS548" s="11"/>
      <c r="BT548" s="11"/>
      <c r="BU548" s="11"/>
      <c r="BV548" s="11"/>
      <c r="BW548" s="11"/>
      <c r="BX548" s="11"/>
      <c r="BY548" s="11"/>
      <c r="BZ548" s="11"/>
      <c r="CA548" s="11"/>
      <c r="CB548" s="11"/>
      <c r="CC548" s="11"/>
      <c r="CD548" s="11"/>
      <c r="CE548" s="11"/>
      <c r="CF548" s="11"/>
      <c r="CG548" s="11"/>
      <c r="CH548" s="11"/>
      <c r="CI548" s="11"/>
      <c r="CJ548" s="11"/>
      <c r="CK548" s="11"/>
      <c r="CL548" s="11"/>
      <c r="CM548" s="11"/>
      <c r="CN548" s="11"/>
      <c r="CO548" s="11"/>
      <c r="CP548" s="11"/>
      <c r="CQ548" s="11"/>
      <c r="CR548" s="11"/>
      <c r="CS548" s="11"/>
      <c r="CT548" s="11"/>
      <c r="CU548" s="11"/>
      <c r="CV548" s="11"/>
      <c r="CW548" s="11"/>
      <c r="CX548" s="11"/>
      <c r="CY548" s="11"/>
      <c r="CZ548" s="11"/>
      <c r="DA548" s="11"/>
      <c r="DB548" s="11"/>
      <c r="DC548" s="11"/>
      <c r="DD548" s="11"/>
      <c r="DE548" s="11"/>
      <c r="DF548" s="11"/>
      <c r="DG548" s="11"/>
      <c r="DH548" s="11"/>
      <c r="DI548" s="11"/>
      <c r="DJ548" s="11"/>
      <c r="DK548" s="11"/>
      <c r="DL548" s="11"/>
      <c r="DM548" s="11"/>
      <c r="DN548" s="11"/>
      <c r="DO548" s="11"/>
      <c r="DP548" s="11"/>
      <c r="DQ548" s="11"/>
      <c r="DR548" s="11"/>
      <c r="DS548" s="11"/>
      <c r="DT548" s="11"/>
      <c r="DU548" s="11"/>
      <c r="DV548" s="11"/>
      <c r="DW548" s="11"/>
      <c r="DX548" s="11"/>
      <c r="DY548" s="11"/>
      <c r="DZ548" s="11"/>
      <c r="EA548" s="11"/>
      <c r="EB548" s="11"/>
      <c r="EC548" s="11"/>
      <c r="ED548" s="11"/>
      <c r="EE548" s="11"/>
    </row>
    <row r="549">
      <c r="B549" s="58"/>
      <c r="C549" s="58"/>
      <c r="D549" s="58"/>
      <c r="E549" s="58"/>
      <c r="F549" s="58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  <c r="BK549" s="11"/>
      <c r="BL549" s="11"/>
      <c r="BM549" s="11"/>
      <c r="BN549" s="11"/>
      <c r="BO549" s="11"/>
      <c r="BP549" s="11"/>
      <c r="BQ549" s="11"/>
      <c r="BR549" s="11"/>
      <c r="BS549" s="11"/>
      <c r="BT549" s="11"/>
      <c r="BU549" s="11"/>
      <c r="BV549" s="11"/>
      <c r="BW549" s="11"/>
      <c r="BX549" s="11"/>
      <c r="BY549" s="11"/>
      <c r="BZ549" s="11"/>
      <c r="CA549" s="11"/>
      <c r="CB549" s="11"/>
      <c r="CC549" s="11"/>
      <c r="CD549" s="11"/>
      <c r="CE549" s="11"/>
      <c r="CF549" s="11"/>
      <c r="CG549" s="11"/>
      <c r="CH549" s="11"/>
      <c r="CI549" s="11"/>
      <c r="CJ549" s="11"/>
      <c r="CK549" s="11"/>
      <c r="CL549" s="11"/>
      <c r="CM549" s="11"/>
      <c r="CN549" s="11"/>
      <c r="CO549" s="11"/>
      <c r="CP549" s="11"/>
      <c r="CQ549" s="11"/>
      <c r="CR549" s="11"/>
      <c r="CS549" s="11"/>
      <c r="CT549" s="11"/>
      <c r="CU549" s="11"/>
      <c r="CV549" s="11"/>
      <c r="CW549" s="11"/>
      <c r="CX549" s="11"/>
      <c r="CY549" s="11"/>
      <c r="CZ549" s="11"/>
      <c r="DA549" s="11"/>
      <c r="DB549" s="11"/>
      <c r="DC549" s="11"/>
      <c r="DD549" s="11"/>
      <c r="DE549" s="11"/>
      <c r="DF549" s="11"/>
      <c r="DG549" s="11"/>
      <c r="DH549" s="11"/>
      <c r="DI549" s="11"/>
      <c r="DJ549" s="11"/>
      <c r="DK549" s="11"/>
      <c r="DL549" s="11"/>
      <c r="DM549" s="11"/>
      <c r="DN549" s="11"/>
      <c r="DO549" s="11"/>
      <c r="DP549" s="11"/>
      <c r="DQ549" s="11"/>
      <c r="DR549" s="11"/>
      <c r="DS549" s="11"/>
      <c r="DT549" s="11"/>
      <c r="DU549" s="11"/>
      <c r="DV549" s="11"/>
      <c r="DW549" s="11"/>
      <c r="DX549" s="11"/>
      <c r="DY549" s="11"/>
      <c r="DZ549" s="11"/>
      <c r="EA549" s="11"/>
      <c r="EB549" s="11"/>
      <c r="EC549" s="11"/>
      <c r="ED549" s="11"/>
      <c r="EE549" s="11"/>
    </row>
    <row r="550">
      <c r="B550" s="58"/>
      <c r="C550" s="58"/>
      <c r="D550" s="58"/>
      <c r="E550" s="58"/>
      <c r="F550" s="58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  <c r="BM550" s="11"/>
      <c r="BN550" s="11"/>
      <c r="BO550" s="11"/>
      <c r="BP550" s="11"/>
      <c r="BQ550" s="11"/>
      <c r="BR550" s="11"/>
      <c r="BS550" s="11"/>
      <c r="BT550" s="11"/>
      <c r="BU550" s="11"/>
      <c r="BV550" s="11"/>
      <c r="BW550" s="11"/>
      <c r="BX550" s="11"/>
      <c r="BY550" s="11"/>
      <c r="BZ550" s="11"/>
      <c r="CA550" s="11"/>
      <c r="CB550" s="11"/>
      <c r="CC550" s="11"/>
      <c r="CD550" s="11"/>
      <c r="CE550" s="11"/>
      <c r="CF550" s="11"/>
      <c r="CG550" s="11"/>
      <c r="CH550" s="11"/>
      <c r="CI550" s="11"/>
      <c r="CJ550" s="11"/>
      <c r="CK550" s="11"/>
      <c r="CL550" s="11"/>
      <c r="CM550" s="11"/>
      <c r="CN550" s="11"/>
      <c r="CO550" s="11"/>
      <c r="CP550" s="11"/>
      <c r="CQ550" s="11"/>
      <c r="CR550" s="11"/>
      <c r="CS550" s="11"/>
      <c r="CT550" s="11"/>
      <c r="CU550" s="11"/>
      <c r="CV550" s="11"/>
      <c r="CW550" s="11"/>
      <c r="CX550" s="11"/>
      <c r="CY550" s="11"/>
      <c r="CZ550" s="11"/>
      <c r="DA550" s="11"/>
      <c r="DB550" s="11"/>
      <c r="DC550" s="11"/>
      <c r="DD550" s="11"/>
      <c r="DE550" s="11"/>
      <c r="DF550" s="11"/>
      <c r="DG550" s="11"/>
      <c r="DH550" s="11"/>
      <c r="DI550" s="11"/>
      <c r="DJ550" s="11"/>
      <c r="DK550" s="11"/>
      <c r="DL550" s="11"/>
      <c r="DM550" s="11"/>
      <c r="DN550" s="11"/>
      <c r="DO550" s="11"/>
      <c r="DP550" s="11"/>
      <c r="DQ550" s="11"/>
      <c r="DR550" s="11"/>
      <c r="DS550" s="11"/>
      <c r="DT550" s="11"/>
      <c r="DU550" s="11"/>
      <c r="DV550" s="11"/>
      <c r="DW550" s="11"/>
      <c r="DX550" s="11"/>
      <c r="DY550" s="11"/>
      <c r="DZ550" s="11"/>
      <c r="EA550" s="11"/>
      <c r="EB550" s="11"/>
      <c r="EC550" s="11"/>
      <c r="ED550" s="11"/>
      <c r="EE550" s="11"/>
    </row>
    <row r="551">
      <c r="B551" s="58"/>
      <c r="C551" s="58"/>
      <c r="D551" s="58"/>
      <c r="E551" s="58"/>
      <c r="F551" s="58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  <c r="BL551" s="11"/>
      <c r="BM551" s="11"/>
      <c r="BN551" s="11"/>
      <c r="BO551" s="11"/>
      <c r="BP551" s="11"/>
      <c r="BQ551" s="11"/>
      <c r="BR551" s="11"/>
      <c r="BS551" s="11"/>
      <c r="BT551" s="11"/>
      <c r="BU551" s="11"/>
      <c r="BV551" s="11"/>
      <c r="BW551" s="11"/>
      <c r="BX551" s="11"/>
      <c r="BY551" s="11"/>
      <c r="BZ551" s="11"/>
      <c r="CA551" s="11"/>
      <c r="CB551" s="11"/>
      <c r="CC551" s="11"/>
      <c r="CD551" s="11"/>
      <c r="CE551" s="11"/>
      <c r="CF551" s="11"/>
      <c r="CG551" s="11"/>
      <c r="CH551" s="11"/>
      <c r="CI551" s="11"/>
      <c r="CJ551" s="11"/>
      <c r="CK551" s="11"/>
      <c r="CL551" s="11"/>
      <c r="CM551" s="11"/>
      <c r="CN551" s="11"/>
      <c r="CO551" s="11"/>
      <c r="CP551" s="11"/>
      <c r="CQ551" s="11"/>
      <c r="CR551" s="11"/>
      <c r="CS551" s="11"/>
      <c r="CT551" s="11"/>
      <c r="CU551" s="11"/>
      <c r="CV551" s="11"/>
      <c r="CW551" s="11"/>
      <c r="CX551" s="11"/>
      <c r="CY551" s="11"/>
      <c r="CZ551" s="11"/>
      <c r="DA551" s="11"/>
      <c r="DB551" s="11"/>
      <c r="DC551" s="11"/>
      <c r="DD551" s="11"/>
      <c r="DE551" s="11"/>
      <c r="DF551" s="11"/>
      <c r="DG551" s="11"/>
      <c r="DH551" s="11"/>
      <c r="DI551" s="11"/>
      <c r="DJ551" s="11"/>
      <c r="DK551" s="11"/>
      <c r="DL551" s="11"/>
      <c r="DM551" s="11"/>
      <c r="DN551" s="11"/>
      <c r="DO551" s="11"/>
      <c r="DP551" s="11"/>
      <c r="DQ551" s="11"/>
      <c r="DR551" s="11"/>
      <c r="DS551" s="11"/>
      <c r="DT551" s="11"/>
      <c r="DU551" s="11"/>
      <c r="DV551" s="11"/>
      <c r="DW551" s="11"/>
      <c r="DX551" s="11"/>
      <c r="DY551" s="11"/>
      <c r="DZ551" s="11"/>
      <c r="EA551" s="11"/>
      <c r="EB551" s="11"/>
      <c r="EC551" s="11"/>
      <c r="ED551" s="11"/>
      <c r="EE551" s="11"/>
    </row>
    <row r="552">
      <c r="B552" s="58"/>
      <c r="C552" s="58"/>
      <c r="D552" s="58"/>
      <c r="E552" s="58"/>
      <c r="F552" s="58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  <c r="BM552" s="11"/>
      <c r="BN552" s="11"/>
      <c r="BO552" s="11"/>
      <c r="BP552" s="11"/>
      <c r="BQ552" s="11"/>
      <c r="BR552" s="11"/>
      <c r="BS552" s="11"/>
      <c r="BT552" s="11"/>
      <c r="BU552" s="11"/>
      <c r="BV552" s="11"/>
      <c r="BW552" s="11"/>
      <c r="BX552" s="11"/>
      <c r="BY552" s="11"/>
      <c r="BZ552" s="11"/>
      <c r="CA552" s="11"/>
      <c r="CB552" s="11"/>
      <c r="CC552" s="11"/>
      <c r="CD552" s="11"/>
      <c r="CE552" s="11"/>
      <c r="CF552" s="11"/>
      <c r="CG552" s="11"/>
      <c r="CH552" s="11"/>
      <c r="CI552" s="11"/>
      <c r="CJ552" s="11"/>
      <c r="CK552" s="11"/>
      <c r="CL552" s="11"/>
      <c r="CM552" s="11"/>
      <c r="CN552" s="11"/>
      <c r="CO552" s="11"/>
      <c r="CP552" s="11"/>
      <c r="CQ552" s="11"/>
      <c r="CR552" s="11"/>
      <c r="CS552" s="11"/>
      <c r="CT552" s="11"/>
      <c r="CU552" s="11"/>
      <c r="CV552" s="11"/>
      <c r="CW552" s="11"/>
      <c r="CX552" s="11"/>
      <c r="CY552" s="11"/>
      <c r="CZ552" s="11"/>
      <c r="DA552" s="11"/>
      <c r="DB552" s="11"/>
      <c r="DC552" s="11"/>
      <c r="DD552" s="11"/>
      <c r="DE552" s="11"/>
      <c r="DF552" s="11"/>
      <c r="DG552" s="11"/>
      <c r="DH552" s="11"/>
      <c r="DI552" s="11"/>
      <c r="DJ552" s="11"/>
      <c r="DK552" s="11"/>
      <c r="DL552" s="11"/>
      <c r="DM552" s="11"/>
      <c r="DN552" s="11"/>
      <c r="DO552" s="11"/>
      <c r="DP552" s="11"/>
      <c r="DQ552" s="11"/>
      <c r="DR552" s="11"/>
      <c r="DS552" s="11"/>
      <c r="DT552" s="11"/>
      <c r="DU552" s="11"/>
      <c r="DV552" s="11"/>
      <c r="DW552" s="11"/>
      <c r="DX552" s="11"/>
      <c r="DY552" s="11"/>
      <c r="DZ552" s="11"/>
      <c r="EA552" s="11"/>
      <c r="EB552" s="11"/>
      <c r="EC552" s="11"/>
      <c r="ED552" s="11"/>
      <c r="EE552" s="11"/>
    </row>
    <row r="553">
      <c r="B553" s="58"/>
      <c r="C553" s="58"/>
      <c r="D553" s="58"/>
      <c r="E553" s="58"/>
      <c r="F553" s="58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  <c r="BK553" s="11"/>
      <c r="BL553" s="11"/>
      <c r="BM553" s="11"/>
      <c r="BN553" s="11"/>
      <c r="BO553" s="11"/>
      <c r="BP553" s="11"/>
      <c r="BQ553" s="11"/>
      <c r="BR553" s="11"/>
      <c r="BS553" s="11"/>
      <c r="BT553" s="11"/>
      <c r="BU553" s="11"/>
      <c r="BV553" s="11"/>
      <c r="BW553" s="11"/>
      <c r="BX553" s="11"/>
      <c r="BY553" s="11"/>
      <c r="BZ553" s="11"/>
      <c r="CA553" s="11"/>
      <c r="CB553" s="11"/>
      <c r="CC553" s="11"/>
      <c r="CD553" s="11"/>
      <c r="CE553" s="11"/>
      <c r="CF553" s="11"/>
      <c r="CG553" s="11"/>
      <c r="CH553" s="11"/>
      <c r="CI553" s="11"/>
      <c r="CJ553" s="11"/>
      <c r="CK553" s="11"/>
      <c r="CL553" s="11"/>
      <c r="CM553" s="11"/>
      <c r="CN553" s="11"/>
      <c r="CO553" s="11"/>
      <c r="CP553" s="11"/>
      <c r="CQ553" s="11"/>
      <c r="CR553" s="11"/>
      <c r="CS553" s="11"/>
      <c r="CT553" s="11"/>
      <c r="CU553" s="11"/>
      <c r="CV553" s="11"/>
      <c r="CW553" s="11"/>
      <c r="CX553" s="11"/>
      <c r="CY553" s="11"/>
      <c r="CZ553" s="11"/>
      <c r="DA553" s="11"/>
      <c r="DB553" s="11"/>
      <c r="DC553" s="11"/>
      <c r="DD553" s="11"/>
      <c r="DE553" s="11"/>
      <c r="DF553" s="11"/>
      <c r="DG553" s="11"/>
      <c r="DH553" s="11"/>
      <c r="DI553" s="11"/>
      <c r="DJ553" s="11"/>
      <c r="DK553" s="11"/>
      <c r="DL553" s="11"/>
      <c r="DM553" s="11"/>
      <c r="DN553" s="11"/>
      <c r="DO553" s="11"/>
      <c r="DP553" s="11"/>
      <c r="DQ553" s="11"/>
      <c r="DR553" s="11"/>
      <c r="DS553" s="11"/>
      <c r="DT553" s="11"/>
      <c r="DU553" s="11"/>
      <c r="DV553" s="11"/>
      <c r="DW553" s="11"/>
      <c r="DX553" s="11"/>
      <c r="DY553" s="11"/>
      <c r="DZ553" s="11"/>
      <c r="EA553" s="11"/>
      <c r="EB553" s="11"/>
      <c r="EC553" s="11"/>
      <c r="ED553" s="11"/>
      <c r="EE553" s="11"/>
    </row>
    <row r="554">
      <c r="B554" s="58"/>
      <c r="C554" s="58"/>
      <c r="D554" s="58"/>
      <c r="E554" s="58"/>
      <c r="F554" s="58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L554" s="11"/>
      <c r="BM554" s="11"/>
      <c r="BN554" s="11"/>
      <c r="BO554" s="11"/>
      <c r="BP554" s="11"/>
      <c r="BQ554" s="11"/>
      <c r="BR554" s="11"/>
      <c r="BS554" s="11"/>
      <c r="BT554" s="11"/>
      <c r="BU554" s="11"/>
      <c r="BV554" s="11"/>
      <c r="BW554" s="11"/>
      <c r="BX554" s="11"/>
      <c r="BY554" s="11"/>
      <c r="BZ554" s="11"/>
      <c r="CA554" s="11"/>
      <c r="CB554" s="11"/>
      <c r="CC554" s="11"/>
      <c r="CD554" s="11"/>
      <c r="CE554" s="11"/>
      <c r="CF554" s="11"/>
      <c r="CG554" s="11"/>
      <c r="CH554" s="11"/>
      <c r="CI554" s="11"/>
      <c r="CJ554" s="11"/>
      <c r="CK554" s="11"/>
      <c r="CL554" s="11"/>
      <c r="CM554" s="11"/>
      <c r="CN554" s="11"/>
      <c r="CO554" s="11"/>
      <c r="CP554" s="11"/>
      <c r="CQ554" s="11"/>
      <c r="CR554" s="11"/>
      <c r="CS554" s="11"/>
      <c r="CT554" s="11"/>
      <c r="CU554" s="11"/>
      <c r="CV554" s="11"/>
      <c r="CW554" s="11"/>
      <c r="CX554" s="11"/>
      <c r="CY554" s="11"/>
      <c r="CZ554" s="11"/>
      <c r="DA554" s="11"/>
      <c r="DB554" s="11"/>
      <c r="DC554" s="11"/>
      <c r="DD554" s="11"/>
      <c r="DE554" s="11"/>
      <c r="DF554" s="11"/>
      <c r="DG554" s="11"/>
      <c r="DH554" s="11"/>
      <c r="DI554" s="11"/>
      <c r="DJ554" s="11"/>
      <c r="DK554" s="11"/>
      <c r="DL554" s="11"/>
      <c r="DM554" s="11"/>
      <c r="DN554" s="11"/>
      <c r="DO554" s="11"/>
      <c r="DP554" s="11"/>
      <c r="DQ554" s="11"/>
      <c r="DR554" s="11"/>
      <c r="DS554" s="11"/>
      <c r="DT554" s="11"/>
      <c r="DU554" s="11"/>
      <c r="DV554" s="11"/>
      <c r="DW554" s="11"/>
      <c r="DX554" s="11"/>
      <c r="DY554" s="11"/>
      <c r="DZ554" s="11"/>
      <c r="EA554" s="11"/>
      <c r="EB554" s="11"/>
      <c r="EC554" s="11"/>
      <c r="ED554" s="11"/>
      <c r="EE554" s="11"/>
    </row>
    <row r="555">
      <c r="B555" s="58"/>
      <c r="C555" s="58"/>
      <c r="D555" s="58"/>
      <c r="E555" s="58"/>
      <c r="F555" s="58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  <c r="BL555" s="11"/>
      <c r="BM555" s="11"/>
      <c r="BN555" s="11"/>
      <c r="BO555" s="11"/>
      <c r="BP555" s="11"/>
      <c r="BQ555" s="11"/>
      <c r="BR555" s="11"/>
      <c r="BS555" s="11"/>
      <c r="BT555" s="11"/>
      <c r="BU555" s="11"/>
      <c r="BV555" s="11"/>
      <c r="BW555" s="11"/>
      <c r="BX555" s="11"/>
      <c r="BY555" s="11"/>
      <c r="BZ555" s="11"/>
      <c r="CA555" s="11"/>
      <c r="CB555" s="11"/>
      <c r="CC555" s="11"/>
      <c r="CD555" s="11"/>
      <c r="CE555" s="11"/>
      <c r="CF555" s="11"/>
      <c r="CG555" s="11"/>
      <c r="CH555" s="11"/>
      <c r="CI555" s="11"/>
      <c r="CJ555" s="11"/>
      <c r="CK555" s="11"/>
      <c r="CL555" s="11"/>
      <c r="CM555" s="11"/>
      <c r="CN555" s="11"/>
      <c r="CO555" s="11"/>
      <c r="CP555" s="11"/>
      <c r="CQ555" s="11"/>
      <c r="CR555" s="11"/>
      <c r="CS555" s="11"/>
      <c r="CT555" s="11"/>
      <c r="CU555" s="11"/>
      <c r="CV555" s="11"/>
      <c r="CW555" s="11"/>
      <c r="CX555" s="11"/>
      <c r="CY555" s="11"/>
      <c r="CZ555" s="11"/>
      <c r="DA555" s="11"/>
      <c r="DB555" s="11"/>
      <c r="DC555" s="11"/>
      <c r="DD555" s="11"/>
      <c r="DE555" s="11"/>
      <c r="DF555" s="11"/>
      <c r="DG555" s="11"/>
      <c r="DH555" s="11"/>
      <c r="DI555" s="11"/>
      <c r="DJ555" s="11"/>
      <c r="DK555" s="11"/>
      <c r="DL555" s="11"/>
      <c r="DM555" s="11"/>
      <c r="DN555" s="11"/>
      <c r="DO555" s="11"/>
      <c r="DP555" s="11"/>
      <c r="DQ555" s="11"/>
      <c r="DR555" s="11"/>
      <c r="DS555" s="11"/>
      <c r="DT555" s="11"/>
      <c r="DU555" s="11"/>
      <c r="DV555" s="11"/>
      <c r="DW555" s="11"/>
      <c r="DX555" s="11"/>
      <c r="DY555" s="11"/>
      <c r="DZ555" s="11"/>
      <c r="EA555" s="11"/>
      <c r="EB555" s="11"/>
      <c r="EC555" s="11"/>
      <c r="ED555" s="11"/>
      <c r="EE555" s="11"/>
    </row>
    <row r="556">
      <c r="B556" s="58"/>
      <c r="C556" s="58"/>
      <c r="D556" s="58"/>
      <c r="E556" s="58"/>
      <c r="F556" s="58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  <c r="BQ556" s="11"/>
      <c r="BR556" s="11"/>
      <c r="BS556" s="11"/>
      <c r="BT556" s="11"/>
      <c r="BU556" s="11"/>
      <c r="BV556" s="11"/>
      <c r="BW556" s="11"/>
      <c r="BX556" s="11"/>
      <c r="BY556" s="11"/>
      <c r="BZ556" s="11"/>
      <c r="CA556" s="11"/>
      <c r="CB556" s="11"/>
      <c r="CC556" s="11"/>
      <c r="CD556" s="11"/>
      <c r="CE556" s="11"/>
      <c r="CF556" s="11"/>
      <c r="CG556" s="11"/>
      <c r="CH556" s="11"/>
      <c r="CI556" s="11"/>
      <c r="CJ556" s="11"/>
      <c r="CK556" s="11"/>
      <c r="CL556" s="11"/>
      <c r="CM556" s="11"/>
      <c r="CN556" s="11"/>
      <c r="CO556" s="11"/>
      <c r="CP556" s="11"/>
      <c r="CQ556" s="11"/>
      <c r="CR556" s="11"/>
      <c r="CS556" s="11"/>
      <c r="CT556" s="11"/>
      <c r="CU556" s="11"/>
      <c r="CV556" s="11"/>
      <c r="CW556" s="11"/>
      <c r="CX556" s="11"/>
      <c r="CY556" s="11"/>
      <c r="CZ556" s="11"/>
      <c r="DA556" s="11"/>
      <c r="DB556" s="11"/>
      <c r="DC556" s="11"/>
      <c r="DD556" s="11"/>
      <c r="DE556" s="11"/>
      <c r="DF556" s="11"/>
      <c r="DG556" s="11"/>
      <c r="DH556" s="11"/>
      <c r="DI556" s="11"/>
      <c r="DJ556" s="11"/>
      <c r="DK556" s="11"/>
      <c r="DL556" s="11"/>
      <c r="DM556" s="11"/>
      <c r="DN556" s="11"/>
      <c r="DO556" s="11"/>
      <c r="DP556" s="11"/>
      <c r="DQ556" s="11"/>
      <c r="DR556" s="11"/>
      <c r="DS556" s="11"/>
      <c r="DT556" s="11"/>
      <c r="DU556" s="11"/>
      <c r="DV556" s="11"/>
      <c r="DW556" s="11"/>
      <c r="DX556" s="11"/>
      <c r="DY556" s="11"/>
      <c r="DZ556" s="11"/>
      <c r="EA556" s="11"/>
      <c r="EB556" s="11"/>
      <c r="EC556" s="11"/>
      <c r="ED556" s="11"/>
      <c r="EE556" s="11"/>
    </row>
    <row r="557">
      <c r="B557" s="58"/>
      <c r="C557" s="58"/>
      <c r="D557" s="58"/>
      <c r="E557" s="58"/>
      <c r="F557" s="58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  <c r="BK557" s="11"/>
      <c r="BL557" s="11"/>
      <c r="BM557" s="11"/>
      <c r="BN557" s="11"/>
      <c r="BO557" s="11"/>
      <c r="BP557" s="11"/>
      <c r="BQ557" s="11"/>
      <c r="BR557" s="11"/>
      <c r="BS557" s="11"/>
      <c r="BT557" s="11"/>
      <c r="BU557" s="11"/>
      <c r="BV557" s="11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</row>
    <row r="558">
      <c r="B558" s="58"/>
      <c r="C558" s="58"/>
      <c r="D558" s="58"/>
      <c r="E558" s="58"/>
      <c r="F558" s="58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/>
      <c r="BM558" s="11"/>
      <c r="BN558" s="11"/>
      <c r="BO558" s="11"/>
      <c r="BP558" s="11"/>
      <c r="BQ558" s="11"/>
      <c r="BR558" s="11"/>
      <c r="BS558" s="11"/>
      <c r="BT558" s="11"/>
      <c r="BU558" s="11"/>
      <c r="BV558" s="11"/>
      <c r="BW558" s="11"/>
      <c r="BX558" s="11"/>
      <c r="BY558" s="11"/>
      <c r="BZ558" s="11"/>
      <c r="CA558" s="11"/>
      <c r="CB558" s="11"/>
      <c r="CC558" s="11"/>
      <c r="CD558" s="11"/>
      <c r="CE558" s="11"/>
      <c r="CF558" s="11"/>
      <c r="CG558" s="11"/>
      <c r="CH558" s="11"/>
      <c r="CI558" s="11"/>
      <c r="CJ558" s="11"/>
      <c r="CK558" s="11"/>
      <c r="CL558" s="11"/>
      <c r="CM558" s="11"/>
      <c r="CN558" s="11"/>
      <c r="CO558" s="11"/>
      <c r="CP558" s="11"/>
      <c r="CQ558" s="11"/>
      <c r="CR558" s="11"/>
      <c r="CS558" s="11"/>
      <c r="CT558" s="11"/>
      <c r="CU558" s="11"/>
      <c r="CV558" s="11"/>
      <c r="CW558" s="11"/>
      <c r="CX558" s="11"/>
      <c r="CY558" s="11"/>
      <c r="CZ558" s="11"/>
      <c r="DA558" s="11"/>
      <c r="DB558" s="11"/>
      <c r="DC558" s="11"/>
      <c r="DD558" s="11"/>
      <c r="DE558" s="11"/>
      <c r="DF558" s="11"/>
      <c r="DG558" s="11"/>
      <c r="DH558" s="11"/>
      <c r="DI558" s="11"/>
      <c r="DJ558" s="11"/>
      <c r="DK558" s="11"/>
      <c r="DL558" s="11"/>
      <c r="DM558" s="11"/>
      <c r="DN558" s="11"/>
      <c r="DO558" s="11"/>
      <c r="DP558" s="11"/>
      <c r="DQ558" s="11"/>
      <c r="DR558" s="11"/>
      <c r="DS558" s="11"/>
      <c r="DT558" s="11"/>
      <c r="DU558" s="11"/>
      <c r="DV558" s="11"/>
      <c r="DW558" s="11"/>
      <c r="DX558" s="11"/>
      <c r="DY558" s="11"/>
      <c r="DZ558" s="11"/>
      <c r="EA558" s="11"/>
      <c r="EB558" s="11"/>
      <c r="EC558" s="11"/>
      <c r="ED558" s="11"/>
      <c r="EE558" s="11"/>
    </row>
    <row r="559">
      <c r="B559" s="58"/>
      <c r="C559" s="58"/>
      <c r="D559" s="58"/>
      <c r="E559" s="58"/>
      <c r="F559" s="58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  <c r="BL559" s="11"/>
      <c r="BM559" s="11"/>
      <c r="BN559" s="11"/>
      <c r="BO559" s="11"/>
      <c r="BP559" s="11"/>
      <c r="BQ559" s="11"/>
      <c r="BR559" s="11"/>
      <c r="BS559" s="11"/>
      <c r="BT559" s="11"/>
      <c r="BU559" s="11"/>
      <c r="BV559" s="11"/>
      <c r="BW559" s="11"/>
      <c r="BX559" s="11"/>
      <c r="BY559" s="11"/>
      <c r="BZ559" s="11"/>
      <c r="CA559" s="11"/>
      <c r="CB559" s="11"/>
      <c r="CC559" s="11"/>
      <c r="CD559" s="11"/>
      <c r="CE559" s="11"/>
      <c r="CF559" s="11"/>
      <c r="CG559" s="11"/>
      <c r="CH559" s="11"/>
      <c r="CI559" s="11"/>
      <c r="CJ559" s="11"/>
      <c r="CK559" s="11"/>
      <c r="CL559" s="11"/>
      <c r="CM559" s="11"/>
      <c r="CN559" s="11"/>
      <c r="CO559" s="11"/>
      <c r="CP559" s="11"/>
      <c r="CQ559" s="11"/>
      <c r="CR559" s="11"/>
      <c r="CS559" s="11"/>
      <c r="CT559" s="11"/>
      <c r="CU559" s="11"/>
      <c r="CV559" s="11"/>
      <c r="CW559" s="11"/>
      <c r="CX559" s="11"/>
      <c r="CY559" s="11"/>
      <c r="CZ559" s="11"/>
      <c r="DA559" s="11"/>
      <c r="DB559" s="11"/>
      <c r="DC559" s="11"/>
      <c r="DD559" s="11"/>
      <c r="DE559" s="11"/>
      <c r="DF559" s="11"/>
      <c r="DG559" s="11"/>
      <c r="DH559" s="11"/>
      <c r="DI559" s="11"/>
      <c r="DJ559" s="11"/>
      <c r="DK559" s="11"/>
      <c r="DL559" s="11"/>
      <c r="DM559" s="11"/>
      <c r="DN559" s="11"/>
      <c r="DO559" s="11"/>
      <c r="DP559" s="11"/>
      <c r="DQ559" s="11"/>
      <c r="DR559" s="11"/>
      <c r="DS559" s="11"/>
      <c r="DT559" s="11"/>
      <c r="DU559" s="11"/>
      <c r="DV559" s="11"/>
      <c r="DW559" s="11"/>
      <c r="DX559" s="11"/>
      <c r="DY559" s="11"/>
      <c r="DZ559" s="11"/>
      <c r="EA559" s="11"/>
      <c r="EB559" s="11"/>
      <c r="EC559" s="11"/>
      <c r="ED559" s="11"/>
      <c r="EE559" s="11"/>
    </row>
    <row r="560">
      <c r="B560" s="58"/>
      <c r="C560" s="58"/>
      <c r="D560" s="58"/>
      <c r="E560" s="58"/>
      <c r="F560" s="58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/>
      <c r="BM560" s="11"/>
      <c r="BN560" s="11"/>
      <c r="BO560" s="11"/>
      <c r="BP560" s="11"/>
      <c r="BQ560" s="11"/>
      <c r="BR560" s="11"/>
      <c r="BS560" s="11"/>
      <c r="BT560" s="11"/>
      <c r="BU560" s="11"/>
      <c r="BV560" s="11"/>
      <c r="BW560" s="11"/>
      <c r="BX560" s="11"/>
      <c r="BY560" s="11"/>
      <c r="BZ560" s="11"/>
      <c r="CA560" s="11"/>
      <c r="CB560" s="11"/>
      <c r="CC560" s="11"/>
      <c r="CD560" s="11"/>
      <c r="CE560" s="11"/>
      <c r="CF560" s="11"/>
      <c r="CG560" s="11"/>
      <c r="CH560" s="11"/>
      <c r="CI560" s="11"/>
      <c r="CJ560" s="11"/>
      <c r="CK560" s="11"/>
      <c r="CL560" s="11"/>
      <c r="CM560" s="11"/>
      <c r="CN560" s="11"/>
      <c r="CO560" s="11"/>
      <c r="CP560" s="11"/>
      <c r="CQ560" s="11"/>
      <c r="CR560" s="11"/>
      <c r="CS560" s="11"/>
      <c r="CT560" s="11"/>
      <c r="CU560" s="11"/>
      <c r="CV560" s="11"/>
      <c r="CW560" s="11"/>
      <c r="CX560" s="11"/>
      <c r="CY560" s="11"/>
      <c r="CZ560" s="11"/>
      <c r="DA560" s="11"/>
      <c r="DB560" s="11"/>
      <c r="DC560" s="11"/>
      <c r="DD560" s="11"/>
      <c r="DE560" s="11"/>
      <c r="DF560" s="11"/>
      <c r="DG560" s="11"/>
      <c r="DH560" s="11"/>
      <c r="DI560" s="11"/>
      <c r="DJ560" s="11"/>
      <c r="DK560" s="11"/>
      <c r="DL560" s="11"/>
      <c r="DM560" s="11"/>
      <c r="DN560" s="11"/>
      <c r="DO560" s="11"/>
      <c r="DP560" s="11"/>
      <c r="DQ560" s="11"/>
      <c r="DR560" s="11"/>
      <c r="DS560" s="11"/>
      <c r="DT560" s="11"/>
      <c r="DU560" s="11"/>
      <c r="DV560" s="11"/>
      <c r="DW560" s="11"/>
      <c r="DX560" s="11"/>
      <c r="DY560" s="11"/>
      <c r="DZ560" s="11"/>
      <c r="EA560" s="11"/>
      <c r="EB560" s="11"/>
      <c r="EC560" s="11"/>
      <c r="ED560" s="11"/>
      <c r="EE560" s="11"/>
    </row>
    <row r="561">
      <c r="B561" s="58"/>
      <c r="C561" s="58"/>
      <c r="D561" s="58"/>
      <c r="E561" s="58"/>
      <c r="F561" s="58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  <c r="BL561" s="11"/>
      <c r="BM561" s="11"/>
      <c r="BN561" s="11"/>
      <c r="BO561" s="11"/>
      <c r="BP561" s="11"/>
      <c r="BQ561" s="11"/>
      <c r="BR561" s="11"/>
      <c r="BS561" s="11"/>
      <c r="BT561" s="11"/>
      <c r="BU561" s="11"/>
      <c r="BV561" s="11"/>
      <c r="BW561" s="11"/>
      <c r="BX561" s="11"/>
      <c r="BY561" s="11"/>
      <c r="BZ561" s="11"/>
      <c r="CA561" s="11"/>
      <c r="CB561" s="11"/>
      <c r="CC561" s="11"/>
      <c r="CD561" s="11"/>
      <c r="CE561" s="11"/>
      <c r="CF561" s="11"/>
      <c r="CG561" s="11"/>
      <c r="CH561" s="11"/>
      <c r="CI561" s="11"/>
      <c r="CJ561" s="11"/>
      <c r="CK561" s="11"/>
      <c r="CL561" s="11"/>
      <c r="CM561" s="11"/>
      <c r="CN561" s="11"/>
      <c r="CO561" s="11"/>
      <c r="CP561" s="11"/>
      <c r="CQ561" s="11"/>
      <c r="CR561" s="11"/>
      <c r="CS561" s="11"/>
      <c r="CT561" s="11"/>
      <c r="CU561" s="11"/>
      <c r="CV561" s="11"/>
      <c r="CW561" s="11"/>
      <c r="CX561" s="11"/>
      <c r="CY561" s="11"/>
      <c r="CZ561" s="11"/>
      <c r="DA561" s="11"/>
      <c r="DB561" s="11"/>
      <c r="DC561" s="11"/>
      <c r="DD561" s="11"/>
      <c r="DE561" s="11"/>
      <c r="DF561" s="11"/>
      <c r="DG561" s="11"/>
      <c r="DH561" s="11"/>
      <c r="DI561" s="11"/>
      <c r="DJ561" s="11"/>
      <c r="DK561" s="11"/>
      <c r="DL561" s="11"/>
      <c r="DM561" s="11"/>
      <c r="DN561" s="11"/>
      <c r="DO561" s="11"/>
      <c r="DP561" s="11"/>
      <c r="DQ561" s="11"/>
      <c r="DR561" s="11"/>
      <c r="DS561" s="11"/>
      <c r="DT561" s="11"/>
      <c r="DU561" s="11"/>
      <c r="DV561" s="11"/>
      <c r="DW561" s="11"/>
      <c r="DX561" s="11"/>
      <c r="DY561" s="11"/>
      <c r="DZ561" s="11"/>
      <c r="EA561" s="11"/>
      <c r="EB561" s="11"/>
      <c r="EC561" s="11"/>
      <c r="ED561" s="11"/>
      <c r="EE561" s="11"/>
    </row>
    <row r="562">
      <c r="B562" s="58"/>
      <c r="C562" s="58"/>
      <c r="D562" s="58"/>
      <c r="E562" s="58"/>
      <c r="F562" s="58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  <c r="BK562" s="11"/>
      <c r="BL562" s="11"/>
      <c r="BM562" s="11"/>
      <c r="BN562" s="11"/>
      <c r="BO562" s="11"/>
      <c r="BP562" s="11"/>
      <c r="BQ562" s="11"/>
      <c r="BR562" s="11"/>
      <c r="BS562" s="11"/>
      <c r="BT562" s="11"/>
      <c r="BU562" s="11"/>
      <c r="BV562" s="11"/>
      <c r="BW562" s="11"/>
      <c r="BX562" s="11"/>
      <c r="BY562" s="11"/>
      <c r="BZ562" s="11"/>
      <c r="CA562" s="11"/>
      <c r="CB562" s="11"/>
      <c r="CC562" s="11"/>
      <c r="CD562" s="11"/>
      <c r="CE562" s="11"/>
      <c r="CF562" s="11"/>
      <c r="CG562" s="11"/>
      <c r="CH562" s="11"/>
      <c r="CI562" s="11"/>
      <c r="CJ562" s="11"/>
      <c r="CK562" s="11"/>
      <c r="CL562" s="11"/>
      <c r="CM562" s="11"/>
      <c r="CN562" s="11"/>
      <c r="CO562" s="11"/>
      <c r="CP562" s="11"/>
      <c r="CQ562" s="11"/>
      <c r="CR562" s="11"/>
      <c r="CS562" s="11"/>
      <c r="CT562" s="11"/>
      <c r="CU562" s="11"/>
      <c r="CV562" s="11"/>
      <c r="CW562" s="11"/>
      <c r="CX562" s="11"/>
      <c r="CY562" s="11"/>
      <c r="CZ562" s="11"/>
      <c r="DA562" s="11"/>
      <c r="DB562" s="11"/>
      <c r="DC562" s="11"/>
      <c r="DD562" s="11"/>
      <c r="DE562" s="11"/>
      <c r="DF562" s="11"/>
      <c r="DG562" s="11"/>
      <c r="DH562" s="11"/>
      <c r="DI562" s="11"/>
      <c r="DJ562" s="11"/>
      <c r="DK562" s="11"/>
      <c r="DL562" s="11"/>
      <c r="DM562" s="11"/>
      <c r="DN562" s="11"/>
      <c r="DO562" s="11"/>
      <c r="DP562" s="11"/>
      <c r="DQ562" s="11"/>
      <c r="DR562" s="11"/>
      <c r="DS562" s="11"/>
      <c r="DT562" s="11"/>
      <c r="DU562" s="11"/>
      <c r="DV562" s="11"/>
      <c r="DW562" s="11"/>
      <c r="DX562" s="11"/>
      <c r="DY562" s="11"/>
      <c r="DZ562" s="11"/>
      <c r="EA562" s="11"/>
      <c r="EB562" s="11"/>
      <c r="EC562" s="11"/>
      <c r="ED562" s="11"/>
      <c r="EE562" s="11"/>
    </row>
    <row r="563">
      <c r="B563" s="58"/>
      <c r="C563" s="58"/>
      <c r="D563" s="58"/>
      <c r="E563" s="58"/>
      <c r="F563" s="58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  <c r="BL563" s="11"/>
      <c r="BM563" s="11"/>
      <c r="BN563" s="11"/>
      <c r="BO563" s="11"/>
      <c r="BP563" s="11"/>
      <c r="BQ563" s="11"/>
      <c r="BR563" s="11"/>
      <c r="BS563" s="11"/>
      <c r="BT563" s="11"/>
      <c r="BU563" s="11"/>
      <c r="BV563" s="11"/>
      <c r="BW563" s="11"/>
      <c r="BX563" s="11"/>
      <c r="BY563" s="11"/>
      <c r="BZ563" s="11"/>
      <c r="CA563" s="11"/>
      <c r="CB563" s="11"/>
      <c r="CC563" s="11"/>
      <c r="CD563" s="11"/>
      <c r="CE563" s="11"/>
      <c r="CF563" s="11"/>
      <c r="CG563" s="11"/>
      <c r="CH563" s="11"/>
      <c r="CI563" s="11"/>
      <c r="CJ563" s="11"/>
      <c r="CK563" s="11"/>
      <c r="CL563" s="11"/>
      <c r="CM563" s="11"/>
      <c r="CN563" s="11"/>
      <c r="CO563" s="11"/>
      <c r="CP563" s="11"/>
      <c r="CQ563" s="11"/>
      <c r="CR563" s="11"/>
      <c r="CS563" s="11"/>
      <c r="CT563" s="11"/>
      <c r="CU563" s="11"/>
      <c r="CV563" s="11"/>
      <c r="CW563" s="11"/>
      <c r="CX563" s="11"/>
      <c r="CY563" s="11"/>
      <c r="CZ563" s="11"/>
      <c r="DA563" s="11"/>
      <c r="DB563" s="11"/>
      <c r="DC563" s="11"/>
      <c r="DD563" s="11"/>
      <c r="DE563" s="11"/>
      <c r="DF563" s="11"/>
      <c r="DG563" s="11"/>
      <c r="DH563" s="11"/>
      <c r="DI563" s="11"/>
      <c r="DJ563" s="11"/>
      <c r="DK563" s="11"/>
      <c r="DL563" s="11"/>
      <c r="DM563" s="11"/>
      <c r="DN563" s="11"/>
      <c r="DO563" s="11"/>
      <c r="DP563" s="11"/>
      <c r="DQ563" s="11"/>
      <c r="DR563" s="11"/>
      <c r="DS563" s="11"/>
      <c r="DT563" s="11"/>
      <c r="DU563" s="11"/>
      <c r="DV563" s="11"/>
      <c r="DW563" s="11"/>
      <c r="DX563" s="11"/>
      <c r="DY563" s="11"/>
      <c r="DZ563" s="11"/>
      <c r="EA563" s="11"/>
      <c r="EB563" s="11"/>
      <c r="EC563" s="11"/>
      <c r="ED563" s="11"/>
      <c r="EE563" s="11"/>
    </row>
    <row r="564">
      <c r="B564" s="58"/>
      <c r="C564" s="58"/>
      <c r="D564" s="58"/>
      <c r="E564" s="58"/>
      <c r="F564" s="58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  <c r="BL564" s="11"/>
      <c r="BM564" s="11"/>
      <c r="BN564" s="11"/>
      <c r="BO564" s="11"/>
      <c r="BP564" s="11"/>
      <c r="BQ564" s="11"/>
      <c r="BR564" s="11"/>
      <c r="BS564" s="11"/>
      <c r="BT564" s="11"/>
      <c r="BU564" s="11"/>
      <c r="BV564" s="11"/>
      <c r="BW564" s="11"/>
      <c r="BX564" s="11"/>
      <c r="BY564" s="11"/>
      <c r="BZ564" s="11"/>
      <c r="CA564" s="11"/>
      <c r="CB564" s="11"/>
      <c r="CC564" s="11"/>
      <c r="CD564" s="11"/>
      <c r="CE564" s="11"/>
      <c r="CF564" s="11"/>
      <c r="CG564" s="11"/>
      <c r="CH564" s="11"/>
      <c r="CI564" s="11"/>
      <c r="CJ564" s="11"/>
      <c r="CK564" s="11"/>
      <c r="CL564" s="11"/>
      <c r="CM564" s="11"/>
      <c r="CN564" s="11"/>
      <c r="CO564" s="11"/>
      <c r="CP564" s="11"/>
      <c r="CQ564" s="11"/>
      <c r="CR564" s="11"/>
      <c r="CS564" s="11"/>
      <c r="CT564" s="11"/>
      <c r="CU564" s="11"/>
      <c r="CV564" s="11"/>
      <c r="CW564" s="11"/>
      <c r="CX564" s="11"/>
      <c r="CY564" s="11"/>
      <c r="CZ564" s="11"/>
      <c r="DA564" s="11"/>
      <c r="DB564" s="11"/>
      <c r="DC564" s="11"/>
      <c r="DD564" s="11"/>
      <c r="DE564" s="11"/>
      <c r="DF564" s="11"/>
      <c r="DG564" s="11"/>
      <c r="DH564" s="11"/>
      <c r="DI564" s="11"/>
      <c r="DJ564" s="11"/>
      <c r="DK564" s="11"/>
      <c r="DL564" s="11"/>
      <c r="DM564" s="11"/>
      <c r="DN564" s="11"/>
      <c r="DO564" s="11"/>
      <c r="DP564" s="11"/>
      <c r="DQ564" s="11"/>
      <c r="DR564" s="11"/>
      <c r="DS564" s="11"/>
      <c r="DT564" s="11"/>
      <c r="DU564" s="11"/>
      <c r="DV564" s="11"/>
      <c r="DW564" s="11"/>
      <c r="DX564" s="11"/>
      <c r="DY564" s="11"/>
      <c r="DZ564" s="11"/>
      <c r="EA564" s="11"/>
      <c r="EB564" s="11"/>
      <c r="EC564" s="11"/>
      <c r="ED564" s="11"/>
      <c r="EE564" s="11"/>
    </row>
    <row r="565">
      <c r="B565" s="58"/>
      <c r="C565" s="58"/>
      <c r="D565" s="58"/>
      <c r="E565" s="58"/>
      <c r="F565" s="58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  <c r="BM565" s="11"/>
      <c r="BN565" s="11"/>
      <c r="BO565" s="11"/>
      <c r="BP565" s="11"/>
      <c r="BQ565" s="11"/>
      <c r="BR565" s="11"/>
      <c r="BS565" s="11"/>
      <c r="BT565" s="11"/>
      <c r="BU565" s="11"/>
      <c r="BV565" s="11"/>
      <c r="BW565" s="11"/>
      <c r="BX565" s="11"/>
      <c r="BY565" s="11"/>
      <c r="BZ565" s="11"/>
      <c r="CA565" s="11"/>
      <c r="CB565" s="11"/>
      <c r="CC565" s="11"/>
      <c r="CD565" s="11"/>
      <c r="CE565" s="11"/>
      <c r="CF565" s="11"/>
      <c r="CG565" s="11"/>
      <c r="CH565" s="11"/>
      <c r="CI565" s="11"/>
      <c r="CJ565" s="11"/>
      <c r="CK565" s="11"/>
      <c r="CL565" s="11"/>
      <c r="CM565" s="11"/>
      <c r="CN565" s="11"/>
      <c r="CO565" s="11"/>
      <c r="CP565" s="11"/>
      <c r="CQ565" s="11"/>
      <c r="CR565" s="11"/>
      <c r="CS565" s="11"/>
      <c r="CT565" s="11"/>
      <c r="CU565" s="11"/>
      <c r="CV565" s="11"/>
      <c r="CW565" s="11"/>
      <c r="CX565" s="11"/>
      <c r="CY565" s="11"/>
      <c r="CZ565" s="11"/>
      <c r="DA565" s="11"/>
      <c r="DB565" s="11"/>
      <c r="DC565" s="11"/>
      <c r="DD565" s="11"/>
      <c r="DE565" s="11"/>
      <c r="DF565" s="11"/>
      <c r="DG565" s="11"/>
      <c r="DH565" s="11"/>
      <c r="DI565" s="11"/>
      <c r="DJ565" s="11"/>
      <c r="DK565" s="11"/>
      <c r="DL565" s="11"/>
      <c r="DM565" s="11"/>
      <c r="DN565" s="11"/>
      <c r="DO565" s="11"/>
      <c r="DP565" s="11"/>
      <c r="DQ565" s="11"/>
      <c r="DR565" s="11"/>
      <c r="DS565" s="11"/>
      <c r="DT565" s="11"/>
      <c r="DU565" s="11"/>
      <c r="DV565" s="11"/>
      <c r="DW565" s="11"/>
      <c r="DX565" s="11"/>
      <c r="DY565" s="11"/>
      <c r="DZ565" s="11"/>
      <c r="EA565" s="11"/>
      <c r="EB565" s="11"/>
      <c r="EC565" s="11"/>
      <c r="ED565" s="11"/>
      <c r="EE565" s="11"/>
    </row>
    <row r="566">
      <c r="B566" s="58"/>
      <c r="C566" s="58"/>
      <c r="D566" s="58"/>
      <c r="E566" s="58"/>
      <c r="F566" s="58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L566" s="11"/>
      <c r="BM566" s="11"/>
      <c r="BN566" s="11"/>
      <c r="BO566" s="11"/>
      <c r="BP566" s="11"/>
      <c r="BQ566" s="11"/>
      <c r="BR566" s="11"/>
      <c r="BS566" s="11"/>
      <c r="BT566" s="11"/>
      <c r="BU566" s="11"/>
      <c r="BV566" s="11"/>
      <c r="BW566" s="11"/>
      <c r="BX566" s="11"/>
      <c r="BY566" s="11"/>
      <c r="BZ566" s="11"/>
      <c r="CA566" s="11"/>
      <c r="CB566" s="11"/>
      <c r="CC566" s="11"/>
      <c r="CD566" s="11"/>
      <c r="CE566" s="11"/>
      <c r="CF566" s="11"/>
      <c r="CG566" s="11"/>
      <c r="CH566" s="11"/>
      <c r="CI566" s="11"/>
      <c r="CJ566" s="11"/>
      <c r="CK566" s="11"/>
      <c r="CL566" s="11"/>
      <c r="CM566" s="11"/>
      <c r="CN566" s="11"/>
      <c r="CO566" s="11"/>
      <c r="CP566" s="11"/>
      <c r="CQ566" s="11"/>
      <c r="CR566" s="11"/>
      <c r="CS566" s="11"/>
      <c r="CT566" s="11"/>
      <c r="CU566" s="11"/>
      <c r="CV566" s="11"/>
      <c r="CW566" s="11"/>
      <c r="CX566" s="11"/>
      <c r="CY566" s="11"/>
      <c r="CZ566" s="11"/>
      <c r="DA566" s="11"/>
      <c r="DB566" s="11"/>
      <c r="DC566" s="11"/>
      <c r="DD566" s="11"/>
      <c r="DE566" s="11"/>
      <c r="DF566" s="11"/>
      <c r="DG566" s="11"/>
      <c r="DH566" s="11"/>
      <c r="DI566" s="11"/>
      <c r="DJ566" s="11"/>
      <c r="DK566" s="11"/>
      <c r="DL566" s="11"/>
      <c r="DM566" s="11"/>
      <c r="DN566" s="11"/>
      <c r="DO566" s="11"/>
      <c r="DP566" s="11"/>
      <c r="DQ566" s="11"/>
      <c r="DR566" s="11"/>
      <c r="DS566" s="11"/>
      <c r="DT566" s="11"/>
      <c r="DU566" s="11"/>
      <c r="DV566" s="11"/>
      <c r="DW566" s="11"/>
      <c r="DX566" s="11"/>
      <c r="DY566" s="11"/>
      <c r="DZ566" s="11"/>
      <c r="EA566" s="11"/>
      <c r="EB566" s="11"/>
      <c r="EC566" s="11"/>
      <c r="ED566" s="11"/>
      <c r="EE566" s="11"/>
    </row>
    <row r="567">
      <c r="B567" s="58"/>
      <c r="C567" s="58"/>
      <c r="D567" s="58"/>
      <c r="E567" s="58"/>
      <c r="F567" s="58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  <c r="BL567" s="11"/>
      <c r="BM567" s="11"/>
      <c r="BN567" s="11"/>
      <c r="BO567" s="11"/>
      <c r="BP567" s="11"/>
      <c r="BQ567" s="11"/>
      <c r="BR567" s="11"/>
      <c r="BS567" s="11"/>
      <c r="BT567" s="11"/>
      <c r="BU567" s="11"/>
      <c r="BV567" s="11"/>
      <c r="BW567" s="11"/>
      <c r="BX567" s="11"/>
      <c r="BY567" s="11"/>
      <c r="BZ567" s="11"/>
      <c r="CA567" s="11"/>
      <c r="CB567" s="11"/>
      <c r="CC567" s="11"/>
      <c r="CD567" s="11"/>
      <c r="CE567" s="11"/>
      <c r="CF567" s="11"/>
      <c r="CG567" s="11"/>
      <c r="CH567" s="11"/>
      <c r="CI567" s="11"/>
      <c r="CJ567" s="11"/>
      <c r="CK567" s="11"/>
      <c r="CL567" s="11"/>
      <c r="CM567" s="11"/>
      <c r="CN567" s="11"/>
      <c r="CO567" s="11"/>
      <c r="CP567" s="11"/>
      <c r="CQ567" s="11"/>
      <c r="CR567" s="11"/>
      <c r="CS567" s="11"/>
      <c r="CT567" s="11"/>
      <c r="CU567" s="11"/>
      <c r="CV567" s="11"/>
      <c r="CW567" s="11"/>
      <c r="CX567" s="11"/>
      <c r="CY567" s="11"/>
      <c r="CZ567" s="11"/>
      <c r="DA567" s="11"/>
      <c r="DB567" s="11"/>
      <c r="DC567" s="11"/>
      <c r="DD567" s="11"/>
      <c r="DE567" s="11"/>
      <c r="DF567" s="11"/>
      <c r="DG567" s="11"/>
      <c r="DH567" s="11"/>
      <c r="DI567" s="11"/>
      <c r="DJ567" s="11"/>
      <c r="DK567" s="11"/>
      <c r="DL567" s="11"/>
      <c r="DM567" s="11"/>
      <c r="DN567" s="11"/>
      <c r="DO567" s="11"/>
      <c r="DP567" s="11"/>
      <c r="DQ567" s="11"/>
      <c r="DR567" s="11"/>
      <c r="DS567" s="11"/>
      <c r="DT567" s="11"/>
      <c r="DU567" s="11"/>
      <c r="DV567" s="11"/>
      <c r="DW567" s="11"/>
      <c r="DX567" s="11"/>
      <c r="DY567" s="11"/>
      <c r="DZ567" s="11"/>
      <c r="EA567" s="11"/>
      <c r="EB567" s="11"/>
      <c r="EC567" s="11"/>
      <c r="ED567" s="11"/>
      <c r="EE567" s="11"/>
    </row>
    <row r="568">
      <c r="B568" s="58"/>
      <c r="C568" s="58"/>
      <c r="D568" s="58"/>
      <c r="E568" s="58"/>
      <c r="F568" s="58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/>
      <c r="BM568" s="11"/>
      <c r="BN568" s="11"/>
      <c r="BO568" s="11"/>
      <c r="BP568" s="11"/>
      <c r="BQ568" s="11"/>
      <c r="BR568" s="11"/>
      <c r="BS568" s="11"/>
      <c r="BT568" s="11"/>
      <c r="BU568" s="11"/>
      <c r="BV568" s="11"/>
      <c r="BW568" s="11"/>
      <c r="BX568" s="11"/>
      <c r="BY568" s="11"/>
      <c r="BZ568" s="11"/>
      <c r="CA568" s="11"/>
      <c r="CB568" s="11"/>
      <c r="CC568" s="11"/>
      <c r="CD568" s="11"/>
      <c r="CE568" s="11"/>
      <c r="CF568" s="11"/>
      <c r="CG568" s="11"/>
      <c r="CH568" s="11"/>
      <c r="CI568" s="11"/>
      <c r="CJ568" s="11"/>
      <c r="CK568" s="11"/>
      <c r="CL568" s="11"/>
      <c r="CM568" s="11"/>
      <c r="CN568" s="11"/>
      <c r="CO568" s="11"/>
      <c r="CP568" s="11"/>
      <c r="CQ568" s="11"/>
      <c r="CR568" s="11"/>
      <c r="CS568" s="11"/>
      <c r="CT568" s="11"/>
      <c r="CU568" s="11"/>
      <c r="CV568" s="11"/>
      <c r="CW568" s="11"/>
      <c r="CX568" s="11"/>
      <c r="CY568" s="11"/>
      <c r="CZ568" s="11"/>
      <c r="DA568" s="11"/>
      <c r="DB568" s="11"/>
      <c r="DC568" s="11"/>
      <c r="DD568" s="11"/>
      <c r="DE568" s="11"/>
      <c r="DF568" s="11"/>
      <c r="DG568" s="11"/>
      <c r="DH568" s="11"/>
      <c r="DI568" s="11"/>
      <c r="DJ568" s="11"/>
      <c r="DK568" s="11"/>
      <c r="DL568" s="11"/>
      <c r="DM568" s="11"/>
      <c r="DN568" s="11"/>
      <c r="DO568" s="11"/>
      <c r="DP568" s="11"/>
      <c r="DQ568" s="11"/>
      <c r="DR568" s="11"/>
      <c r="DS568" s="11"/>
      <c r="DT568" s="11"/>
      <c r="DU568" s="11"/>
      <c r="DV568" s="11"/>
      <c r="DW568" s="11"/>
      <c r="DX568" s="11"/>
      <c r="DY568" s="11"/>
      <c r="DZ568" s="11"/>
      <c r="EA568" s="11"/>
      <c r="EB568" s="11"/>
      <c r="EC568" s="11"/>
      <c r="ED568" s="11"/>
      <c r="EE568" s="11"/>
    </row>
    <row r="569">
      <c r="B569" s="58"/>
      <c r="C569" s="58"/>
      <c r="D569" s="58"/>
      <c r="E569" s="58"/>
      <c r="F569" s="58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/>
      <c r="BM569" s="11"/>
      <c r="BN569" s="11"/>
      <c r="BO569" s="11"/>
      <c r="BP569" s="11"/>
      <c r="BQ569" s="11"/>
      <c r="BR569" s="11"/>
      <c r="BS569" s="11"/>
      <c r="BT569" s="11"/>
      <c r="BU569" s="11"/>
      <c r="BV569" s="11"/>
      <c r="BW569" s="11"/>
      <c r="BX569" s="11"/>
      <c r="BY569" s="11"/>
      <c r="BZ569" s="11"/>
      <c r="CA569" s="11"/>
      <c r="CB569" s="11"/>
      <c r="CC569" s="11"/>
      <c r="CD569" s="11"/>
      <c r="CE569" s="11"/>
      <c r="CF569" s="11"/>
      <c r="CG569" s="11"/>
      <c r="CH569" s="11"/>
      <c r="CI569" s="11"/>
      <c r="CJ569" s="11"/>
      <c r="CK569" s="11"/>
      <c r="CL569" s="11"/>
      <c r="CM569" s="11"/>
      <c r="CN569" s="11"/>
      <c r="CO569" s="11"/>
      <c r="CP569" s="11"/>
      <c r="CQ569" s="11"/>
      <c r="CR569" s="11"/>
      <c r="CS569" s="11"/>
      <c r="CT569" s="11"/>
      <c r="CU569" s="11"/>
      <c r="CV569" s="11"/>
      <c r="CW569" s="11"/>
      <c r="CX569" s="11"/>
      <c r="CY569" s="11"/>
      <c r="CZ569" s="11"/>
      <c r="DA569" s="11"/>
      <c r="DB569" s="11"/>
      <c r="DC569" s="11"/>
      <c r="DD569" s="11"/>
      <c r="DE569" s="11"/>
      <c r="DF569" s="11"/>
      <c r="DG569" s="11"/>
      <c r="DH569" s="11"/>
      <c r="DI569" s="11"/>
      <c r="DJ569" s="11"/>
      <c r="DK569" s="11"/>
      <c r="DL569" s="11"/>
      <c r="DM569" s="11"/>
      <c r="DN569" s="11"/>
      <c r="DO569" s="11"/>
      <c r="DP569" s="11"/>
      <c r="DQ569" s="11"/>
      <c r="DR569" s="11"/>
      <c r="DS569" s="11"/>
      <c r="DT569" s="11"/>
      <c r="DU569" s="11"/>
      <c r="DV569" s="11"/>
      <c r="DW569" s="11"/>
      <c r="DX569" s="11"/>
      <c r="DY569" s="11"/>
      <c r="DZ569" s="11"/>
      <c r="EA569" s="11"/>
      <c r="EB569" s="11"/>
      <c r="EC569" s="11"/>
      <c r="ED569" s="11"/>
      <c r="EE569" s="11"/>
    </row>
    <row r="570">
      <c r="B570" s="58"/>
      <c r="C570" s="58"/>
      <c r="D570" s="58"/>
      <c r="E570" s="58"/>
      <c r="F570" s="58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  <c r="BL570" s="11"/>
      <c r="BM570" s="11"/>
      <c r="BN570" s="11"/>
      <c r="BO570" s="11"/>
      <c r="BP570" s="11"/>
      <c r="BQ570" s="11"/>
      <c r="BR570" s="11"/>
      <c r="BS570" s="11"/>
      <c r="BT570" s="11"/>
      <c r="BU570" s="11"/>
      <c r="BV570" s="11"/>
      <c r="BW570" s="11"/>
      <c r="BX570" s="11"/>
      <c r="BY570" s="11"/>
      <c r="BZ570" s="11"/>
      <c r="CA570" s="11"/>
      <c r="CB570" s="11"/>
      <c r="CC570" s="11"/>
      <c r="CD570" s="11"/>
      <c r="CE570" s="11"/>
      <c r="CF570" s="11"/>
      <c r="CG570" s="11"/>
      <c r="CH570" s="11"/>
      <c r="CI570" s="11"/>
      <c r="CJ570" s="11"/>
      <c r="CK570" s="11"/>
      <c r="CL570" s="11"/>
      <c r="CM570" s="11"/>
      <c r="CN570" s="11"/>
      <c r="CO570" s="11"/>
      <c r="CP570" s="11"/>
      <c r="CQ570" s="11"/>
      <c r="CR570" s="11"/>
      <c r="CS570" s="11"/>
      <c r="CT570" s="11"/>
      <c r="CU570" s="11"/>
      <c r="CV570" s="11"/>
      <c r="CW570" s="11"/>
      <c r="CX570" s="11"/>
      <c r="CY570" s="11"/>
      <c r="CZ570" s="11"/>
      <c r="DA570" s="11"/>
      <c r="DB570" s="11"/>
      <c r="DC570" s="11"/>
      <c r="DD570" s="11"/>
      <c r="DE570" s="11"/>
      <c r="DF570" s="11"/>
      <c r="DG570" s="11"/>
      <c r="DH570" s="11"/>
      <c r="DI570" s="11"/>
      <c r="DJ570" s="11"/>
      <c r="DK570" s="11"/>
      <c r="DL570" s="11"/>
      <c r="DM570" s="11"/>
      <c r="DN570" s="11"/>
      <c r="DO570" s="11"/>
      <c r="DP570" s="11"/>
      <c r="DQ570" s="11"/>
      <c r="DR570" s="11"/>
      <c r="DS570" s="11"/>
      <c r="DT570" s="11"/>
      <c r="DU570" s="11"/>
      <c r="DV570" s="11"/>
      <c r="DW570" s="11"/>
      <c r="DX570" s="11"/>
      <c r="DY570" s="11"/>
      <c r="DZ570" s="11"/>
      <c r="EA570" s="11"/>
      <c r="EB570" s="11"/>
      <c r="EC570" s="11"/>
      <c r="ED570" s="11"/>
      <c r="EE570" s="11"/>
    </row>
    <row r="571">
      <c r="B571" s="58"/>
      <c r="C571" s="58"/>
      <c r="D571" s="58"/>
      <c r="E571" s="58"/>
      <c r="F571" s="58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  <c r="BL571" s="11"/>
      <c r="BM571" s="11"/>
      <c r="BN571" s="11"/>
      <c r="BO571" s="11"/>
      <c r="BP571" s="11"/>
      <c r="BQ571" s="11"/>
      <c r="BR571" s="11"/>
      <c r="BS571" s="11"/>
      <c r="BT571" s="11"/>
      <c r="BU571" s="11"/>
      <c r="BV571" s="11"/>
      <c r="BW571" s="11"/>
      <c r="BX571" s="11"/>
      <c r="BY571" s="11"/>
      <c r="BZ571" s="11"/>
      <c r="CA571" s="11"/>
      <c r="CB571" s="11"/>
      <c r="CC571" s="11"/>
      <c r="CD571" s="11"/>
      <c r="CE571" s="11"/>
      <c r="CF571" s="11"/>
      <c r="CG571" s="11"/>
      <c r="CH571" s="11"/>
      <c r="CI571" s="11"/>
      <c r="CJ571" s="11"/>
      <c r="CK571" s="11"/>
      <c r="CL571" s="11"/>
      <c r="CM571" s="11"/>
      <c r="CN571" s="11"/>
      <c r="CO571" s="11"/>
      <c r="CP571" s="11"/>
      <c r="CQ571" s="11"/>
      <c r="CR571" s="11"/>
      <c r="CS571" s="11"/>
      <c r="CT571" s="11"/>
      <c r="CU571" s="11"/>
      <c r="CV571" s="11"/>
      <c r="CW571" s="11"/>
      <c r="CX571" s="11"/>
      <c r="CY571" s="11"/>
      <c r="CZ571" s="11"/>
      <c r="DA571" s="11"/>
      <c r="DB571" s="11"/>
      <c r="DC571" s="11"/>
      <c r="DD571" s="11"/>
      <c r="DE571" s="11"/>
      <c r="DF571" s="11"/>
      <c r="DG571" s="11"/>
      <c r="DH571" s="11"/>
      <c r="DI571" s="11"/>
      <c r="DJ571" s="11"/>
      <c r="DK571" s="11"/>
      <c r="DL571" s="11"/>
      <c r="DM571" s="11"/>
      <c r="DN571" s="11"/>
      <c r="DO571" s="11"/>
      <c r="DP571" s="11"/>
      <c r="DQ571" s="11"/>
      <c r="DR571" s="11"/>
      <c r="DS571" s="11"/>
      <c r="DT571" s="11"/>
      <c r="DU571" s="11"/>
      <c r="DV571" s="11"/>
      <c r="DW571" s="11"/>
      <c r="DX571" s="11"/>
      <c r="DY571" s="11"/>
      <c r="DZ571" s="11"/>
      <c r="EA571" s="11"/>
      <c r="EB571" s="11"/>
      <c r="EC571" s="11"/>
      <c r="ED571" s="11"/>
      <c r="EE571" s="11"/>
    </row>
    <row r="572">
      <c r="B572" s="58"/>
      <c r="C572" s="58"/>
      <c r="D572" s="58"/>
      <c r="E572" s="58"/>
      <c r="F572" s="58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  <c r="BK572" s="11"/>
      <c r="BL572" s="11"/>
      <c r="BM572" s="11"/>
      <c r="BN572" s="11"/>
      <c r="BO572" s="11"/>
      <c r="BP572" s="11"/>
      <c r="BQ572" s="11"/>
      <c r="BR572" s="11"/>
      <c r="BS572" s="11"/>
      <c r="BT572" s="11"/>
      <c r="BU572" s="11"/>
      <c r="BV572" s="11"/>
      <c r="BW572" s="11"/>
      <c r="BX572" s="11"/>
      <c r="BY572" s="11"/>
      <c r="BZ572" s="11"/>
      <c r="CA572" s="11"/>
      <c r="CB572" s="11"/>
      <c r="CC572" s="11"/>
      <c r="CD572" s="11"/>
      <c r="CE572" s="11"/>
      <c r="CF572" s="11"/>
      <c r="CG572" s="11"/>
      <c r="CH572" s="11"/>
      <c r="CI572" s="11"/>
      <c r="CJ572" s="11"/>
      <c r="CK572" s="11"/>
      <c r="CL572" s="11"/>
      <c r="CM572" s="11"/>
      <c r="CN572" s="11"/>
      <c r="CO572" s="11"/>
      <c r="CP572" s="11"/>
      <c r="CQ572" s="11"/>
      <c r="CR572" s="11"/>
      <c r="CS572" s="11"/>
      <c r="CT572" s="11"/>
      <c r="CU572" s="11"/>
      <c r="CV572" s="11"/>
      <c r="CW572" s="11"/>
      <c r="CX572" s="11"/>
      <c r="CY572" s="11"/>
      <c r="CZ572" s="11"/>
      <c r="DA572" s="11"/>
      <c r="DB572" s="11"/>
      <c r="DC572" s="11"/>
      <c r="DD572" s="11"/>
      <c r="DE572" s="11"/>
      <c r="DF572" s="11"/>
      <c r="DG572" s="11"/>
      <c r="DH572" s="11"/>
      <c r="DI572" s="11"/>
      <c r="DJ572" s="11"/>
      <c r="DK572" s="11"/>
      <c r="DL572" s="11"/>
      <c r="DM572" s="11"/>
      <c r="DN572" s="11"/>
      <c r="DO572" s="11"/>
      <c r="DP572" s="11"/>
      <c r="DQ572" s="11"/>
      <c r="DR572" s="11"/>
      <c r="DS572" s="11"/>
      <c r="DT572" s="11"/>
      <c r="DU572" s="11"/>
      <c r="DV572" s="11"/>
      <c r="DW572" s="11"/>
      <c r="DX572" s="11"/>
      <c r="DY572" s="11"/>
      <c r="DZ572" s="11"/>
      <c r="EA572" s="11"/>
      <c r="EB572" s="11"/>
      <c r="EC572" s="11"/>
      <c r="ED572" s="11"/>
      <c r="EE572" s="11"/>
    </row>
    <row r="573">
      <c r="B573" s="58"/>
      <c r="C573" s="58"/>
      <c r="D573" s="58"/>
      <c r="E573" s="58"/>
      <c r="F573" s="58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  <c r="BK573" s="11"/>
      <c r="BL573" s="11"/>
      <c r="BM573" s="11"/>
      <c r="BN573" s="11"/>
      <c r="BO573" s="11"/>
      <c r="BP573" s="11"/>
      <c r="BQ573" s="11"/>
      <c r="BR573" s="11"/>
      <c r="BS573" s="11"/>
      <c r="BT573" s="11"/>
      <c r="BU573" s="11"/>
      <c r="BV573" s="11"/>
      <c r="BW573" s="11"/>
      <c r="BX573" s="11"/>
      <c r="BY573" s="11"/>
      <c r="BZ573" s="11"/>
      <c r="CA573" s="11"/>
      <c r="CB573" s="11"/>
      <c r="CC573" s="11"/>
      <c r="CD573" s="11"/>
      <c r="CE573" s="11"/>
      <c r="CF573" s="11"/>
      <c r="CG573" s="11"/>
      <c r="CH573" s="11"/>
      <c r="CI573" s="11"/>
      <c r="CJ573" s="11"/>
      <c r="CK573" s="11"/>
      <c r="CL573" s="11"/>
      <c r="CM573" s="11"/>
      <c r="CN573" s="11"/>
      <c r="CO573" s="11"/>
      <c r="CP573" s="11"/>
      <c r="CQ573" s="11"/>
      <c r="CR573" s="11"/>
      <c r="CS573" s="11"/>
      <c r="CT573" s="11"/>
      <c r="CU573" s="11"/>
      <c r="CV573" s="11"/>
      <c r="CW573" s="11"/>
      <c r="CX573" s="11"/>
      <c r="CY573" s="11"/>
      <c r="CZ573" s="11"/>
      <c r="DA573" s="11"/>
      <c r="DB573" s="11"/>
      <c r="DC573" s="11"/>
      <c r="DD573" s="11"/>
      <c r="DE573" s="11"/>
      <c r="DF573" s="11"/>
      <c r="DG573" s="11"/>
      <c r="DH573" s="11"/>
      <c r="DI573" s="11"/>
      <c r="DJ573" s="11"/>
      <c r="DK573" s="11"/>
      <c r="DL573" s="11"/>
      <c r="DM573" s="11"/>
      <c r="DN573" s="11"/>
      <c r="DO573" s="11"/>
      <c r="DP573" s="11"/>
      <c r="DQ573" s="11"/>
      <c r="DR573" s="11"/>
      <c r="DS573" s="11"/>
      <c r="DT573" s="11"/>
      <c r="DU573" s="11"/>
      <c r="DV573" s="11"/>
      <c r="DW573" s="11"/>
      <c r="DX573" s="11"/>
      <c r="DY573" s="11"/>
      <c r="DZ573" s="11"/>
      <c r="EA573" s="11"/>
      <c r="EB573" s="11"/>
      <c r="EC573" s="11"/>
      <c r="ED573" s="11"/>
      <c r="EE573" s="11"/>
    </row>
    <row r="574">
      <c r="B574" s="58"/>
      <c r="C574" s="58"/>
      <c r="D574" s="58"/>
      <c r="E574" s="58"/>
      <c r="F574" s="58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  <c r="BK574" s="11"/>
      <c r="BL574" s="11"/>
      <c r="BM574" s="11"/>
      <c r="BN574" s="11"/>
      <c r="BO574" s="11"/>
      <c r="BP574" s="11"/>
      <c r="BQ574" s="11"/>
      <c r="BR574" s="11"/>
      <c r="BS574" s="11"/>
      <c r="BT574" s="11"/>
      <c r="BU574" s="11"/>
      <c r="BV574" s="11"/>
      <c r="BW574" s="11"/>
      <c r="BX574" s="11"/>
      <c r="BY574" s="11"/>
      <c r="BZ574" s="11"/>
      <c r="CA574" s="11"/>
      <c r="CB574" s="11"/>
      <c r="CC574" s="11"/>
      <c r="CD574" s="11"/>
      <c r="CE574" s="11"/>
      <c r="CF574" s="11"/>
      <c r="CG574" s="11"/>
      <c r="CH574" s="11"/>
      <c r="CI574" s="11"/>
      <c r="CJ574" s="11"/>
      <c r="CK574" s="11"/>
      <c r="CL574" s="11"/>
      <c r="CM574" s="11"/>
      <c r="CN574" s="11"/>
      <c r="CO574" s="11"/>
      <c r="CP574" s="11"/>
      <c r="CQ574" s="11"/>
      <c r="CR574" s="11"/>
      <c r="CS574" s="11"/>
      <c r="CT574" s="11"/>
      <c r="CU574" s="11"/>
      <c r="CV574" s="11"/>
      <c r="CW574" s="11"/>
      <c r="CX574" s="11"/>
      <c r="CY574" s="11"/>
      <c r="CZ574" s="11"/>
      <c r="DA574" s="11"/>
      <c r="DB574" s="11"/>
      <c r="DC574" s="11"/>
      <c r="DD574" s="11"/>
      <c r="DE574" s="11"/>
      <c r="DF574" s="11"/>
      <c r="DG574" s="11"/>
      <c r="DH574" s="11"/>
      <c r="DI574" s="11"/>
      <c r="DJ574" s="11"/>
      <c r="DK574" s="11"/>
      <c r="DL574" s="11"/>
      <c r="DM574" s="11"/>
      <c r="DN574" s="11"/>
      <c r="DO574" s="11"/>
      <c r="DP574" s="11"/>
      <c r="DQ574" s="11"/>
      <c r="DR574" s="11"/>
      <c r="DS574" s="11"/>
      <c r="DT574" s="11"/>
      <c r="DU574" s="11"/>
      <c r="DV574" s="11"/>
      <c r="DW574" s="11"/>
      <c r="DX574" s="11"/>
      <c r="DY574" s="11"/>
      <c r="DZ574" s="11"/>
      <c r="EA574" s="11"/>
      <c r="EB574" s="11"/>
      <c r="EC574" s="11"/>
      <c r="ED574" s="11"/>
      <c r="EE574" s="11"/>
    </row>
    <row r="575">
      <c r="B575" s="58"/>
      <c r="C575" s="58"/>
      <c r="D575" s="58"/>
      <c r="E575" s="58"/>
      <c r="F575" s="58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  <c r="BK575" s="11"/>
      <c r="BL575" s="11"/>
      <c r="BM575" s="11"/>
      <c r="BN575" s="11"/>
      <c r="BO575" s="11"/>
      <c r="BP575" s="11"/>
      <c r="BQ575" s="11"/>
      <c r="BR575" s="11"/>
      <c r="BS575" s="11"/>
      <c r="BT575" s="11"/>
      <c r="BU575" s="11"/>
      <c r="BV575" s="11"/>
      <c r="BW575" s="11"/>
      <c r="BX575" s="11"/>
      <c r="BY575" s="11"/>
      <c r="BZ575" s="11"/>
      <c r="CA575" s="11"/>
      <c r="CB575" s="11"/>
      <c r="CC575" s="11"/>
      <c r="CD575" s="11"/>
      <c r="CE575" s="11"/>
      <c r="CF575" s="11"/>
      <c r="CG575" s="11"/>
      <c r="CH575" s="11"/>
      <c r="CI575" s="11"/>
      <c r="CJ575" s="11"/>
      <c r="CK575" s="11"/>
      <c r="CL575" s="11"/>
      <c r="CM575" s="11"/>
      <c r="CN575" s="11"/>
      <c r="CO575" s="11"/>
      <c r="CP575" s="11"/>
      <c r="CQ575" s="11"/>
      <c r="CR575" s="11"/>
      <c r="CS575" s="11"/>
      <c r="CT575" s="11"/>
      <c r="CU575" s="11"/>
      <c r="CV575" s="11"/>
      <c r="CW575" s="11"/>
      <c r="CX575" s="11"/>
      <c r="CY575" s="11"/>
      <c r="CZ575" s="11"/>
      <c r="DA575" s="11"/>
      <c r="DB575" s="11"/>
      <c r="DC575" s="11"/>
      <c r="DD575" s="11"/>
      <c r="DE575" s="11"/>
      <c r="DF575" s="11"/>
      <c r="DG575" s="11"/>
      <c r="DH575" s="11"/>
      <c r="DI575" s="11"/>
      <c r="DJ575" s="11"/>
      <c r="DK575" s="11"/>
      <c r="DL575" s="11"/>
      <c r="DM575" s="11"/>
      <c r="DN575" s="11"/>
      <c r="DO575" s="11"/>
      <c r="DP575" s="11"/>
      <c r="DQ575" s="11"/>
      <c r="DR575" s="11"/>
      <c r="DS575" s="11"/>
      <c r="DT575" s="11"/>
      <c r="DU575" s="11"/>
      <c r="DV575" s="11"/>
      <c r="DW575" s="11"/>
      <c r="DX575" s="11"/>
      <c r="DY575" s="11"/>
      <c r="DZ575" s="11"/>
      <c r="EA575" s="11"/>
      <c r="EB575" s="11"/>
      <c r="EC575" s="11"/>
      <c r="ED575" s="11"/>
      <c r="EE575" s="11"/>
    </row>
    <row r="576">
      <c r="B576" s="58"/>
      <c r="C576" s="58"/>
      <c r="D576" s="58"/>
      <c r="E576" s="58"/>
      <c r="F576" s="58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11"/>
      <c r="BM576" s="11"/>
      <c r="BN576" s="11"/>
      <c r="BO576" s="11"/>
      <c r="BP576" s="11"/>
      <c r="BQ576" s="11"/>
      <c r="BR576" s="11"/>
      <c r="BS576" s="11"/>
      <c r="BT576" s="11"/>
      <c r="BU576" s="11"/>
      <c r="BV576" s="11"/>
      <c r="BW576" s="11"/>
      <c r="BX576" s="11"/>
      <c r="BY576" s="11"/>
      <c r="BZ576" s="11"/>
      <c r="CA576" s="11"/>
      <c r="CB576" s="11"/>
      <c r="CC576" s="11"/>
      <c r="CD576" s="11"/>
      <c r="CE576" s="11"/>
      <c r="CF576" s="11"/>
      <c r="CG576" s="11"/>
      <c r="CH576" s="11"/>
      <c r="CI576" s="11"/>
      <c r="CJ576" s="11"/>
      <c r="CK576" s="11"/>
      <c r="CL576" s="11"/>
      <c r="CM576" s="11"/>
      <c r="CN576" s="11"/>
      <c r="CO576" s="11"/>
      <c r="CP576" s="11"/>
      <c r="CQ576" s="11"/>
      <c r="CR576" s="11"/>
      <c r="CS576" s="11"/>
      <c r="CT576" s="11"/>
      <c r="CU576" s="11"/>
      <c r="CV576" s="11"/>
      <c r="CW576" s="11"/>
      <c r="CX576" s="11"/>
      <c r="CY576" s="11"/>
      <c r="CZ576" s="11"/>
      <c r="DA576" s="11"/>
      <c r="DB576" s="11"/>
      <c r="DC576" s="11"/>
      <c r="DD576" s="11"/>
      <c r="DE576" s="11"/>
      <c r="DF576" s="11"/>
      <c r="DG576" s="11"/>
      <c r="DH576" s="11"/>
      <c r="DI576" s="11"/>
      <c r="DJ576" s="11"/>
      <c r="DK576" s="11"/>
      <c r="DL576" s="11"/>
      <c r="DM576" s="11"/>
      <c r="DN576" s="11"/>
      <c r="DO576" s="11"/>
      <c r="DP576" s="11"/>
      <c r="DQ576" s="11"/>
      <c r="DR576" s="11"/>
      <c r="DS576" s="11"/>
      <c r="DT576" s="11"/>
      <c r="DU576" s="11"/>
      <c r="DV576" s="11"/>
      <c r="DW576" s="11"/>
      <c r="DX576" s="11"/>
      <c r="DY576" s="11"/>
      <c r="DZ576" s="11"/>
      <c r="EA576" s="11"/>
      <c r="EB576" s="11"/>
      <c r="EC576" s="11"/>
      <c r="ED576" s="11"/>
      <c r="EE576" s="11"/>
    </row>
    <row r="577">
      <c r="B577" s="58"/>
      <c r="C577" s="58"/>
      <c r="D577" s="58"/>
      <c r="E577" s="58"/>
      <c r="F577" s="58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  <c r="BK577" s="11"/>
      <c r="BL577" s="11"/>
      <c r="BM577" s="11"/>
      <c r="BN577" s="11"/>
      <c r="BO577" s="11"/>
      <c r="BP577" s="11"/>
      <c r="BQ577" s="11"/>
      <c r="BR577" s="11"/>
      <c r="BS577" s="11"/>
      <c r="BT577" s="11"/>
      <c r="BU577" s="11"/>
      <c r="BV577" s="11"/>
      <c r="BW577" s="11"/>
      <c r="BX577" s="11"/>
      <c r="BY577" s="11"/>
      <c r="BZ577" s="11"/>
      <c r="CA577" s="11"/>
      <c r="CB577" s="11"/>
      <c r="CC577" s="11"/>
      <c r="CD577" s="11"/>
      <c r="CE577" s="11"/>
      <c r="CF577" s="11"/>
      <c r="CG577" s="11"/>
      <c r="CH577" s="11"/>
      <c r="CI577" s="11"/>
      <c r="CJ577" s="11"/>
      <c r="CK577" s="11"/>
      <c r="CL577" s="11"/>
      <c r="CM577" s="11"/>
      <c r="CN577" s="11"/>
      <c r="CO577" s="11"/>
      <c r="CP577" s="11"/>
      <c r="CQ577" s="11"/>
      <c r="CR577" s="11"/>
      <c r="CS577" s="11"/>
      <c r="CT577" s="11"/>
      <c r="CU577" s="11"/>
      <c r="CV577" s="11"/>
      <c r="CW577" s="11"/>
      <c r="CX577" s="11"/>
      <c r="CY577" s="11"/>
      <c r="CZ577" s="11"/>
      <c r="DA577" s="11"/>
      <c r="DB577" s="11"/>
      <c r="DC577" s="11"/>
      <c r="DD577" s="11"/>
      <c r="DE577" s="11"/>
      <c r="DF577" s="11"/>
      <c r="DG577" s="11"/>
      <c r="DH577" s="11"/>
      <c r="DI577" s="11"/>
      <c r="DJ577" s="11"/>
      <c r="DK577" s="11"/>
      <c r="DL577" s="11"/>
      <c r="DM577" s="11"/>
      <c r="DN577" s="11"/>
      <c r="DO577" s="11"/>
      <c r="DP577" s="11"/>
      <c r="DQ577" s="11"/>
      <c r="DR577" s="11"/>
      <c r="DS577" s="11"/>
      <c r="DT577" s="11"/>
      <c r="DU577" s="11"/>
      <c r="DV577" s="11"/>
      <c r="DW577" s="11"/>
      <c r="DX577" s="11"/>
      <c r="DY577" s="11"/>
      <c r="DZ577" s="11"/>
      <c r="EA577" s="11"/>
      <c r="EB577" s="11"/>
      <c r="EC577" s="11"/>
      <c r="ED577" s="11"/>
      <c r="EE577" s="11"/>
    </row>
    <row r="578">
      <c r="B578" s="58"/>
      <c r="C578" s="58"/>
      <c r="D578" s="58"/>
      <c r="E578" s="58"/>
      <c r="F578" s="58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  <c r="BL578" s="11"/>
      <c r="BM578" s="11"/>
      <c r="BN578" s="11"/>
      <c r="BO578" s="11"/>
      <c r="BP578" s="11"/>
      <c r="BQ578" s="11"/>
      <c r="BR578" s="11"/>
      <c r="BS578" s="11"/>
      <c r="BT578" s="11"/>
      <c r="BU578" s="11"/>
      <c r="BV578" s="11"/>
      <c r="BW578" s="11"/>
      <c r="BX578" s="11"/>
      <c r="BY578" s="11"/>
      <c r="BZ578" s="11"/>
      <c r="CA578" s="11"/>
      <c r="CB578" s="11"/>
      <c r="CC578" s="11"/>
      <c r="CD578" s="11"/>
      <c r="CE578" s="11"/>
      <c r="CF578" s="11"/>
      <c r="CG578" s="11"/>
      <c r="CH578" s="11"/>
      <c r="CI578" s="11"/>
      <c r="CJ578" s="11"/>
      <c r="CK578" s="11"/>
      <c r="CL578" s="11"/>
      <c r="CM578" s="11"/>
      <c r="CN578" s="11"/>
      <c r="CO578" s="11"/>
      <c r="CP578" s="11"/>
      <c r="CQ578" s="11"/>
      <c r="CR578" s="11"/>
      <c r="CS578" s="11"/>
      <c r="CT578" s="11"/>
      <c r="CU578" s="11"/>
      <c r="CV578" s="11"/>
      <c r="CW578" s="11"/>
      <c r="CX578" s="11"/>
      <c r="CY578" s="11"/>
      <c r="CZ578" s="11"/>
      <c r="DA578" s="11"/>
      <c r="DB578" s="11"/>
      <c r="DC578" s="11"/>
      <c r="DD578" s="11"/>
      <c r="DE578" s="11"/>
      <c r="DF578" s="11"/>
      <c r="DG578" s="11"/>
      <c r="DH578" s="11"/>
      <c r="DI578" s="11"/>
      <c r="DJ578" s="11"/>
      <c r="DK578" s="11"/>
      <c r="DL578" s="11"/>
      <c r="DM578" s="11"/>
      <c r="DN578" s="11"/>
      <c r="DO578" s="11"/>
      <c r="DP578" s="11"/>
      <c r="DQ578" s="11"/>
      <c r="DR578" s="11"/>
      <c r="DS578" s="11"/>
      <c r="DT578" s="11"/>
      <c r="DU578" s="11"/>
      <c r="DV578" s="11"/>
      <c r="DW578" s="11"/>
      <c r="DX578" s="11"/>
      <c r="DY578" s="11"/>
      <c r="DZ578" s="11"/>
      <c r="EA578" s="11"/>
      <c r="EB578" s="11"/>
      <c r="EC578" s="11"/>
      <c r="ED578" s="11"/>
      <c r="EE578" s="11"/>
    </row>
    <row r="579">
      <c r="B579" s="58"/>
      <c r="C579" s="58"/>
      <c r="D579" s="58"/>
      <c r="E579" s="58"/>
      <c r="F579" s="58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/>
      <c r="BK579" s="11"/>
      <c r="BL579" s="11"/>
      <c r="BM579" s="11"/>
      <c r="BN579" s="11"/>
      <c r="BO579" s="11"/>
      <c r="BP579" s="11"/>
      <c r="BQ579" s="11"/>
      <c r="BR579" s="11"/>
      <c r="BS579" s="11"/>
      <c r="BT579" s="11"/>
      <c r="BU579" s="11"/>
      <c r="BV579" s="11"/>
      <c r="BW579" s="11"/>
      <c r="BX579" s="11"/>
      <c r="BY579" s="11"/>
      <c r="BZ579" s="11"/>
      <c r="CA579" s="11"/>
      <c r="CB579" s="11"/>
      <c r="CC579" s="11"/>
      <c r="CD579" s="11"/>
      <c r="CE579" s="11"/>
      <c r="CF579" s="11"/>
      <c r="CG579" s="11"/>
      <c r="CH579" s="11"/>
      <c r="CI579" s="11"/>
      <c r="CJ579" s="11"/>
      <c r="CK579" s="11"/>
      <c r="CL579" s="11"/>
      <c r="CM579" s="11"/>
      <c r="CN579" s="11"/>
      <c r="CO579" s="11"/>
      <c r="CP579" s="11"/>
      <c r="CQ579" s="11"/>
      <c r="CR579" s="11"/>
      <c r="CS579" s="11"/>
      <c r="CT579" s="11"/>
      <c r="CU579" s="11"/>
      <c r="CV579" s="11"/>
      <c r="CW579" s="11"/>
      <c r="CX579" s="11"/>
      <c r="CY579" s="11"/>
      <c r="CZ579" s="11"/>
      <c r="DA579" s="11"/>
      <c r="DB579" s="11"/>
      <c r="DC579" s="11"/>
      <c r="DD579" s="11"/>
      <c r="DE579" s="11"/>
      <c r="DF579" s="11"/>
      <c r="DG579" s="11"/>
      <c r="DH579" s="11"/>
      <c r="DI579" s="11"/>
      <c r="DJ579" s="11"/>
      <c r="DK579" s="11"/>
      <c r="DL579" s="11"/>
      <c r="DM579" s="11"/>
      <c r="DN579" s="11"/>
      <c r="DO579" s="11"/>
      <c r="DP579" s="11"/>
      <c r="DQ579" s="11"/>
      <c r="DR579" s="11"/>
      <c r="DS579" s="11"/>
      <c r="DT579" s="11"/>
      <c r="DU579" s="11"/>
      <c r="DV579" s="11"/>
      <c r="DW579" s="11"/>
      <c r="DX579" s="11"/>
      <c r="DY579" s="11"/>
      <c r="DZ579" s="11"/>
      <c r="EA579" s="11"/>
      <c r="EB579" s="11"/>
      <c r="EC579" s="11"/>
      <c r="ED579" s="11"/>
      <c r="EE579" s="11"/>
    </row>
    <row r="580">
      <c r="B580" s="58"/>
      <c r="C580" s="58"/>
      <c r="D580" s="58"/>
      <c r="E580" s="58"/>
      <c r="F580" s="58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  <c r="BL580" s="11"/>
      <c r="BM580" s="11"/>
      <c r="BN580" s="11"/>
      <c r="BO580" s="11"/>
      <c r="BP580" s="11"/>
      <c r="BQ580" s="11"/>
      <c r="BR580" s="11"/>
      <c r="BS580" s="11"/>
      <c r="BT580" s="11"/>
      <c r="BU580" s="11"/>
      <c r="BV580" s="11"/>
      <c r="BW580" s="11"/>
      <c r="BX580" s="11"/>
      <c r="BY580" s="11"/>
      <c r="BZ580" s="11"/>
      <c r="CA580" s="11"/>
      <c r="CB580" s="11"/>
      <c r="CC580" s="11"/>
      <c r="CD580" s="11"/>
      <c r="CE580" s="11"/>
      <c r="CF580" s="11"/>
      <c r="CG580" s="11"/>
      <c r="CH580" s="11"/>
      <c r="CI580" s="11"/>
      <c r="CJ580" s="11"/>
      <c r="CK580" s="11"/>
      <c r="CL580" s="11"/>
      <c r="CM580" s="11"/>
      <c r="CN580" s="11"/>
      <c r="CO580" s="11"/>
      <c r="CP580" s="11"/>
      <c r="CQ580" s="11"/>
      <c r="CR580" s="11"/>
      <c r="CS580" s="11"/>
      <c r="CT580" s="11"/>
      <c r="CU580" s="11"/>
      <c r="CV580" s="11"/>
      <c r="CW580" s="11"/>
      <c r="CX580" s="11"/>
      <c r="CY580" s="11"/>
      <c r="CZ580" s="11"/>
      <c r="DA580" s="11"/>
      <c r="DB580" s="11"/>
      <c r="DC580" s="11"/>
      <c r="DD580" s="11"/>
      <c r="DE580" s="11"/>
      <c r="DF580" s="11"/>
      <c r="DG580" s="11"/>
      <c r="DH580" s="11"/>
      <c r="DI580" s="11"/>
      <c r="DJ580" s="11"/>
      <c r="DK580" s="11"/>
      <c r="DL580" s="11"/>
      <c r="DM580" s="11"/>
      <c r="DN580" s="11"/>
      <c r="DO580" s="11"/>
      <c r="DP580" s="11"/>
      <c r="DQ580" s="11"/>
      <c r="DR580" s="11"/>
      <c r="DS580" s="11"/>
      <c r="DT580" s="11"/>
      <c r="DU580" s="11"/>
      <c r="DV580" s="11"/>
      <c r="DW580" s="11"/>
      <c r="DX580" s="11"/>
      <c r="DY580" s="11"/>
      <c r="DZ580" s="11"/>
      <c r="EA580" s="11"/>
      <c r="EB580" s="11"/>
      <c r="EC580" s="11"/>
      <c r="ED580" s="11"/>
      <c r="EE580" s="11"/>
    </row>
    <row r="581">
      <c r="B581" s="58"/>
      <c r="C581" s="58"/>
      <c r="D581" s="58"/>
      <c r="E581" s="58"/>
      <c r="F581" s="58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  <c r="BK581" s="11"/>
      <c r="BL581" s="11"/>
      <c r="BM581" s="11"/>
      <c r="BN581" s="11"/>
      <c r="BO581" s="11"/>
      <c r="BP581" s="11"/>
      <c r="BQ581" s="11"/>
      <c r="BR581" s="11"/>
      <c r="BS581" s="11"/>
      <c r="BT581" s="11"/>
      <c r="BU581" s="11"/>
      <c r="BV581" s="11"/>
      <c r="BW581" s="11"/>
      <c r="BX581" s="11"/>
      <c r="BY581" s="11"/>
      <c r="BZ581" s="11"/>
      <c r="CA581" s="11"/>
      <c r="CB581" s="11"/>
      <c r="CC581" s="11"/>
      <c r="CD581" s="11"/>
      <c r="CE581" s="11"/>
      <c r="CF581" s="11"/>
      <c r="CG581" s="11"/>
      <c r="CH581" s="11"/>
      <c r="CI581" s="11"/>
      <c r="CJ581" s="11"/>
      <c r="CK581" s="11"/>
      <c r="CL581" s="11"/>
      <c r="CM581" s="11"/>
      <c r="CN581" s="11"/>
      <c r="CO581" s="11"/>
      <c r="CP581" s="11"/>
      <c r="CQ581" s="11"/>
      <c r="CR581" s="11"/>
      <c r="CS581" s="11"/>
      <c r="CT581" s="11"/>
      <c r="CU581" s="11"/>
      <c r="CV581" s="11"/>
      <c r="CW581" s="11"/>
      <c r="CX581" s="11"/>
      <c r="CY581" s="11"/>
      <c r="CZ581" s="11"/>
      <c r="DA581" s="11"/>
      <c r="DB581" s="11"/>
      <c r="DC581" s="11"/>
      <c r="DD581" s="11"/>
      <c r="DE581" s="11"/>
      <c r="DF581" s="11"/>
      <c r="DG581" s="11"/>
      <c r="DH581" s="11"/>
      <c r="DI581" s="11"/>
      <c r="DJ581" s="11"/>
      <c r="DK581" s="11"/>
      <c r="DL581" s="11"/>
      <c r="DM581" s="11"/>
      <c r="DN581" s="11"/>
      <c r="DO581" s="11"/>
      <c r="DP581" s="11"/>
      <c r="DQ581" s="11"/>
      <c r="DR581" s="11"/>
      <c r="DS581" s="11"/>
      <c r="DT581" s="11"/>
      <c r="DU581" s="11"/>
      <c r="DV581" s="11"/>
      <c r="DW581" s="11"/>
      <c r="DX581" s="11"/>
      <c r="DY581" s="11"/>
      <c r="DZ581" s="11"/>
      <c r="EA581" s="11"/>
      <c r="EB581" s="11"/>
      <c r="EC581" s="11"/>
      <c r="ED581" s="11"/>
      <c r="EE581" s="11"/>
    </row>
    <row r="582">
      <c r="B582" s="58"/>
      <c r="C582" s="58"/>
      <c r="D582" s="58"/>
      <c r="E582" s="58"/>
      <c r="F582" s="58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  <c r="BK582" s="11"/>
      <c r="BL582" s="11"/>
      <c r="BM582" s="11"/>
      <c r="BN582" s="11"/>
      <c r="BO582" s="11"/>
      <c r="BP582" s="11"/>
      <c r="BQ582" s="11"/>
      <c r="BR582" s="11"/>
      <c r="BS582" s="11"/>
      <c r="BT582" s="11"/>
      <c r="BU582" s="11"/>
      <c r="BV582" s="11"/>
      <c r="BW582" s="11"/>
      <c r="BX582" s="11"/>
      <c r="BY582" s="11"/>
      <c r="BZ582" s="11"/>
      <c r="CA582" s="11"/>
      <c r="CB582" s="11"/>
      <c r="CC582" s="11"/>
      <c r="CD582" s="11"/>
      <c r="CE582" s="11"/>
      <c r="CF582" s="11"/>
      <c r="CG582" s="11"/>
      <c r="CH582" s="11"/>
      <c r="CI582" s="11"/>
      <c r="CJ582" s="11"/>
      <c r="CK582" s="11"/>
      <c r="CL582" s="11"/>
      <c r="CM582" s="11"/>
      <c r="CN582" s="11"/>
      <c r="CO582" s="11"/>
      <c r="CP582" s="11"/>
      <c r="CQ582" s="11"/>
      <c r="CR582" s="11"/>
      <c r="CS582" s="11"/>
      <c r="CT582" s="11"/>
      <c r="CU582" s="11"/>
      <c r="CV582" s="11"/>
      <c r="CW582" s="11"/>
      <c r="CX582" s="11"/>
      <c r="CY582" s="11"/>
      <c r="CZ582" s="11"/>
      <c r="DA582" s="11"/>
      <c r="DB582" s="11"/>
      <c r="DC582" s="11"/>
      <c r="DD582" s="11"/>
      <c r="DE582" s="11"/>
      <c r="DF582" s="11"/>
      <c r="DG582" s="11"/>
      <c r="DH582" s="11"/>
      <c r="DI582" s="11"/>
      <c r="DJ582" s="11"/>
      <c r="DK582" s="11"/>
      <c r="DL582" s="11"/>
      <c r="DM582" s="11"/>
      <c r="DN582" s="11"/>
      <c r="DO582" s="11"/>
      <c r="DP582" s="11"/>
      <c r="DQ582" s="11"/>
      <c r="DR582" s="11"/>
      <c r="DS582" s="11"/>
      <c r="DT582" s="11"/>
      <c r="DU582" s="11"/>
      <c r="DV582" s="11"/>
      <c r="DW582" s="11"/>
      <c r="DX582" s="11"/>
      <c r="DY582" s="11"/>
      <c r="DZ582" s="11"/>
      <c r="EA582" s="11"/>
      <c r="EB582" s="11"/>
      <c r="EC582" s="11"/>
      <c r="ED582" s="11"/>
      <c r="EE582" s="11"/>
    </row>
    <row r="583">
      <c r="B583" s="58"/>
      <c r="C583" s="58"/>
      <c r="D583" s="58"/>
      <c r="E583" s="58"/>
      <c r="F583" s="58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  <c r="BM583" s="11"/>
      <c r="BN583" s="11"/>
      <c r="BO583" s="11"/>
      <c r="BP583" s="11"/>
      <c r="BQ583" s="11"/>
      <c r="BR583" s="11"/>
      <c r="BS583" s="11"/>
      <c r="BT583" s="11"/>
      <c r="BU583" s="11"/>
      <c r="BV583" s="11"/>
      <c r="BW583" s="11"/>
      <c r="BX583" s="11"/>
      <c r="BY583" s="11"/>
      <c r="BZ583" s="11"/>
      <c r="CA583" s="11"/>
      <c r="CB583" s="11"/>
      <c r="CC583" s="11"/>
      <c r="CD583" s="11"/>
      <c r="CE583" s="11"/>
      <c r="CF583" s="11"/>
      <c r="CG583" s="11"/>
      <c r="CH583" s="11"/>
      <c r="CI583" s="11"/>
      <c r="CJ583" s="11"/>
      <c r="CK583" s="11"/>
      <c r="CL583" s="11"/>
      <c r="CM583" s="11"/>
      <c r="CN583" s="11"/>
      <c r="CO583" s="11"/>
      <c r="CP583" s="11"/>
      <c r="CQ583" s="11"/>
      <c r="CR583" s="11"/>
      <c r="CS583" s="11"/>
      <c r="CT583" s="11"/>
      <c r="CU583" s="11"/>
      <c r="CV583" s="11"/>
      <c r="CW583" s="11"/>
      <c r="CX583" s="11"/>
      <c r="CY583" s="11"/>
      <c r="CZ583" s="11"/>
      <c r="DA583" s="11"/>
      <c r="DB583" s="11"/>
      <c r="DC583" s="11"/>
      <c r="DD583" s="11"/>
      <c r="DE583" s="11"/>
      <c r="DF583" s="11"/>
      <c r="DG583" s="11"/>
      <c r="DH583" s="11"/>
      <c r="DI583" s="11"/>
      <c r="DJ583" s="11"/>
      <c r="DK583" s="11"/>
      <c r="DL583" s="11"/>
      <c r="DM583" s="11"/>
      <c r="DN583" s="11"/>
      <c r="DO583" s="11"/>
      <c r="DP583" s="11"/>
      <c r="DQ583" s="11"/>
      <c r="DR583" s="11"/>
      <c r="DS583" s="11"/>
      <c r="DT583" s="11"/>
      <c r="DU583" s="11"/>
      <c r="DV583" s="11"/>
      <c r="DW583" s="11"/>
      <c r="DX583" s="11"/>
      <c r="DY583" s="11"/>
      <c r="DZ583" s="11"/>
      <c r="EA583" s="11"/>
      <c r="EB583" s="11"/>
      <c r="EC583" s="11"/>
      <c r="ED583" s="11"/>
      <c r="EE583" s="11"/>
    </row>
    <row r="584">
      <c r="B584" s="58"/>
      <c r="C584" s="58"/>
      <c r="D584" s="58"/>
      <c r="E584" s="58"/>
      <c r="F584" s="58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  <c r="BK584" s="11"/>
      <c r="BL584" s="11"/>
      <c r="BM584" s="11"/>
      <c r="BN584" s="11"/>
      <c r="BO584" s="11"/>
      <c r="BP584" s="11"/>
      <c r="BQ584" s="11"/>
      <c r="BR584" s="11"/>
      <c r="BS584" s="11"/>
      <c r="BT584" s="11"/>
      <c r="BU584" s="11"/>
      <c r="BV584" s="11"/>
      <c r="BW584" s="11"/>
      <c r="BX584" s="11"/>
      <c r="BY584" s="11"/>
      <c r="BZ584" s="11"/>
      <c r="CA584" s="11"/>
      <c r="CB584" s="11"/>
      <c r="CC584" s="11"/>
      <c r="CD584" s="11"/>
      <c r="CE584" s="11"/>
      <c r="CF584" s="11"/>
      <c r="CG584" s="11"/>
      <c r="CH584" s="11"/>
      <c r="CI584" s="11"/>
      <c r="CJ584" s="11"/>
      <c r="CK584" s="11"/>
      <c r="CL584" s="11"/>
      <c r="CM584" s="11"/>
      <c r="CN584" s="11"/>
      <c r="CO584" s="11"/>
      <c r="CP584" s="11"/>
      <c r="CQ584" s="11"/>
      <c r="CR584" s="11"/>
      <c r="CS584" s="11"/>
      <c r="CT584" s="11"/>
      <c r="CU584" s="11"/>
      <c r="CV584" s="11"/>
      <c r="CW584" s="11"/>
      <c r="CX584" s="11"/>
      <c r="CY584" s="11"/>
      <c r="CZ584" s="11"/>
      <c r="DA584" s="11"/>
      <c r="DB584" s="11"/>
      <c r="DC584" s="11"/>
      <c r="DD584" s="11"/>
      <c r="DE584" s="11"/>
      <c r="DF584" s="11"/>
      <c r="DG584" s="11"/>
      <c r="DH584" s="11"/>
      <c r="DI584" s="11"/>
      <c r="DJ584" s="11"/>
      <c r="DK584" s="11"/>
      <c r="DL584" s="11"/>
      <c r="DM584" s="11"/>
      <c r="DN584" s="11"/>
      <c r="DO584" s="11"/>
      <c r="DP584" s="11"/>
      <c r="DQ584" s="11"/>
      <c r="DR584" s="11"/>
      <c r="DS584" s="11"/>
      <c r="DT584" s="11"/>
      <c r="DU584" s="11"/>
      <c r="DV584" s="11"/>
      <c r="DW584" s="11"/>
      <c r="DX584" s="11"/>
      <c r="DY584" s="11"/>
      <c r="DZ584" s="11"/>
      <c r="EA584" s="11"/>
      <c r="EB584" s="11"/>
      <c r="EC584" s="11"/>
      <c r="ED584" s="11"/>
      <c r="EE584" s="11"/>
    </row>
    <row r="585">
      <c r="B585" s="58"/>
      <c r="C585" s="58"/>
      <c r="D585" s="58"/>
      <c r="E585" s="58"/>
      <c r="F585" s="58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/>
      <c r="BK585" s="11"/>
      <c r="BL585" s="11"/>
      <c r="BM585" s="11"/>
      <c r="BN585" s="11"/>
      <c r="BO585" s="11"/>
      <c r="BP585" s="11"/>
      <c r="BQ585" s="11"/>
      <c r="BR585" s="11"/>
      <c r="BS585" s="11"/>
      <c r="BT585" s="11"/>
      <c r="BU585" s="11"/>
      <c r="BV585" s="11"/>
      <c r="BW585" s="11"/>
      <c r="BX585" s="11"/>
      <c r="BY585" s="11"/>
      <c r="BZ585" s="11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</row>
    <row r="586">
      <c r="B586" s="58"/>
      <c r="C586" s="58"/>
      <c r="D586" s="58"/>
      <c r="E586" s="58"/>
      <c r="F586" s="58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/>
      <c r="BK586" s="11"/>
      <c r="BL586" s="11"/>
      <c r="BM586" s="11"/>
      <c r="BN586" s="11"/>
      <c r="BO586" s="11"/>
      <c r="BP586" s="11"/>
      <c r="BQ586" s="11"/>
      <c r="BR586" s="11"/>
      <c r="BS586" s="11"/>
      <c r="BT586" s="11"/>
      <c r="BU586" s="11"/>
      <c r="BV586" s="11"/>
      <c r="BW586" s="11"/>
      <c r="BX586" s="11"/>
      <c r="BY586" s="11"/>
      <c r="BZ586" s="11"/>
      <c r="CA586" s="11"/>
      <c r="CB586" s="11"/>
      <c r="CC586" s="11"/>
      <c r="CD586" s="11"/>
      <c r="CE586" s="11"/>
      <c r="CF586" s="11"/>
      <c r="CG586" s="11"/>
      <c r="CH586" s="11"/>
      <c r="CI586" s="11"/>
      <c r="CJ586" s="11"/>
      <c r="CK586" s="11"/>
      <c r="CL586" s="11"/>
      <c r="CM586" s="11"/>
      <c r="CN586" s="11"/>
      <c r="CO586" s="11"/>
      <c r="CP586" s="11"/>
      <c r="CQ586" s="11"/>
      <c r="CR586" s="11"/>
      <c r="CS586" s="11"/>
      <c r="CT586" s="11"/>
      <c r="CU586" s="11"/>
      <c r="CV586" s="11"/>
      <c r="CW586" s="11"/>
      <c r="CX586" s="11"/>
      <c r="CY586" s="11"/>
      <c r="CZ586" s="11"/>
      <c r="DA586" s="11"/>
      <c r="DB586" s="11"/>
      <c r="DC586" s="11"/>
      <c r="DD586" s="11"/>
      <c r="DE586" s="11"/>
      <c r="DF586" s="11"/>
      <c r="DG586" s="11"/>
      <c r="DH586" s="11"/>
      <c r="DI586" s="11"/>
      <c r="DJ586" s="11"/>
      <c r="DK586" s="11"/>
      <c r="DL586" s="11"/>
      <c r="DM586" s="11"/>
      <c r="DN586" s="11"/>
      <c r="DO586" s="11"/>
      <c r="DP586" s="11"/>
      <c r="DQ586" s="11"/>
      <c r="DR586" s="11"/>
      <c r="DS586" s="11"/>
      <c r="DT586" s="11"/>
      <c r="DU586" s="11"/>
      <c r="DV586" s="11"/>
      <c r="DW586" s="11"/>
      <c r="DX586" s="11"/>
      <c r="DY586" s="11"/>
      <c r="DZ586" s="11"/>
      <c r="EA586" s="11"/>
      <c r="EB586" s="11"/>
      <c r="EC586" s="11"/>
      <c r="ED586" s="11"/>
      <c r="EE586" s="11"/>
    </row>
    <row r="587">
      <c r="B587" s="58"/>
      <c r="C587" s="58"/>
      <c r="D587" s="58"/>
      <c r="E587" s="58"/>
      <c r="F587" s="58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  <c r="BK587" s="11"/>
      <c r="BL587" s="11"/>
      <c r="BM587" s="11"/>
      <c r="BN587" s="11"/>
      <c r="BO587" s="11"/>
      <c r="BP587" s="11"/>
      <c r="BQ587" s="11"/>
      <c r="BR587" s="11"/>
      <c r="BS587" s="11"/>
      <c r="BT587" s="11"/>
      <c r="BU587" s="11"/>
      <c r="BV587" s="11"/>
      <c r="BW587" s="11"/>
      <c r="BX587" s="11"/>
      <c r="BY587" s="11"/>
      <c r="BZ587" s="11"/>
      <c r="CA587" s="11"/>
      <c r="CB587" s="11"/>
      <c r="CC587" s="11"/>
      <c r="CD587" s="11"/>
      <c r="CE587" s="11"/>
      <c r="CF587" s="11"/>
      <c r="CG587" s="11"/>
      <c r="CH587" s="11"/>
      <c r="CI587" s="11"/>
      <c r="CJ587" s="11"/>
      <c r="CK587" s="11"/>
      <c r="CL587" s="11"/>
      <c r="CM587" s="11"/>
      <c r="CN587" s="11"/>
      <c r="CO587" s="11"/>
      <c r="CP587" s="11"/>
      <c r="CQ587" s="11"/>
      <c r="CR587" s="11"/>
      <c r="CS587" s="11"/>
      <c r="CT587" s="11"/>
      <c r="CU587" s="11"/>
      <c r="CV587" s="11"/>
      <c r="CW587" s="11"/>
      <c r="CX587" s="11"/>
      <c r="CY587" s="11"/>
      <c r="CZ587" s="11"/>
      <c r="DA587" s="11"/>
      <c r="DB587" s="11"/>
      <c r="DC587" s="11"/>
      <c r="DD587" s="11"/>
      <c r="DE587" s="11"/>
      <c r="DF587" s="11"/>
      <c r="DG587" s="11"/>
      <c r="DH587" s="11"/>
      <c r="DI587" s="11"/>
      <c r="DJ587" s="11"/>
      <c r="DK587" s="11"/>
      <c r="DL587" s="11"/>
      <c r="DM587" s="11"/>
      <c r="DN587" s="11"/>
      <c r="DO587" s="11"/>
      <c r="DP587" s="11"/>
      <c r="DQ587" s="11"/>
      <c r="DR587" s="11"/>
      <c r="DS587" s="11"/>
      <c r="DT587" s="11"/>
      <c r="DU587" s="11"/>
      <c r="DV587" s="11"/>
      <c r="DW587" s="11"/>
      <c r="DX587" s="11"/>
      <c r="DY587" s="11"/>
      <c r="DZ587" s="11"/>
      <c r="EA587" s="11"/>
      <c r="EB587" s="11"/>
      <c r="EC587" s="11"/>
      <c r="ED587" s="11"/>
      <c r="EE587" s="11"/>
    </row>
    <row r="588">
      <c r="B588" s="58"/>
      <c r="C588" s="58"/>
      <c r="D588" s="58"/>
      <c r="E588" s="58"/>
      <c r="F588" s="58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  <c r="BK588" s="11"/>
      <c r="BL588" s="11"/>
      <c r="BM588" s="11"/>
      <c r="BN588" s="11"/>
      <c r="BO588" s="11"/>
      <c r="BP588" s="11"/>
      <c r="BQ588" s="11"/>
      <c r="BR588" s="11"/>
      <c r="BS588" s="11"/>
      <c r="BT588" s="11"/>
      <c r="BU588" s="11"/>
      <c r="BV588" s="11"/>
      <c r="BW588" s="11"/>
      <c r="BX588" s="11"/>
      <c r="BY588" s="11"/>
      <c r="BZ588" s="11"/>
      <c r="CA588" s="11"/>
      <c r="CB588" s="11"/>
      <c r="CC588" s="11"/>
      <c r="CD588" s="11"/>
      <c r="CE588" s="11"/>
      <c r="CF588" s="11"/>
      <c r="CG588" s="11"/>
      <c r="CH588" s="11"/>
      <c r="CI588" s="11"/>
      <c r="CJ588" s="11"/>
      <c r="CK588" s="11"/>
      <c r="CL588" s="11"/>
      <c r="CM588" s="11"/>
      <c r="CN588" s="11"/>
      <c r="CO588" s="11"/>
      <c r="CP588" s="11"/>
      <c r="CQ588" s="11"/>
      <c r="CR588" s="11"/>
      <c r="CS588" s="11"/>
      <c r="CT588" s="11"/>
      <c r="CU588" s="11"/>
      <c r="CV588" s="11"/>
      <c r="CW588" s="11"/>
      <c r="CX588" s="11"/>
      <c r="CY588" s="11"/>
      <c r="CZ588" s="11"/>
      <c r="DA588" s="11"/>
      <c r="DB588" s="11"/>
      <c r="DC588" s="11"/>
      <c r="DD588" s="11"/>
      <c r="DE588" s="11"/>
      <c r="DF588" s="11"/>
      <c r="DG588" s="11"/>
      <c r="DH588" s="11"/>
      <c r="DI588" s="11"/>
      <c r="DJ588" s="11"/>
      <c r="DK588" s="11"/>
      <c r="DL588" s="11"/>
      <c r="DM588" s="11"/>
      <c r="DN588" s="11"/>
      <c r="DO588" s="11"/>
      <c r="DP588" s="11"/>
      <c r="DQ588" s="11"/>
      <c r="DR588" s="11"/>
      <c r="DS588" s="11"/>
      <c r="DT588" s="11"/>
      <c r="DU588" s="11"/>
      <c r="DV588" s="11"/>
      <c r="DW588" s="11"/>
      <c r="DX588" s="11"/>
      <c r="DY588" s="11"/>
      <c r="DZ588" s="11"/>
      <c r="EA588" s="11"/>
      <c r="EB588" s="11"/>
      <c r="EC588" s="11"/>
      <c r="ED588" s="11"/>
      <c r="EE588" s="11"/>
    </row>
    <row r="589">
      <c r="B589" s="58"/>
      <c r="C589" s="58"/>
      <c r="D589" s="58"/>
      <c r="E589" s="58"/>
      <c r="F589" s="58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  <c r="BM589" s="11"/>
      <c r="BN589" s="11"/>
      <c r="BO589" s="11"/>
      <c r="BP589" s="11"/>
      <c r="BQ589" s="11"/>
      <c r="BR589" s="11"/>
      <c r="BS589" s="11"/>
      <c r="BT589" s="11"/>
      <c r="BU589" s="11"/>
      <c r="BV589" s="11"/>
      <c r="BW589" s="11"/>
      <c r="BX589" s="11"/>
      <c r="BY589" s="11"/>
      <c r="BZ589" s="11"/>
      <c r="CA589" s="11"/>
      <c r="CB589" s="11"/>
      <c r="CC589" s="11"/>
      <c r="CD589" s="11"/>
      <c r="CE589" s="11"/>
      <c r="CF589" s="11"/>
      <c r="CG589" s="11"/>
      <c r="CH589" s="11"/>
      <c r="CI589" s="11"/>
      <c r="CJ589" s="11"/>
      <c r="CK589" s="11"/>
      <c r="CL589" s="11"/>
      <c r="CM589" s="11"/>
      <c r="CN589" s="11"/>
      <c r="CO589" s="11"/>
      <c r="CP589" s="11"/>
      <c r="CQ589" s="11"/>
      <c r="CR589" s="11"/>
      <c r="CS589" s="11"/>
      <c r="CT589" s="11"/>
      <c r="CU589" s="11"/>
      <c r="CV589" s="11"/>
      <c r="CW589" s="11"/>
      <c r="CX589" s="11"/>
      <c r="CY589" s="11"/>
      <c r="CZ589" s="11"/>
      <c r="DA589" s="11"/>
      <c r="DB589" s="11"/>
      <c r="DC589" s="11"/>
      <c r="DD589" s="11"/>
      <c r="DE589" s="11"/>
      <c r="DF589" s="11"/>
      <c r="DG589" s="11"/>
      <c r="DH589" s="11"/>
      <c r="DI589" s="11"/>
      <c r="DJ589" s="11"/>
      <c r="DK589" s="11"/>
      <c r="DL589" s="11"/>
      <c r="DM589" s="11"/>
      <c r="DN589" s="11"/>
      <c r="DO589" s="11"/>
      <c r="DP589" s="11"/>
      <c r="DQ589" s="11"/>
      <c r="DR589" s="11"/>
      <c r="DS589" s="11"/>
      <c r="DT589" s="11"/>
      <c r="DU589" s="11"/>
      <c r="DV589" s="11"/>
      <c r="DW589" s="11"/>
      <c r="DX589" s="11"/>
      <c r="DY589" s="11"/>
      <c r="DZ589" s="11"/>
      <c r="EA589" s="11"/>
      <c r="EB589" s="11"/>
      <c r="EC589" s="11"/>
      <c r="ED589" s="11"/>
      <c r="EE589" s="11"/>
    </row>
    <row r="590">
      <c r="B590" s="58"/>
      <c r="C590" s="58"/>
      <c r="D590" s="58"/>
      <c r="E590" s="58"/>
      <c r="F590" s="58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  <c r="BL590" s="11"/>
      <c r="BM590" s="11"/>
      <c r="BN590" s="11"/>
      <c r="BO590" s="11"/>
      <c r="BP590" s="11"/>
      <c r="BQ590" s="11"/>
      <c r="BR590" s="11"/>
      <c r="BS590" s="11"/>
      <c r="BT590" s="11"/>
      <c r="BU590" s="11"/>
      <c r="BV590" s="11"/>
      <c r="BW590" s="11"/>
      <c r="BX590" s="11"/>
      <c r="BY590" s="11"/>
      <c r="BZ590" s="11"/>
      <c r="CA590" s="11"/>
      <c r="CB590" s="11"/>
      <c r="CC590" s="11"/>
      <c r="CD590" s="11"/>
      <c r="CE590" s="11"/>
      <c r="CF590" s="11"/>
      <c r="CG590" s="11"/>
      <c r="CH590" s="11"/>
      <c r="CI590" s="11"/>
      <c r="CJ590" s="11"/>
      <c r="CK590" s="11"/>
      <c r="CL590" s="11"/>
      <c r="CM590" s="11"/>
      <c r="CN590" s="11"/>
      <c r="CO590" s="11"/>
      <c r="CP590" s="11"/>
      <c r="CQ590" s="11"/>
      <c r="CR590" s="11"/>
      <c r="CS590" s="11"/>
      <c r="CT590" s="11"/>
      <c r="CU590" s="11"/>
      <c r="CV590" s="11"/>
      <c r="CW590" s="11"/>
      <c r="CX590" s="11"/>
      <c r="CY590" s="11"/>
      <c r="CZ590" s="11"/>
      <c r="DA590" s="11"/>
      <c r="DB590" s="11"/>
      <c r="DC590" s="11"/>
      <c r="DD590" s="11"/>
      <c r="DE590" s="11"/>
      <c r="DF590" s="11"/>
      <c r="DG590" s="11"/>
      <c r="DH590" s="11"/>
      <c r="DI590" s="11"/>
      <c r="DJ590" s="11"/>
      <c r="DK590" s="11"/>
      <c r="DL590" s="11"/>
      <c r="DM590" s="11"/>
      <c r="DN590" s="11"/>
      <c r="DO590" s="11"/>
      <c r="DP590" s="11"/>
      <c r="DQ590" s="11"/>
      <c r="DR590" s="11"/>
      <c r="DS590" s="11"/>
      <c r="DT590" s="11"/>
      <c r="DU590" s="11"/>
      <c r="DV590" s="11"/>
      <c r="DW590" s="11"/>
      <c r="DX590" s="11"/>
      <c r="DY590" s="11"/>
      <c r="DZ590" s="11"/>
      <c r="EA590" s="11"/>
      <c r="EB590" s="11"/>
      <c r="EC590" s="11"/>
      <c r="ED590" s="11"/>
      <c r="EE590" s="11"/>
    </row>
    <row r="591">
      <c r="B591" s="58"/>
      <c r="C591" s="58"/>
      <c r="D591" s="58"/>
      <c r="E591" s="58"/>
      <c r="F591" s="58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  <c r="BL591" s="11"/>
      <c r="BM591" s="11"/>
      <c r="BN591" s="11"/>
      <c r="BO591" s="11"/>
      <c r="BP591" s="11"/>
      <c r="BQ591" s="11"/>
      <c r="BR591" s="11"/>
      <c r="BS591" s="11"/>
      <c r="BT591" s="11"/>
      <c r="BU591" s="11"/>
      <c r="BV591" s="11"/>
      <c r="BW591" s="11"/>
      <c r="BX591" s="11"/>
      <c r="BY591" s="11"/>
      <c r="BZ591" s="11"/>
      <c r="CA591" s="11"/>
      <c r="CB591" s="11"/>
      <c r="CC591" s="11"/>
      <c r="CD591" s="11"/>
      <c r="CE591" s="11"/>
      <c r="CF591" s="11"/>
      <c r="CG591" s="11"/>
      <c r="CH591" s="11"/>
      <c r="CI591" s="11"/>
      <c r="CJ591" s="11"/>
      <c r="CK591" s="11"/>
      <c r="CL591" s="11"/>
      <c r="CM591" s="11"/>
      <c r="CN591" s="11"/>
      <c r="CO591" s="11"/>
      <c r="CP591" s="11"/>
      <c r="CQ591" s="11"/>
      <c r="CR591" s="11"/>
      <c r="CS591" s="11"/>
      <c r="CT591" s="11"/>
      <c r="CU591" s="11"/>
      <c r="CV591" s="11"/>
      <c r="CW591" s="11"/>
      <c r="CX591" s="11"/>
      <c r="CY591" s="11"/>
      <c r="CZ591" s="11"/>
      <c r="DA591" s="11"/>
      <c r="DB591" s="11"/>
      <c r="DC591" s="11"/>
      <c r="DD591" s="11"/>
      <c r="DE591" s="11"/>
      <c r="DF591" s="11"/>
      <c r="DG591" s="11"/>
      <c r="DH591" s="11"/>
      <c r="DI591" s="11"/>
      <c r="DJ591" s="11"/>
      <c r="DK591" s="11"/>
      <c r="DL591" s="11"/>
      <c r="DM591" s="11"/>
      <c r="DN591" s="11"/>
      <c r="DO591" s="11"/>
      <c r="DP591" s="11"/>
      <c r="DQ591" s="11"/>
      <c r="DR591" s="11"/>
      <c r="DS591" s="11"/>
      <c r="DT591" s="11"/>
      <c r="DU591" s="11"/>
      <c r="DV591" s="11"/>
      <c r="DW591" s="11"/>
      <c r="DX591" s="11"/>
      <c r="DY591" s="11"/>
      <c r="DZ591" s="11"/>
      <c r="EA591" s="11"/>
      <c r="EB591" s="11"/>
      <c r="EC591" s="11"/>
      <c r="ED591" s="11"/>
      <c r="EE591" s="11"/>
    </row>
    <row r="592">
      <c r="B592" s="58"/>
      <c r="C592" s="58"/>
      <c r="D592" s="58"/>
      <c r="E592" s="58"/>
      <c r="F592" s="58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  <c r="BQ592" s="11"/>
      <c r="BR592" s="11"/>
      <c r="BS592" s="11"/>
      <c r="BT592" s="11"/>
      <c r="BU592" s="11"/>
      <c r="BV592" s="11"/>
      <c r="BW592" s="11"/>
      <c r="BX592" s="11"/>
      <c r="BY592" s="11"/>
      <c r="BZ592" s="11"/>
      <c r="CA592" s="11"/>
      <c r="CB592" s="11"/>
      <c r="CC592" s="11"/>
      <c r="CD592" s="11"/>
      <c r="CE592" s="11"/>
      <c r="CF592" s="11"/>
      <c r="CG592" s="11"/>
      <c r="CH592" s="11"/>
      <c r="CI592" s="11"/>
      <c r="CJ592" s="11"/>
      <c r="CK592" s="11"/>
      <c r="CL592" s="11"/>
      <c r="CM592" s="11"/>
      <c r="CN592" s="11"/>
      <c r="CO592" s="11"/>
      <c r="CP592" s="11"/>
      <c r="CQ592" s="11"/>
      <c r="CR592" s="11"/>
      <c r="CS592" s="11"/>
      <c r="CT592" s="11"/>
      <c r="CU592" s="11"/>
      <c r="CV592" s="11"/>
      <c r="CW592" s="11"/>
      <c r="CX592" s="11"/>
      <c r="CY592" s="11"/>
      <c r="CZ592" s="11"/>
      <c r="DA592" s="11"/>
      <c r="DB592" s="11"/>
      <c r="DC592" s="11"/>
      <c r="DD592" s="11"/>
      <c r="DE592" s="11"/>
      <c r="DF592" s="11"/>
      <c r="DG592" s="11"/>
      <c r="DH592" s="11"/>
      <c r="DI592" s="11"/>
      <c r="DJ592" s="11"/>
      <c r="DK592" s="11"/>
      <c r="DL592" s="11"/>
      <c r="DM592" s="11"/>
      <c r="DN592" s="11"/>
      <c r="DO592" s="11"/>
      <c r="DP592" s="11"/>
      <c r="DQ592" s="11"/>
      <c r="DR592" s="11"/>
      <c r="DS592" s="11"/>
      <c r="DT592" s="11"/>
      <c r="DU592" s="11"/>
      <c r="DV592" s="11"/>
      <c r="DW592" s="11"/>
      <c r="DX592" s="11"/>
      <c r="DY592" s="11"/>
      <c r="DZ592" s="11"/>
      <c r="EA592" s="11"/>
      <c r="EB592" s="11"/>
      <c r="EC592" s="11"/>
      <c r="ED592" s="11"/>
      <c r="EE592" s="11"/>
    </row>
    <row r="593">
      <c r="B593" s="58"/>
      <c r="C593" s="58"/>
      <c r="D593" s="58"/>
      <c r="E593" s="58"/>
      <c r="F593" s="58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  <c r="BM593" s="11"/>
      <c r="BN593" s="11"/>
      <c r="BO593" s="11"/>
      <c r="BP593" s="11"/>
      <c r="BQ593" s="11"/>
      <c r="BR593" s="11"/>
      <c r="BS593" s="11"/>
      <c r="BT593" s="11"/>
      <c r="BU593" s="11"/>
      <c r="BV593" s="11"/>
      <c r="BW593" s="11"/>
      <c r="BX593" s="11"/>
      <c r="BY593" s="11"/>
      <c r="BZ593" s="11"/>
      <c r="CA593" s="11"/>
      <c r="CB593" s="11"/>
      <c r="CC593" s="11"/>
      <c r="CD593" s="11"/>
      <c r="CE593" s="11"/>
      <c r="CF593" s="11"/>
      <c r="CG593" s="11"/>
      <c r="CH593" s="11"/>
      <c r="CI593" s="11"/>
      <c r="CJ593" s="11"/>
      <c r="CK593" s="11"/>
      <c r="CL593" s="11"/>
      <c r="CM593" s="11"/>
      <c r="CN593" s="11"/>
      <c r="CO593" s="11"/>
      <c r="CP593" s="11"/>
      <c r="CQ593" s="11"/>
      <c r="CR593" s="11"/>
      <c r="CS593" s="11"/>
      <c r="CT593" s="11"/>
      <c r="CU593" s="11"/>
      <c r="CV593" s="11"/>
      <c r="CW593" s="11"/>
      <c r="CX593" s="11"/>
      <c r="CY593" s="11"/>
      <c r="CZ593" s="11"/>
      <c r="DA593" s="11"/>
      <c r="DB593" s="11"/>
      <c r="DC593" s="11"/>
      <c r="DD593" s="11"/>
      <c r="DE593" s="11"/>
      <c r="DF593" s="11"/>
      <c r="DG593" s="11"/>
      <c r="DH593" s="11"/>
      <c r="DI593" s="11"/>
      <c r="DJ593" s="11"/>
      <c r="DK593" s="11"/>
      <c r="DL593" s="11"/>
      <c r="DM593" s="11"/>
      <c r="DN593" s="11"/>
      <c r="DO593" s="11"/>
      <c r="DP593" s="11"/>
      <c r="DQ593" s="11"/>
      <c r="DR593" s="11"/>
      <c r="DS593" s="11"/>
      <c r="DT593" s="11"/>
      <c r="DU593" s="11"/>
      <c r="DV593" s="11"/>
      <c r="DW593" s="11"/>
      <c r="DX593" s="11"/>
      <c r="DY593" s="11"/>
      <c r="DZ593" s="11"/>
      <c r="EA593" s="11"/>
      <c r="EB593" s="11"/>
      <c r="EC593" s="11"/>
      <c r="ED593" s="11"/>
      <c r="EE593" s="11"/>
    </row>
    <row r="594">
      <c r="B594" s="58"/>
      <c r="C594" s="58"/>
      <c r="D594" s="58"/>
      <c r="E594" s="58"/>
      <c r="F594" s="58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  <c r="BL594" s="11"/>
      <c r="BM594" s="11"/>
      <c r="BN594" s="11"/>
      <c r="BO594" s="11"/>
      <c r="BP594" s="11"/>
      <c r="BQ594" s="11"/>
      <c r="BR594" s="11"/>
      <c r="BS594" s="11"/>
      <c r="BT594" s="11"/>
      <c r="BU594" s="11"/>
      <c r="BV594" s="11"/>
      <c r="BW594" s="11"/>
      <c r="BX594" s="11"/>
      <c r="BY594" s="11"/>
      <c r="BZ594" s="11"/>
      <c r="CA594" s="11"/>
      <c r="CB594" s="11"/>
      <c r="CC594" s="11"/>
      <c r="CD594" s="11"/>
      <c r="CE594" s="11"/>
      <c r="CF594" s="11"/>
      <c r="CG594" s="11"/>
      <c r="CH594" s="11"/>
      <c r="CI594" s="11"/>
      <c r="CJ594" s="11"/>
      <c r="CK594" s="11"/>
      <c r="CL594" s="11"/>
      <c r="CM594" s="11"/>
      <c r="CN594" s="11"/>
      <c r="CO594" s="11"/>
      <c r="CP594" s="11"/>
      <c r="CQ594" s="11"/>
      <c r="CR594" s="11"/>
      <c r="CS594" s="11"/>
      <c r="CT594" s="11"/>
      <c r="CU594" s="11"/>
      <c r="CV594" s="11"/>
      <c r="CW594" s="11"/>
      <c r="CX594" s="11"/>
      <c r="CY594" s="11"/>
      <c r="CZ594" s="11"/>
      <c r="DA594" s="11"/>
      <c r="DB594" s="11"/>
      <c r="DC594" s="11"/>
      <c r="DD594" s="11"/>
      <c r="DE594" s="11"/>
      <c r="DF594" s="11"/>
      <c r="DG594" s="11"/>
      <c r="DH594" s="11"/>
      <c r="DI594" s="11"/>
      <c r="DJ594" s="11"/>
      <c r="DK594" s="11"/>
      <c r="DL594" s="11"/>
      <c r="DM594" s="11"/>
      <c r="DN594" s="11"/>
      <c r="DO594" s="11"/>
      <c r="DP594" s="11"/>
      <c r="DQ594" s="11"/>
      <c r="DR594" s="11"/>
      <c r="DS594" s="11"/>
      <c r="DT594" s="11"/>
      <c r="DU594" s="11"/>
      <c r="DV594" s="11"/>
      <c r="DW594" s="11"/>
      <c r="DX594" s="11"/>
      <c r="DY594" s="11"/>
      <c r="DZ594" s="11"/>
      <c r="EA594" s="11"/>
      <c r="EB594" s="11"/>
      <c r="EC594" s="11"/>
      <c r="ED594" s="11"/>
      <c r="EE594" s="11"/>
    </row>
    <row r="595">
      <c r="B595" s="58"/>
      <c r="C595" s="58"/>
      <c r="D595" s="58"/>
      <c r="E595" s="58"/>
      <c r="F595" s="58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  <c r="BK595" s="11"/>
      <c r="BL595" s="11"/>
      <c r="BM595" s="11"/>
      <c r="BN595" s="11"/>
      <c r="BO595" s="11"/>
      <c r="BP595" s="11"/>
      <c r="BQ595" s="11"/>
      <c r="BR595" s="11"/>
      <c r="BS595" s="11"/>
      <c r="BT595" s="11"/>
      <c r="BU595" s="11"/>
      <c r="BV595" s="11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</row>
    <row r="596">
      <c r="B596" s="58"/>
      <c r="C596" s="58"/>
      <c r="D596" s="58"/>
      <c r="E596" s="58"/>
      <c r="F596" s="58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/>
      <c r="BK596" s="11"/>
      <c r="BL596" s="11"/>
      <c r="BM596" s="11"/>
      <c r="BN596" s="11"/>
      <c r="BO596" s="11"/>
      <c r="BP596" s="11"/>
      <c r="BQ596" s="11"/>
      <c r="BR596" s="11"/>
      <c r="BS596" s="11"/>
      <c r="BT596" s="11"/>
      <c r="BU596" s="11"/>
      <c r="BV596" s="11"/>
      <c r="BW596" s="11"/>
      <c r="BX596" s="11"/>
      <c r="BY596" s="11"/>
      <c r="BZ596" s="11"/>
      <c r="CA596" s="11"/>
      <c r="CB596" s="11"/>
      <c r="CC596" s="11"/>
      <c r="CD596" s="11"/>
      <c r="CE596" s="11"/>
      <c r="CF596" s="11"/>
      <c r="CG596" s="11"/>
      <c r="CH596" s="11"/>
      <c r="CI596" s="11"/>
      <c r="CJ596" s="11"/>
      <c r="CK596" s="11"/>
      <c r="CL596" s="11"/>
      <c r="CM596" s="11"/>
      <c r="CN596" s="11"/>
      <c r="CO596" s="11"/>
      <c r="CP596" s="11"/>
      <c r="CQ596" s="11"/>
      <c r="CR596" s="11"/>
      <c r="CS596" s="11"/>
      <c r="CT596" s="11"/>
      <c r="CU596" s="11"/>
      <c r="CV596" s="11"/>
      <c r="CW596" s="11"/>
      <c r="CX596" s="11"/>
      <c r="CY596" s="11"/>
      <c r="CZ596" s="11"/>
      <c r="DA596" s="11"/>
      <c r="DB596" s="11"/>
      <c r="DC596" s="11"/>
      <c r="DD596" s="11"/>
      <c r="DE596" s="11"/>
      <c r="DF596" s="11"/>
      <c r="DG596" s="11"/>
      <c r="DH596" s="11"/>
      <c r="DI596" s="11"/>
      <c r="DJ596" s="11"/>
      <c r="DK596" s="11"/>
      <c r="DL596" s="11"/>
      <c r="DM596" s="11"/>
      <c r="DN596" s="11"/>
      <c r="DO596" s="11"/>
      <c r="DP596" s="11"/>
      <c r="DQ596" s="11"/>
      <c r="DR596" s="11"/>
      <c r="DS596" s="11"/>
      <c r="DT596" s="11"/>
      <c r="DU596" s="11"/>
      <c r="DV596" s="11"/>
      <c r="DW596" s="11"/>
      <c r="DX596" s="11"/>
      <c r="DY596" s="11"/>
      <c r="DZ596" s="11"/>
      <c r="EA596" s="11"/>
      <c r="EB596" s="11"/>
      <c r="EC596" s="11"/>
      <c r="ED596" s="11"/>
      <c r="EE596" s="11"/>
    </row>
    <row r="597">
      <c r="B597" s="58"/>
      <c r="C597" s="58"/>
      <c r="D597" s="58"/>
      <c r="E597" s="58"/>
      <c r="F597" s="58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  <c r="BK597" s="11"/>
      <c r="BL597" s="11"/>
      <c r="BM597" s="11"/>
      <c r="BN597" s="11"/>
      <c r="BO597" s="11"/>
      <c r="BP597" s="11"/>
      <c r="BQ597" s="11"/>
      <c r="BR597" s="11"/>
      <c r="BS597" s="11"/>
      <c r="BT597" s="11"/>
      <c r="BU597" s="11"/>
      <c r="BV597" s="11"/>
      <c r="BW597" s="11"/>
      <c r="BX597" s="11"/>
      <c r="BY597" s="11"/>
      <c r="BZ597" s="11"/>
      <c r="CA597" s="11"/>
      <c r="CB597" s="11"/>
      <c r="CC597" s="11"/>
      <c r="CD597" s="11"/>
      <c r="CE597" s="11"/>
      <c r="CF597" s="11"/>
      <c r="CG597" s="11"/>
      <c r="CH597" s="11"/>
      <c r="CI597" s="11"/>
      <c r="CJ597" s="11"/>
      <c r="CK597" s="11"/>
      <c r="CL597" s="11"/>
      <c r="CM597" s="11"/>
      <c r="CN597" s="11"/>
      <c r="CO597" s="11"/>
      <c r="CP597" s="11"/>
      <c r="CQ597" s="11"/>
      <c r="CR597" s="11"/>
      <c r="CS597" s="11"/>
      <c r="CT597" s="11"/>
      <c r="CU597" s="11"/>
      <c r="CV597" s="11"/>
      <c r="CW597" s="11"/>
      <c r="CX597" s="11"/>
      <c r="CY597" s="11"/>
      <c r="CZ597" s="11"/>
      <c r="DA597" s="11"/>
      <c r="DB597" s="11"/>
      <c r="DC597" s="11"/>
      <c r="DD597" s="11"/>
      <c r="DE597" s="11"/>
      <c r="DF597" s="11"/>
      <c r="DG597" s="11"/>
      <c r="DH597" s="11"/>
      <c r="DI597" s="11"/>
      <c r="DJ597" s="11"/>
      <c r="DK597" s="11"/>
      <c r="DL597" s="11"/>
      <c r="DM597" s="11"/>
      <c r="DN597" s="11"/>
      <c r="DO597" s="11"/>
      <c r="DP597" s="11"/>
      <c r="DQ597" s="11"/>
      <c r="DR597" s="11"/>
      <c r="DS597" s="11"/>
      <c r="DT597" s="11"/>
      <c r="DU597" s="11"/>
      <c r="DV597" s="11"/>
      <c r="DW597" s="11"/>
      <c r="DX597" s="11"/>
      <c r="DY597" s="11"/>
      <c r="DZ597" s="11"/>
      <c r="EA597" s="11"/>
      <c r="EB597" s="11"/>
      <c r="EC597" s="11"/>
      <c r="ED597" s="11"/>
      <c r="EE597" s="11"/>
    </row>
    <row r="598">
      <c r="B598" s="58"/>
      <c r="C598" s="58"/>
      <c r="D598" s="58"/>
      <c r="E598" s="58"/>
      <c r="F598" s="58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11"/>
      <c r="BM598" s="11"/>
      <c r="BN598" s="11"/>
      <c r="BO598" s="11"/>
      <c r="BP598" s="11"/>
      <c r="BQ598" s="11"/>
      <c r="BR598" s="11"/>
      <c r="BS598" s="11"/>
      <c r="BT598" s="11"/>
      <c r="BU598" s="11"/>
      <c r="BV598" s="11"/>
      <c r="BW598" s="11"/>
      <c r="BX598" s="11"/>
      <c r="BY598" s="11"/>
      <c r="BZ598" s="11"/>
      <c r="CA598" s="11"/>
      <c r="CB598" s="11"/>
      <c r="CC598" s="11"/>
      <c r="CD598" s="11"/>
      <c r="CE598" s="11"/>
      <c r="CF598" s="11"/>
      <c r="CG598" s="11"/>
      <c r="CH598" s="11"/>
      <c r="CI598" s="11"/>
      <c r="CJ598" s="11"/>
      <c r="CK598" s="11"/>
      <c r="CL598" s="11"/>
      <c r="CM598" s="11"/>
      <c r="CN598" s="11"/>
      <c r="CO598" s="11"/>
      <c r="CP598" s="11"/>
      <c r="CQ598" s="11"/>
      <c r="CR598" s="11"/>
      <c r="CS598" s="11"/>
      <c r="CT598" s="11"/>
      <c r="CU598" s="11"/>
      <c r="CV598" s="11"/>
      <c r="CW598" s="11"/>
      <c r="CX598" s="11"/>
      <c r="CY598" s="11"/>
      <c r="CZ598" s="11"/>
      <c r="DA598" s="11"/>
      <c r="DB598" s="11"/>
      <c r="DC598" s="11"/>
      <c r="DD598" s="11"/>
      <c r="DE598" s="11"/>
      <c r="DF598" s="11"/>
      <c r="DG598" s="11"/>
      <c r="DH598" s="11"/>
      <c r="DI598" s="11"/>
      <c r="DJ598" s="11"/>
      <c r="DK598" s="11"/>
      <c r="DL598" s="11"/>
      <c r="DM598" s="11"/>
      <c r="DN598" s="11"/>
      <c r="DO598" s="11"/>
      <c r="DP598" s="11"/>
      <c r="DQ598" s="11"/>
      <c r="DR598" s="11"/>
      <c r="DS598" s="11"/>
      <c r="DT598" s="11"/>
      <c r="DU598" s="11"/>
      <c r="DV598" s="11"/>
      <c r="DW598" s="11"/>
      <c r="DX598" s="11"/>
      <c r="DY598" s="11"/>
      <c r="DZ598" s="11"/>
      <c r="EA598" s="11"/>
      <c r="EB598" s="11"/>
      <c r="EC598" s="11"/>
      <c r="ED598" s="11"/>
      <c r="EE598" s="11"/>
    </row>
    <row r="599">
      <c r="B599" s="58"/>
      <c r="C599" s="58"/>
      <c r="D599" s="58"/>
      <c r="E599" s="58"/>
      <c r="F599" s="58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  <c r="BK599" s="11"/>
      <c r="BL599" s="11"/>
      <c r="BM599" s="11"/>
      <c r="BN599" s="11"/>
      <c r="BO599" s="11"/>
      <c r="BP599" s="11"/>
      <c r="BQ599" s="11"/>
      <c r="BR599" s="11"/>
      <c r="BS599" s="11"/>
      <c r="BT599" s="11"/>
      <c r="BU599" s="11"/>
      <c r="BV599" s="11"/>
      <c r="BW599" s="11"/>
      <c r="BX599" s="11"/>
      <c r="BY599" s="11"/>
      <c r="BZ599" s="11"/>
      <c r="CA599" s="11"/>
      <c r="CB599" s="11"/>
      <c r="CC599" s="11"/>
      <c r="CD599" s="11"/>
      <c r="CE599" s="11"/>
      <c r="CF599" s="11"/>
      <c r="CG599" s="11"/>
      <c r="CH599" s="11"/>
      <c r="CI599" s="11"/>
      <c r="CJ599" s="11"/>
      <c r="CK599" s="11"/>
      <c r="CL599" s="11"/>
      <c r="CM599" s="11"/>
      <c r="CN599" s="11"/>
      <c r="CO599" s="11"/>
      <c r="CP599" s="11"/>
      <c r="CQ599" s="11"/>
      <c r="CR599" s="11"/>
      <c r="CS599" s="11"/>
      <c r="CT599" s="11"/>
      <c r="CU599" s="11"/>
      <c r="CV599" s="11"/>
      <c r="CW599" s="11"/>
      <c r="CX599" s="11"/>
      <c r="CY599" s="11"/>
      <c r="CZ599" s="11"/>
      <c r="DA599" s="11"/>
      <c r="DB599" s="11"/>
      <c r="DC599" s="11"/>
      <c r="DD599" s="11"/>
      <c r="DE599" s="11"/>
      <c r="DF599" s="11"/>
      <c r="DG599" s="11"/>
      <c r="DH599" s="11"/>
      <c r="DI599" s="11"/>
      <c r="DJ599" s="11"/>
      <c r="DK599" s="11"/>
      <c r="DL599" s="11"/>
      <c r="DM599" s="11"/>
      <c r="DN599" s="11"/>
      <c r="DO599" s="11"/>
      <c r="DP599" s="11"/>
      <c r="DQ599" s="11"/>
      <c r="DR599" s="11"/>
      <c r="DS599" s="11"/>
      <c r="DT599" s="11"/>
      <c r="DU599" s="11"/>
      <c r="DV599" s="11"/>
      <c r="DW599" s="11"/>
      <c r="DX599" s="11"/>
      <c r="DY599" s="11"/>
      <c r="DZ599" s="11"/>
      <c r="EA599" s="11"/>
      <c r="EB599" s="11"/>
      <c r="EC599" s="11"/>
      <c r="ED599" s="11"/>
      <c r="EE599" s="11"/>
    </row>
    <row r="600">
      <c r="B600" s="58"/>
      <c r="C600" s="58"/>
      <c r="D600" s="58"/>
      <c r="E600" s="58"/>
      <c r="F600" s="58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  <c r="BK600" s="11"/>
      <c r="BL600" s="11"/>
      <c r="BM600" s="11"/>
      <c r="BN600" s="11"/>
      <c r="BO600" s="11"/>
      <c r="BP600" s="11"/>
      <c r="BQ600" s="11"/>
      <c r="BR600" s="11"/>
      <c r="BS600" s="11"/>
      <c r="BT600" s="11"/>
      <c r="BU600" s="11"/>
      <c r="BV600" s="11"/>
      <c r="BW600" s="11"/>
      <c r="BX600" s="11"/>
      <c r="BY600" s="11"/>
      <c r="BZ600" s="11"/>
      <c r="CA600" s="11"/>
      <c r="CB600" s="11"/>
      <c r="CC600" s="11"/>
      <c r="CD600" s="11"/>
      <c r="CE600" s="11"/>
      <c r="CF600" s="11"/>
      <c r="CG600" s="11"/>
      <c r="CH600" s="11"/>
      <c r="CI600" s="11"/>
      <c r="CJ600" s="11"/>
      <c r="CK600" s="11"/>
      <c r="CL600" s="11"/>
      <c r="CM600" s="11"/>
      <c r="CN600" s="11"/>
      <c r="CO600" s="11"/>
      <c r="CP600" s="11"/>
      <c r="CQ600" s="11"/>
      <c r="CR600" s="11"/>
      <c r="CS600" s="11"/>
      <c r="CT600" s="11"/>
      <c r="CU600" s="11"/>
      <c r="CV600" s="11"/>
      <c r="CW600" s="11"/>
      <c r="CX600" s="11"/>
      <c r="CY600" s="11"/>
      <c r="CZ600" s="11"/>
      <c r="DA600" s="11"/>
      <c r="DB600" s="11"/>
      <c r="DC600" s="11"/>
      <c r="DD600" s="11"/>
      <c r="DE600" s="11"/>
      <c r="DF600" s="11"/>
      <c r="DG600" s="11"/>
      <c r="DH600" s="11"/>
      <c r="DI600" s="11"/>
      <c r="DJ600" s="11"/>
      <c r="DK600" s="11"/>
      <c r="DL600" s="11"/>
      <c r="DM600" s="11"/>
      <c r="DN600" s="11"/>
      <c r="DO600" s="11"/>
      <c r="DP600" s="11"/>
      <c r="DQ600" s="11"/>
      <c r="DR600" s="11"/>
      <c r="DS600" s="11"/>
      <c r="DT600" s="11"/>
      <c r="DU600" s="11"/>
      <c r="DV600" s="11"/>
      <c r="DW600" s="11"/>
      <c r="DX600" s="11"/>
      <c r="DY600" s="11"/>
      <c r="DZ600" s="11"/>
      <c r="EA600" s="11"/>
      <c r="EB600" s="11"/>
      <c r="EC600" s="11"/>
      <c r="ED600" s="11"/>
      <c r="EE600" s="11"/>
    </row>
    <row r="601">
      <c r="B601" s="58"/>
      <c r="C601" s="58"/>
      <c r="D601" s="58"/>
      <c r="E601" s="58"/>
      <c r="F601" s="58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  <c r="BK601" s="11"/>
      <c r="BL601" s="11"/>
      <c r="BM601" s="11"/>
      <c r="BN601" s="11"/>
      <c r="BO601" s="11"/>
      <c r="BP601" s="11"/>
      <c r="BQ601" s="11"/>
      <c r="BR601" s="11"/>
      <c r="BS601" s="11"/>
      <c r="BT601" s="11"/>
      <c r="BU601" s="11"/>
      <c r="BV601" s="11"/>
      <c r="BW601" s="11"/>
      <c r="BX601" s="11"/>
      <c r="BY601" s="11"/>
      <c r="BZ601" s="11"/>
      <c r="CA601" s="11"/>
      <c r="CB601" s="11"/>
      <c r="CC601" s="11"/>
      <c r="CD601" s="11"/>
      <c r="CE601" s="11"/>
      <c r="CF601" s="11"/>
      <c r="CG601" s="11"/>
      <c r="CH601" s="11"/>
      <c r="CI601" s="11"/>
      <c r="CJ601" s="11"/>
      <c r="CK601" s="11"/>
      <c r="CL601" s="11"/>
      <c r="CM601" s="11"/>
      <c r="CN601" s="11"/>
      <c r="CO601" s="11"/>
      <c r="CP601" s="11"/>
      <c r="CQ601" s="11"/>
      <c r="CR601" s="11"/>
      <c r="CS601" s="11"/>
      <c r="CT601" s="11"/>
      <c r="CU601" s="11"/>
      <c r="CV601" s="11"/>
      <c r="CW601" s="11"/>
      <c r="CX601" s="11"/>
      <c r="CY601" s="11"/>
      <c r="CZ601" s="11"/>
      <c r="DA601" s="11"/>
      <c r="DB601" s="11"/>
      <c r="DC601" s="11"/>
      <c r="DD601" s="11"/>
      <c r="DE601" s="11"/>
      <c r="DF601" s="11"/>
      <c r="DG601" s="11"/>
      <c r="DH601" s="11"/>
      <c r="DI601" s="11"/>
      <c r="DJ601" s="11"/>
      <c r="DK601" s="11"/>
      <c r="DL601" s="11"/>
      <c r="DM601" s="11"/>
      <c r="DN601" s="11"/>
      <c r="DO601" s="11"/>
      <c r="DP601" s="11"/>
      <c r="DQ601" s="11"/>
      <c r="DR601" s="11"/>
      <c r="DS601" s="11"/>
      <c r="DT601" s="11"/>
      <c r="DU601" s="11"/>
      <c r="DV601" s="11"/>
      <c r="DW601" s="11"/>
      <c r="DX601" s="11"/>
      <c r="DY601" s="11"/>
      <c r="DZ601" s="11"/>
      <c r="EA601" s="11"/>
      <c r="EB601" s="11"/>
      <c r="EC601" s="11"/>
      <c r="ED601" s="11"/>
      <c r="EE601" s="11"/>
    </row>
    <row r="602">
      <c r="B602" s="58"/>
      <c r="C602" s="58"/>
      <c r="D602" s="58"/>
      <c r="E602" s="58"/>
      <c r="F602" s="58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  <c r="BK602" s="11"/>
      <c r="BL602" s="11"/>
      <c r="BM602" s="11"/>
      <c r="BN602" s="11"/>
      <c r="BO602" s="11"/>
      <c r="BP602" s="11"/>
      <c r="BQ602" s="11"/>
      <c r="BR602" s="11"/>
      <c r="BS602" s="11"/>
      <c r="BT602" s="11"/>
      <c r="BU602" s="11"/>
      <c r="BV602" s="11"/>
      <c r="BW602" s="11"/>
      <c r="BX602" s="11"/>
      <c r="BY602" s="11"/>
      <c r="BZ602" s="11"/>
      <c r="CA602" s="11"/>
      <c r="CB602" s="11"/>
      <c r="CC602" s="11"/>
      <c r="CD602" s="11"/>
      <c r="CE602" s="11"/>
      <c r="CF602" s="11"/>
      <c r="CG602" s="11"/>
      <c r="CH602" s="11"/>
      <c r="CI602" s="11"/>
      <c r="CJ602" s="11"/>
      <c r="CK602" s="11"/>
      <c r="CL602" s="11"/>
      <c r="CM602" s="11"/>
      <c r="CN602" s="11"/>
      <c r="CO602" s="11"/>
      <c r="CP602" s="11"/>
      <c r="CQ602" s="11"/>
      <c r="CR602" s="11"/>
      <c r="CS602" s="11"/>
      <c r="CT602" s="11"/>
      <c r="CU602" s="11"/>
      <c r="CV602" s="11"/>
      <c r="CW602" s="11"/>
      <c r="CX602" s="11"/>
      <c r="CY602" s="11"/>
      <c r="CZ602" s="11"/>
      <c r="DA602" s="11"/>
      <c r="DB602" s="11"/>
      <c r="DC602" s="11"/>
      <c r="DD602" s="11"/>
      <c r="DE602" s="11"/>
      <c r="DF602" s="11"/>
      <c r="DG602" s="11"/>
      <c r="DH602" s="11"/>
      <c r="DI602" s="11"/>
      <c r="DJ602" s="11"/>
      <c r="DK602" s="11"/>
      <c r="DL602" s="11"/>
      <c r="DM602" s="11"/>
      <c r="DN602" s="11"/>
      <c r="DO602" s="11"/>
      <c r="DP602" s="11"/>
      <c r="DQ602" s="11"/>
      <c r="DR602" s="11"/>
      <c r="DS602" s="11"/>
      <c r="DT602" s="11"/>
      <c r="DU602" s="11"/>
      <c r="DV602" s="11"/>
      <c r="DW602" s="11"/>
      <c r="DX602" s="11"/>
      <c r="DY602" s="11"/>
      <c r="DZ602" s="11"/>
      <c r="EA602" s="11"/>
      <c r="EB602" s="11"/>
      <c r="EC602" s="11"/>
      <c r="ED602" s="11"/>
      <c r="EE602" s="11"/>
    </row>
    <row r="603">
      <c r="B603" s="58"/>
      <c r="C603" s="58"/>
      <c r="D603" s="58"/>
      <c r="E603" s="58"/>
      <c r="F603" s="58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  <c r="BK603" s="11"/>
      <c r="BL603" s="11"/>
      <c r="BM603" s="11"/>
      <c r="BN603" s="11"/>
      <c r="BO603" s="11"/>
      <c r="BP603" s="11"/>
      <c r="BQ603" s="11"/>
      <c r="BR603" s="11"/>
      <c r="BS603" s="11"/>
      <c r="BT603" s="11"/>
      <c r="BU603" s="11"/>
      <c r="BV603" s="11"/>
      <c r="BW603" s="11"/>
      <c r="BX603" s="11"/>
      <c r="BY603" s="11"/>
      <c r="BZ603" s="11"/>
      <c r="CA603" s="11"/>
      <c r="CB603" s="11"/>
      <c r="CC603" s="11"/>
      <c r="CD603" s="11"/>
      <c r="CE603" s="11"/>
      <c r="CF603" s="11"/>
      <c r="CG603" s="11"/>
      <c r="CH603" s="11"/>
      <c r="CI603" s="11"/>
      <c r="CJ603" s="11"/>
      <c r="CK603" s="11"/>
      <c r="CL603" s="11"/>
      <c r="CM603" s="11"/>
      <c r="CN603" s="11"/>
      <c r="CO603" s="11"/>
      <c r="CP603" s="11"/>
      <c r="CQ603" s="11"/>
      <c r="CR603" s="11"/>
      <c r="CS603" s="11"/>
      <c r="CT603" s="11"/>
      <c r="CU603" s="11"/>
      <c r="CV603" s="11"/>
      <c r="CW603" s="11"/>
      <c r="CX603" s="11"/>
      <c r="CY603" s="11"/>
      <c r="CZ603" s="11"/>
      <c r="DA603" s="11"/>
      <c r="DB603" s="11"/>
      <c r="DC603" s="11"/>
      <c r="DD603" s="11"/>
      <c r="DE603" s="11"/>
      <c r="DF603" s="11"/>
      <c r="DG603" s="11"/>
      <c r="DH603" s="11"/>
      <c r="DI603" s="11"/>
      <c r="DJ603" s="11"/>
      <c r="DK603" s="11"/>
      <c r="DL603" s="11"/>
      <c r="DM603" s="11"/>
      <c r="DN603" s="11"/>
      <c r="DO603" s="11"/>
      <c r="DP603" s="11"/>
      <c r="DQ603" s="11"/>
      <c r="DR603" s="11"/>
      <c r="DS603" s="11"/>
      <c r="DT603" s="11"/>
      <c r="DU603" s="11"/>
      <c r="DV603" s="11"/>
      <c r="DW603" s="11"/>
      <c r="DX603" s="11"/>
      <c r="DY603" s="11"/>
      <c r="DZ603" s="11"/>
      <c r="EA603" s="11"/>
      <c r="EB603" s="11"/>
      <c r="EC603" s="11"/>
      <c r="ED603" s="11"/>
      <c r="EE603" s="11"/>
    </row>
    <row r="604">
      <c r="B604" s="58"/>
      <c r="C604" s="58"/>
      <c r="D604" s="58"/>
      <c r="E604" s="58"/>
      <c r="F604" s="58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  <c r="BL604" s="11"/>
      <c r="BM604" s="11"/>
      <c r="BN604" s="11"/>
      <c r="BO604" s="11"/>
      <c r="BP604" s="11"/>
      <c r="BQ604" s="11"/>
      <c r="BR604" s="11"/>
      <c r="BS604" s="11"/>
      <c r="BT604" s="11"/>
      <c r="BU604" s="11"/>
      <c r="BV604" s="11"/>
      <c r="BW604" s="11"/>
      <c r="BX604" s="11"/>
      <c r="BY604" s="11"/>
      <c r="BZ604" s="11"/>
      <c r="CA604" s="11"/>
      <c r="CB604" s="11"/>
      <c r="CC604" s="11"/>
      <c r="CD604" s="11"/>
      <c r="CE604" s="11"/>
      <c r="CF604" s="11"/>
      <c r="CG604" s="11"/>
      <c r="CH604" s="11"/>
      <c r="CI604" s="11"/>
      <c r="CJ604" s="11"/>
      <c r="CK604" s="11"/>
      <c r="CL604" s="11"/>
      <c r="CM604" s="11"/>
      <c r="CN604" s="11"/>
      <c r="CO604" s="11"/>
      <c r="CP604" s="11"/>
      <c r="CQ604" s="11"/>
      <c r="CR604" s="11"/>
      <c r="CS604" s="11"/>
      <c r="CT604" s="11"/>
      <c r="CU604" s="11"/>
      <c r="CV604" s="11"/>
      <c r="CW604" s="11"/>
      <c r="CX604" s="11"/>
      <c r="CY604" s="11"/>
      <c r="CZ604" s="11"/>
      <c r="DA604" s="11"/>
      <c r="DB604" s="11"/>
      <c r="DC604" s="11"/>
      <c r="DD604" s="11"/>
      <c r="DE604" s="11"/>
      <c r="DF604" s="11"/>
      <c r="DG604" s="11"/>
      <c r="DH604" s="11"/>
      <c r="DI604" s="11"/>
      <c r="DJ604" s="11"/>
      <c r="DK604" s="11"/>
      <c r="DL604" s="11"/>
      <c r="DM604" s="11"/>
      <c r="DN604" s="11"/>
      <c r="DO604" s="11"/>
      <c r="DP604" s="11"/>
      <c r="DQ604" s="11"/>
      <c r="DR604" s="11"/>
      <c r="DS604" s="11"/>
      <c r="DT604" s="11"/>
      <c r="DU604" s="11"/>
      <c r="DV604" s="11"/>
      <c r="DW604" s="11"/>
      <c r="DX604" s="11"/>
      <c r="DY604" s="11"/>
      <c r="DZ604" s="11"/>
      <c r="EA604" s="11"/>
      <c r="EB604" s="11"/>
      <c r="EC604" s="11"/>
      <c r="ED604" s="11"/>
      <c r="EE604" s="11"/>
    </row>
    <row r="605">
      <c r="B605" s="58"/>
      <c r="C605" s="58"/>
      <c r="D605" s="58"/>
      <c r="E605" s="58"/>
      <c r="F605" s="58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  <c r="BL605" s="11"/>
      <c r="BM605" s="11"/>
      <c r="BN605" s="11"/>
      <c r="BO605" s="11"/>
      <c r="BP605" s="11"/>
      <c r="BQ605" s="11"/>
      <c r="BR605" s="11"/>
      <c r="BS605" s="11"/>
      <c r="BT605" s="11"/>
      <c r="BU605" s="11"/>
      <c r="BV605" s="11"/>
      <c r="BW605" s="11"/>
      <c r="BX605" s="11"/>
      <c r="BY605" s="11"/>
      <c r="BZ605" s="11"/>
      <c r="CA605" s="11"/>
      <c r="CB605" s="11"/>
      <c r="CC605" s="11"/>
      <c r="CD605" s="11"/>
      <c r="CE605" s="11"/>
      <c r="CF605" s="11"/>
      <c r="CG605" s="11"/>
      <c r="CH605" s="11"/>
      <c r="CI605" s="11"/>
      <c r="CJ605" s="11"/>
      <c r="CK605" s="11"/>
      <c r="CL605" s="11"/>
      <c r="CM605" s="11"/>
      <c r="CN605" s="11"/>
      <c r="CO605" s="11"/>
      <c r="CP605" s="11"/>
      <c r="CQ605" s="11"/>
      <c r="CR605" s="11"/>
      <c r="CS605" s="11"/>
      <c r="CT605" s="11"/>
      <c r="CU605" s="11"/>
      <c r="CV605" s="11"/>
      <c r="CW605" s="11"/>
      <c r="CX605" s="11"/>
      <c r="CY605" s="11"/>
      <c r="CZ605" s="11"/>
      <c r="DA605" s="11"/>
      <c r="DB605" s="11"/>
      <c r="DC605" s="11"/>
      <c r="DD605" s="11"/>
      <c r="DE605" s="11"/>
      <c r="DF605" s="11"/>
      <c r="DG605" s="11"/>
      <c r="DH605" s="11"/>
      <c r="DI605" s="11"/>
      <c r="DJ605" s="11"/>
      <c r="DK605" s="11"/>
      <c r="DL605" s="11"/>
      <c r="DM605" s="11"/>
      <c r="DN605" s="11"/>
      <c r="DO605" s="11"/>
      <c r="DP605" s="11"/>
      <c r="DQ605" s="11"/>
      <c r="DR605" s="11"/>
      <c r="DS605" s="11"/>
      <c r="DT605" s="11"/>
      <c r="DU605" s="11"/>
      <c r="DV605" s="11"/>
      <c r="DW605" s="11"/>
      <c r="DX605" s="11"/>
      <c r="DY605" s="11"/>
      <c r="DZ605" s="11"/>
      <c r="EA605" s="11"/>
      <c r="EB605" s="11"/>
      <c r="EC605" s="11"/>
      <c r="ED605" s="11"/>
      <c r="EE605" s="11"/>
    </row>
    <row r="606">
      <c r="B606" s="58"/>
      <c r="C606" s="58"/>
      <c r="D606" s="58"/>
      <c r="E606" s="58"/>
      <c r="F606" s="58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11"/>
      <c r="BM606" s="11"/>
      <c r="BN606" s="11"/>
      <c r="BO606" s="11"/>
      <c r="BP606" s="11"/>
      <c r="BQ606" s="11"/>
      <c r="BR606" s="11"/>
      <c r="BS606" s="11"/>
      <c r="BT606" s="11"/>
      <c r="BU606" s="11"/>
      <c r="BV606" s="11"/>
      <c r="BW606" s="11"/>
      <c r="BX606" s="11"/>
      <c r="BY606" s="11"/>
      <c r="BZ606" s="11"/>
      <c r="CA606" s="11"/>
      <c r="CB606" s="11"/>
      <c r="CC606" s="11"/>
      <c r="CD606" s="11"/>
      <c r="CE606" s="11"/>
      <c r="CF606" s="11"/>
      <c r="CG606" s="11"/>
      <c r="CH606" s="11"/>
      <c r="CI606" s="11"/>
      <c r="CJ606" s="11"/>
      <c r="CK606" s="11"/>
      <c r="CL606" s="11"/>
      <c r="CM606" s="11"/>
      <c r="CN606" s="11"/>
      <c r="CO606" s="11"/>
      <c r="CP606" s="11"/>
      <c r="CQ606" s="11"/>
      <c r="CR606" s="11"/>
      <c r="CS606" s="11"/>
      <c r="CT606" s="11"/>
      <c r="CU606" s="11"/>
      <c r="CV606" s="11"/>
      <c r="CW606" s="11"/>
      <c r="CX606" s="11"/>
      <c r="CY606" s="11"/>
      <c r="CZ606" s="11"/>
      <c r="DA606" s="11"/>
      <c r="DB606" s="11"/>
      <c r="DC606" s="11"/>
      <c r="DD606" s="11"/>
      <c r="DE606" s="11"/>
      <c r="DF606" s="11"/>
      <c r="DG606" s="11"/>
      <c r="DH606" s="11"/>
      <c r="DI606" s="11"/>
      <c r="DJ606" s="11"/>
      <c r="DK606" s="11"/>
      <c r="DL606" s="11"/>
      <c r="DM606" s="11"/>
      <c r="DN606" s="11"/>
      <c r="DO606" s="11"/>
      <c r="DP606" s="11"/>
      <c r="DQ606" s="11"/>
      <c r="DR606" s="11"/>
      <c r="DS606" s="11"/>
      <c r="DT606" s="11"/>
      <c r="DU606" s="11"/>
      <c r="DV606" s="11"/>
      <c r="DW606" s="11"/>
      <c r="DX606" s="11"/>
      <c r="DY606" s="11"/>
      <c r="DZ606" s="11"/>
      <c r="EA606" s="11"/>
      <c r="EB606" s="11"/>
      <c r="EC606" s="11"/>
      <c r="ED606" s="11"/>
      <c r="EE606" s="11"/>
    </row>
    <row r="607">
      <c r="B607" s="58"/>
      <c r="C607" s="58"/>
      <c r="D607" s="58"/>
      <c r="E607" s="58"/>
      <c r="F607" s="58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  <c r="BL607" s="11"/>
      <c r="BM607" s="11"/>
      <c r="BN607" s="11"/>
      <c r="BO607" s="11"/>
      <c r="BP607" s="11"/>
      <c r="BQ607" s="11"/>
      <c r="BR607" s="11"/>
      <c r="BS607" s="11"/>
      <c r="BT607" s="11"/>
      <c r="BU607" s="11"/>
      <c r="BV607" s="11"/>
      <c r="BW607" s="11"/>
      <c r="BX607" s="11"/>
      <c r="BY607" s="11"/>
      <c r="BZ607" s="11"/>
      <c r="CA607" s="11"/>
      <c r="CB607" s="11"/>
      <c r="CC607" s="11"/>
      <c r="CD607" s="11"/>
      <c r="CE607" s="11"/>
      <c r="CF607" s="11"/>
      <c r="CG607" s="11"/>
      <c r="CH607" s="11"/>
      <c r="CI607" s="11"/>
      <c r="CJ607" s="11"/>
      <c r="CK607" s="11"/>
      <c r="CL607" s="11"/>
      <c r="CM607" s="11"/>
      <c r="CN607" s="11"/>
      <c r="CO607" s="11"/>
      <c r="CP607" s="11"/>
      <c r="CQ607" s="11"/>
      <c r="CR607" s="11"/>
      <c r="CS607" s="11"/>
      <c r="CT607" s="11"/>
      <c r="CU607" s="11"/>
      <c r="CV607" s="11"/>
      <c r="CW607" s="11"/>
      <c r="CX607" s="11"/>
      <c r="CY607" s="11"/>
      <c r="CZ607" s="11"/>
      <c r="DA607" s="11"/>
      <c r="DB607" s="11"/>
      <c r="DC607" s="11"/>
      <c r="DD607" s="11"/>
      <c r="DE607" s="11"/>
      <c r="DF607" s="11"/>
      <c r="DG607" s="11"/>
      <c r="DH607" s="11"/>
      <c r="DI607" s="11"/>
      <c r="DJ607" s="11"/>
      <c r="DK607" s="11"/>
      <c r="DL607" s="11"/>
      <c r="DM607" s="11"/>
      <c r="DN607" s="11"/>
      <c r="DO607" s="11"/>
      <c r="DP607" s="11"/>
      <c r="DQ607" s="11"/>
      <c r="DR607" s="11"/>
      <c r="DS607" s="11"/>
      <c r="DT607" s="11"/>
      <c r="DU607" s="11"/>
      <c r="DV607" s="11"/>
      <c r="DW607" s="11"/>
      <c r="DX607" s="11"/>
      <c r="DY607" s="11"/>
      <c r="DZ607" s="11"/>
      <c r="EA607" s="11"/>
      <c r="EB607" s="11"/>
      <c r="EC607" s="11"/>
      <c r="ED607" s="11"/>
      <c r="EE607" s="11"/>
    </row>
    <row r="608">
      <c r="B608" s="58"/>
      <c r="C608" s="58"/>
      <c r="D608" s="58"/>
      <c r="E608" s="58"/>
      <c r="F608" s="58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  <c r="BL608" s="11"/>
      <c r="BM608" s="11"/>
      <c r="BN608" s="11"/>
      <c r="BO608" s="11"/>
      <c r="BP608" s="11"/>
      <c r="BQ608" s="11"/>
      <c r="BR608" s="11"/>
      <c r="BS608" s="11"/>
      <c r="BT608" s="11"/>
      <c r="BU608" s="11"/>
      <c r="BV608" s="11"/>
      <c r="BW608" s="11"/>
      <c r="BX608" s="11"/>
      <c r="BY608" s="11"/>
      <c r="BZ608" s="11"/>
      <c r="CA608" s="11"/>
      <c r="CB608" s="11"/>
      <c r="CC608" s="11"/>
      <c r="CD608" s="11"/>
      <c r="CE608" s="11"/>
      <c r="CF608" s="11"/>
      <c r="CG608" s="11"/>
      <c r="CH608" s="11"/>
      <c r="CI608" s="11"/>
      <c r="CJ608" s="11"/>
      <c r="CK608" s="11"/>
      <c r="CL608" s="11"/>
      <c r="CM608" s="11"/>
      <c r="CN608" s="11"/>
      <c r="CO608" s="11"/>
      <c r="CP608" s="11"/>
      <c r="CQ608" s="11"/>
      <c r="CR608" s="11"/>
      <c r="CS608" s="11"/>
      <c r="CT608" s="11"/>
      <c r="CU608" s="11"/>
      <c r="CV608" s="11"/>
      <c r="CW608" s="11"/>
      <c r="CX608" s="11"/>
      <c r="CY608" s="11"/>
      <c r="CZ608" s="11"/>
      <c r="DA608" s="11"/>
      <c r="DB608" s="11"/>
      <c r="DC608" s="11"/>
      <c r="DD608" s="11"/>
      <c r="DE608" s="11"/>
      <c r="DF608" s="11"/>
      <c r="DG608" s="11"/>
      <c r="DH608" s="11"/>
      <c r="DI608" s="11"/>
      <c r="DJ608" s="11"/>
      <c r="DK608" s="11"/>
      <c r="DL608" s="11"/>
      <c r="DM608" s="11"/>
      <c r="DN608" s="11"/>
      <c r="DO608" s="11"/>
      <c r="DP608" s="11"/>
      <c r="DQ608" s="11"/>
      <c r="DR608" s="11"/>
      <c r="DS608" s="11"/>
      <c r="DT608" s="11"/>
      <c r="DU608" s="11"/>
      <c r="DV608" s="11"/>
      <c r="DW608" s="11"/>
      <c r="DX608" s="11"/>
      <c r="DY608" s="11"/>
      <c r="DZ608" s="11"/>
      <c r="EA608" s="11"/>
      <c r="EB608" s="11"/>
      <c r="EC608" s="11"/>
      <c r="ED608" s="11"/>
      <c r="EE608" s="11"/>
    </row>
    <row r="609">
      <c r="B609" s="58"/>
      <c r="C609" s="58"/>
      <c r="D609" s="58"/>
      <c r="E609" s="58"/>
      <c r="F609" s="58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11"/>
      <c r="BM609" s="11"/>
      <c r="BN609" s="11"/>
      <c r="BO609" s="11"/>
      <c r="BP609" s="11"/>
      <c r="BQ609" s="11"/>
      <c r="BR609" s="11"/>
      <c r="BS609" s="11"/>
      <c r="BT609" s="11"/>
      <c r="BU609" s="11"/>
      <c r="BV609" s="11"/>
      <c r="BW609" s="11"/>
      <c r="BX609" s="11"/>
      <c r="BY609" s="11"/>
      <c r="BZ609" s="11"/>
      <c r="CA609" s="11"/>
      <c r="CB609" s="11"/>
      <c r="CC609" s="11"/>
      <c r="CD609" s="11"/>
      <c r="CE609" s="11"/>
      <c r="CF609" s="11"/>
      <c r="CG609" s="11"/>
      <c r="CH609" s="11"/>
      <c r="CI609" s="11"/>
      <c r="CJ609" s="11"/>
      <c r="CK609" s="11"/>
      <c r="CL609" s="11"/>
      <c r="CM609" s="11"/>
      <c r="CN609" s="11"/>
      <c r="CO609" s="11"/>
      <c r="CP609" s="11"/>
      <c r="CQ609" s="11"/>
      <c r="CR609" s="11"/>
      <c r="CS609" s="11"/>
      <c r="CT609" s="11"/>
      <c r="CU609" s="11"/>
      <c r="CV609" s="11"/>
      <c r="CW609" s="11"/>
      <c r="CX609" s="11"/>
      <c r="CY609" s="11"/>
      <c r="CZ609" s="11"/>
      <c r="DA609" s="11"/>
      <c r="DB609" s="11"/>
      <c r="DC609" s="11"/>
      <c r="DD609" s="11"/>
      <c r="DE609" s="11"/>
      <c r="DF609" s="11"/>
      <c r="DG609" s="11"/>
      <c r="DH609" s="11"/>
      <c r="DI609" s="11"/>
      <c r="DJ609" s="11"/>
      <c r="DK609" s="11"/>
      <c r="DL609" s="11"/>
      <c r="DM609" s="11"/>
      <c r="DN609" s="11"/>
      <c r="DO609" s="11"/>
      <c r="DP609" s="11"/>
      <c r="DQ609" s="11"/>
      <c r="DR609" s="11"/>
      <c r="DS609" s="11"/>
      <c r="DT609" s="11"/>
      <c r="DU609" s="11"/>
      <c r="DV609" s="11"/>
      <c r="DW609" s="11"/>
      <c r="DX609" s="11"/>
      <c r="DY609" s="11"/>
      <c r="DZ609" s="11"/>
      <c r="EA609" s="11"/>
      <c r="EB609" s="11"/>
      <c r="EC609" s="11"/>
      <c r="ED609" s="11"/>
      <c r="EE609" s="11"/>
    </row>
    <row r="610">
      <c r="B610" s="58"/>
      <c r="C610" s="58"/>
      <c r="D610" s="58"/>
      <c r="E610" s="58"/>
      <c r="F610" s="58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  <c r="BK610" s="11"/>
      <c r="BL610" s="11"/>
      <c r="BM610" s="11"/>
      <c r="BN610" s="11"/>
      <c r="BO610" s="11"/>
      <c r="BP610" s="11"/>
      <c r="BQ610" s="11"/>
      <c r="BR610" s="11"/>
      <c r="BS610" s="11"/>
      <c r="BT610" s="11"/>
      <c r="BU610" s="11"/>
      <c r="BV610" s="11"/>
      <c r="BW610" s="11"/>
      <c r="BX610" s="11"/>
      <c r="BY610" s="11"/>
      <c r="BZ610" s="11"/>
      <c r="CA610" s="11"/>
      <c r="CB610" s="11"/>
      <c r="CC610" s="11"/>
      <c r="CD610" s="11"/>
      <c r="CE610" s="11"/>
      <c r="CF610" s="11"/>
      <c r="CG610" s="11"/>
      <c r="CH610" s="11"/>
      <c r="CI610" s="11"/>
      <c r="CJ610" s="11"/>
      <c r="CK610" s="11"/>
      <c r="CL610" s="11"/>
      <c r="CM610" s="11"/>
      <c r="CN610" s="11"/>
      <c r="CO610" s="11"/>
      <c r="CP610" s="11"/>
      <c r="CQ610" s="11"/>
      <c r="CR610" s="11"/>
      <c r="CS610" s="11"/>
      <c r="CT610" s="11"/>
      <c r="CU610" s="11"/>
      <c r="CV610" s="11"/>
      <c r="CW610" s="11"/>
      <c r="CX610" s="11"/>
      <c r="CY610" s="11"/>
      <c r="CZ610" s="11"/>
      <c r="DA610" s="11"/>
      <c r="DB610" s="11"/>
      <c r="DC610" s="11"/>
      <c r="DD610" s="11"/>
      <c r="DE610" s="11"/>
      <c r="DF610" s="11"/>
      <c r="DG610" s="11"/>
      <c r="DH610" s="11"/>
      <c r="DI610" s="11"/>
      <c r="DJ610" s="11"/>
      <c r="DK610" s="11"/>
      <c r="DL610" s="11"/>
      <c r="DM610" s="11"/>
      <c r="DN610" s="11"/>
      <c r="DO610" s="11"/>
      <c r="DP610" s="11"/>
      <c r="DQ610" s="11"/>
      <c r="DR610" s="11"/>
      <c r="DS610" s="11"/>
      <c r="DT610" s="11"/>
      <c r="DU610" s="11"/>
      <c r="DV610" s="11"/>
      <c r="DW610" s="11"/>
      <c r="DX610" s="11"/>
      <c r="DY610" s="11"/>
      <c r="DZ610" s="11"/>
      <c r="EA610" s="11"/>
      <c r="EB610" s="11"/>
      <c r="EC610" s="11"/>
      <c r="ED610" s="11"/>
      <c r="EE610" s="11"/>
    </row>
    <row r="611">
      <c r="B611" s="58"/>
      <c r="C611" s="58"/>
      <c r="D611" s="58"/>
      <c r="E611" s="58"/>
      <c r="F611" s="58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  <c r="BK611" s="11"/>
      <c r="BL611" s="11"/>
      <c r="BM611" s="11"/>
      <c r="BN611" s="11"/>
      <c r="BO611" s="11"/>
      <c r="BP611" s="11"/>
      <c r="BQ611" s="11"/>
      <c r="BR611" s="11"/>
      <c r="BS611" s="11"/>
      <c r="BT611" s="11"/>
      <c r="BU611" s="11"/>
      <c r="BV611" s="11"/>
      <c r="BW611" s="11"/>
      <c r="BX611" s="11"/>
      <c r="BY611" s="11"/>
      <c r="BZ611" s="11"/>
      <c r="CA611" s="11"/>
      <c r="CB611" s="11"/>
      <c r="CC611" s="11"/>
      <c r="CD611" s="11"/>
      <c r="CE611" s="11"/>
      <c r="CF611" s="11"/>
      <c r="CG611" s="11"/>
      <c r="CH611" s="11"/>
      <c r="CI611" s="11"/>
      <c r="CJ611" s="11"/>
      <c r="CK611" s="11"/>
      <c r="CL611" s="11"/>
      <c r="CM611" s="11"/>
      <c r="CN611" s="11"/>
      <c r="CO611" s="11"/>
      <c r="CP611" s="11"/>
      <c r="CQ611" s="11"/>
      <c r="CR611" s="11"/>
      <c r="CS611" s="11"/>
      <c r="CT611" s="11"/>
      <c r="CU611" s="11"/>
      <c r="CV611" s="11"/>
      <c r="CW611" s="11"/>
      <c r="CX611" s="11"/>
      <c r="CY611" s="11"/>
      <c r="CZ611" s="11"/>
      <c r="DA611" s="11"/>
      <c r="DB611" s="11"/>
      <c r="DC611" s="11"/>
      <c r="DD611" s="11"/>
      <c r="DE611" s="11"/>
      <c r="DF611" s="11"/>
      <c r="DG611" s="11"/>
      <c r="DH611" s="11"/>
      <c r="DI611" s="11"/>
      <c r="DJ611" s="11"/>
      <c r="DK611" s="11"/>
      <c r="DL611" s="11"/>
      <c r="DM611" s="11"/>
      <c r="DN611" s="11"/>
      <c r="DO611" s="11"/>
      <c r="DP611" s="11"/>
      <c r="DQ611" s="11"/>
      <c r="DR611" s="11"/>
      <c r="DS611" s="11"/>
      <c r="DT611" s="11"/>
      <c r="DU611" s="11"/>
      <c r="DV611" s="11"/>
      <c r="DW611" s="11"/>
      <c r="DX611" s="11"/>
      <c r="DY611" s="11"/>
      <c r="DZ611" s="11"/>
      <c r="EA611" s="11"/>
      <c r="EB611" s="11"/>
      <c r="EC611" s="11"/>
      <c r="ED611" s="11"/>
      <c r="EE611" s="11"/>
    </row>
    <row r="612">
      <c r="B612" s="58"/>
      <c r="C612" s="58"/>
      <c r="D612" s="58"/>
      <c r="E612" s="58"/>
      <c r="F612" s="58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  <c r="BK612" s="11"/>
      <c r="BL612" s="11"/>
      <c r="BM612" s="11"/>
      <c r="BN612" s="11"/>
      <c r="BO612" s="11"/>
      <c r="BP612" s="11"/>
      <c r="BQ612" s="11"/>
      <c r="BR612" s="11"/>
      <c r="BS612" s="11"/>
      <c r="BT612" s="11"/>
      <c r="BU612" s="11"/>
      <c r="BV612" s="11"/>
      <c r="BW612" s="11"/>
      <c r="BX612" s="11"/>
      <c r="BY612" s="11"/>
      <c r="BZ612" s="11"/>
      <c r="CA612" s="11"/>
      <c r="CB612" s="11"/>
      <c r="CC612" s="11"/>
      <c r="CD612" s="11"/>
      <c r="CE612" s="11"/>
      <c r="CF612" s="11"/>
      <c r="CG612" s="11"/>
      <c r="CH612" s="11"/>
      <c r="CI612" s="11"/>
      <c r="CJ612" s="11"/>
      <c r="CK612" s="11"/>
      <c r="CL612" s="11"/>
      <c r="CM612" s="11"/>
      <c r="CN612" s="11"/>
      <c r="CO612" s="11"/>
      <c r="CP612" s="11"/>
      <c r="CQ612" s="11"/>
      <c r="CR612" s="11"/>
      <c r="CS612" s="11"/>
      <c r="CT612" s="11"/>
      <c r="CU612" s="11"/>
      <c r="CV612" s="11"/>
      <c r="CW612" s="11"/>
      <c r="CX612" s="11"/>
      <c r="CY612" s="11"/>
      <c r="CZ612" s="11"/>
      <c r="DA612" s="11"/>
      <c r="DB612" s="11"/>
      <c r="DC612" s="11"/>
      <c r="DD612" s="11"/>
      <c r="DE612" s="11"/>
      <c r="DF612" s="11"/>
      <c r="DG612" s="11"/>
      <c r="DH612" s="11"/>
      <c r="DI612" s="11"/>
      <c r="DJ612" s="11"/>
      <c r="DK612" s="11"/>
      <c r="DL612" s="11"/>
      <c r="DM612" s="11"/>
      <c r="DN612" s="11"/>
      <c r="DO612" s="11"/>
      <c r="DP612" s="11"/>
      <c r="DQ612" s="11"/>
      <c r="DR612" s="11"/>
      <c r="DS612" s="11"/>
      <c r="DT612" s="11"/>
      <c r="DU612" s="11"/>
      <c r="DV612" s="11"/>
      <c r="DW612" s="11"/>
      <c r="DX612" s="11"/>
      <c r="DY612" s="11"/>
      <c r="DZ612" s="11"/>
      <c r="EA612" s="11"/>
      <c r="EB612" s="11"/>
      <c r="EC612" s="11"/>
      <c r="ED612" s="11"/>
      <c r="EE612" s="11"/>
    </row>
    <row r="613">
      <c r="B613" s="58"/>
      <c r="C613" s="58"/>
      <c r="D613" s="58"/>
      <c r="E613" s="58"/>
      <c r="F613" s="58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  <c r="BK613" s="11"/>
      <c r="BL613" s="11"/>
      <c r="BM613" s="11"/>
      <c r="BN613" s="11"/>
      <c r="BO613" s="11"/>
      <c r="BP613" s="11"/>
      <c r="BQ613" s="11"/>
      <c r="BR613" s="11"/>
      <c r="BS613" s="11"/>
      <c r="BT613" s="11"/>
      <c r="BU613" s="11"/>
      <c r="BV613" s="11"/>
      <c r="BW613" s="11"/>
      <c r="BX613" s="11"/>
      <c r="BY613" s="11"/>
      <c r="BZ613" s="11"/>
      <c r="CA613" s="11"/>
      <c r="CB613" s="11"/>
      <c r="CC613" s="11"/>
      <c r="CD613" s="11"/>
      <c r="CE613" s="11"/>
      <c r="CF613" s="11"/>
      <c r="CG613" s="11"/>
      <c r="CH613" s="11"/>
      <c r="CI613" s="11"/>
      <c r="CJ613" s="11"/>
      <c r="CK613" s="11"/>
      <c r="CL613" s="11"/>
      <c r="CM613" s="11"/>
      <c r="CN613" s="11"/>
      <c r="CO613" s="11"/>
      <c r="CP613" s="11"/>
      <c r="CQ613" s="11"/>
      <c r="CR613" s="11"/>
      <c r="CS613" s="11"/>
      <c r="CT613" s="11"/>
      <c r="CU613" s="11"/>
      <c r="CV613" s="11"/>
      <c r="CW613" s="11"/>
      <c r="CX613" s="11"/>
      <c r="CY613" s="11"/>
      <c r="CZ613" s="11"/>
      <c r="DA613" s="11"/>
      <c r="DB613" s="11"/>
      <c r="DC613" s="11"/>
      <c r="DD613" s="11"/>
      <c r="DE613" s="11"/>
      <c r="DF613" s="11"/>
      <c r="DG613" s="11"/>
      <c r="DH613" s="11"/>
      <c r="DI613" s="11"/>
      <c r="DJ613" s="11"/>
      <c r="DK613" s="11"/>
      <c r="DL613" s="11"/>
      <c r="DM613" s="11"/>
      <c r="DN613" s="11"/>
      <c r="DO613" s="11"/>
      <c r="DP613" s="11"/>
      <c r="DQ613" s="11"/>
      <c r="DR613" s="11"/>
      <c r="DS613" s="11"/>
      <c r="DT613" s="11"/>
      <c r="DU613" s="11"/>
      <c r="DV613" s="11"/>
      <c r="DW613" s="11"/>
      <c r="DX613" s="11"/>
      <c r="DY613" s="11"/>
      <c r="DZ613" s="11"/>
      <c r="EA613" s="11"/>
      <c r="EB613" s="11"/>
      <c r="EC613" s="11"/>
      <c r="ED613" s="11"/>
      <c r="EE613" s="11"/>
    </row>
    <row r="614">
      <c r="B614" s="58"/>
      <c r="C614" s="58"/>
      <c r="D614" s="58"/>
      <c r="E614" s="58"/>
      <c r="F614" s="58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  <c r="BK614" s="11"/>
      <c r="BL614" s="11"/>
      <c r="BM614" s="11"/>
      <c r="BN614" s="11"/>
      <c r="BO614" s="11"/>
      <c r="BP614" s="11"/>
      <c r="BQ614" s="11"/>
      <c r="BR614" s="11"/>
      <c r="BS614" s="11"/>
      <c r="BT614" s="11"/>
      <c r="BU614" s="11"/>
      <c r="BV614" s="11"/>
      <c r="BW614" s="11"/>
      <c r="BX614" s="11"/>
      <c r="BY614" s="11"/>
      <c r="BZ614" s="11"/>
      <c r="CA614" s="11"/>
      <c r="CB614" s="11"/>
      <c r="CC614" s="11"/>
      <c r="CD614" s="11"/>
      <c r="CE614" s="11"/>
      <c r="CF614" s="11"/>
      <c r="CG614" s="11"/>
      <c r="CH614" s="11"/>
      <c r="CI614" s="11"/>
      <c r="CJ614" s="11"/>
      <c r="CK614" s="11"/>
      <c r="CL614" s="11"/>
      <c r="CM614" s="11"/>
      <c r="CN614" s="11"/>
      <c r="CO614" s="11"/>
      <c r="CP614" s="11"/>
      <c r="CQ614" s="11"/>
      <c r="CR614" s="11"/>
      <c r="CS614" s="11"/>
      <c r="CT614" s="11"/>
      <c r="CU614" s="11"/>
      <c r="CV614" s="11"/>
      <c r="CW614" s="11"/>
      <c r="CX614" s="11"/>
      <c r="CY614" s="11"/>
      <c r="CZ614" s="11"/>
      <c r="DA614" s="11"/>
      <c r="DB614" s="11"/>
      <c r="DC614" s="11"/>
      <c r="DD614" s="11"/>
      <c r="DE614" s="11"/>
      <c r="DF614" s="11"/>
      <c r="DG614" s="11"/>
      <c r="DH614" s="11"/>
      <c r="DI614" s="11"/>
      <c r="DJ614" s="11"/>
      <c r="DK614" s="11"/>
      <c r="DL614" s="11"/>
      <c r="DM614" s="11"/>
      <c r="DN614" s="11"/>
      <c r="DO614" s="11"/>
      <c r="DP614" s="11"/>
      <c r="DQ614" s="11"/>
      <c r="DR614" s="11"/>
      <c r="DS614" s="11"/>
      <c r="DT614" s="11"/>
      <c r="DU614" s="11"/>
      <c r="DV614" s="11"/>
      <c r="DW614" s="11"/>
      <c r="DX614" s="11"/>
      <c r="DY614" s="11"/>
      <c r="DZ614" s="11"/>
      <c r="EA614" s="11"/>
      <c r="EB614" s="11"/>
      <c r="EC614" s="11"/>
      <c r="ED614" s="11"/>
      <c r="EE614" s="11"/>
    </row>
    <row r="615">
      <c r="B615" s="58"/>
      <c r="C615" s="58"/>
      <c r="D615" s="58"/>
      <c r="E615" s="58"/>
      <c r="F615" s="58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  <c r="BL615" s="11"/>
      <c r="BM615" s="11"/>
      <c r="BN615" s="11"/>
      <c r="BO615" s="11"/>
      <c r="BP615" s="11"/>
      <c r="BQ615" s="11"/>
      <c r="BR615" s="11"/>
      <c r="BS615" s="11"/>
      <c r="BT615" s="11"/>
      <c r="BU615" s="11"/>
      <c r="BV615" s="11"/>
      <c r="BW615" s="11"/>
      <c r="BX615" s="11"/>
      <c r="BY615" s="11"/>
      <c r="BZ615" s="11"/>
      <c r="CA615" s="11"/>
      <c r="CB615" s="11"/>
      <c r="CC615" s="11"/>
      <c r="CD615" s="11"/>
      <c r="CE615" s="11"/>
      <c r="CF615" s="11"/>
      <c r="CG615" s="11"/>
      <c r="CH615" s="11"/>
      <c r="CI615" s="11"/>
      <c r="CJ615" s="11"/>
      <c r="CK615" s="11"/>
      <c r="CL615" s="11"/>
      <c r="CM615" s="11"/>
      <c r="CN615" s="11"/>
      <c r="CO615" s="11"/>
      <c r="CP615" s="11"/>
      <c r="CQ615" s="11"/>
      <c r="CR615" s="11"/>
      <c r="CS615" s="11"/>
      <c r="CT615" s="11"/>
      <c r="CU615" s="11"/>
      <c r="CV615" s="11"/>
      <c r="CW615" s="11"/>
      <c r="CX615" s="11"/>
      <c r="CY615" s="11"/>
      <c r="CZ615" s="11"/>
      <c r="DA615" s="11"/>
      <c r="DB615" s="11"/>
      <c r="DC615" s="11"/>
      <c r="DD615" s="11"/>
      <c r="DE615" s="11"/>
      <c r="DF615" s="11"/>
      <c r="DG615" s="11"/>
      <c r="DH615" s="11"/>
      <c r="DI615" s="11"/>
      <c r="DJ615" s="11"/>
      <c r="DK615" s="11"/>
      <c r="DL615" s="11"/>
      <c r="DM615" s="11"/>
      <c r="DN615" s="11"/>
      <c r="DO615" s="11"/>
      <c r="DP615" s="11"/>
      <c r="DQ615" s="11"/>
      <c r="DR615" s="11"/>
      <c r="DS615" s="11"/>
      <c r="DT615" s="11"/>
      <c r="DU615" s="11"/>
      <c r="DV615" s="11"/>
      <c r="DW615" s="11"/>
      <c r="DX615" s="11"/>
      <c r="DY615" s="11"/>
      <c r="DZ615" s="11"/>
      <c r="EA615" s="11"/>
      <c r="EB615" s="11"/>
      <c r="EC615" s="11"/>
      <c r="ED615" s="11"/>
      <c r="EE615" s="11"/>
    </row>
    <row r="616">
      <c r="B616" s="58"/>
      <c r="C616" s="58"/>
      <c r="D616" s="58"/>
      <c r="E616" s="58"/>
      <c r="F616" s="58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11"/>
      <c r="BM616" s="11"/>
      <c r="BN616" s="11"/>
      <c r="BO616" s="11"/>
      <c r="BP616" s="11"/>
      <c r="BQ616" s="11"/>
      <c r="BR616" s="11"/>
      <c r="BS616" s="11"/>
      <c r="BT616" s="11"/>
      <c r="BU616" s="11"/>
      <c r="BV616" s="11"/>
      <c r="BW616" s="11"/>
      <c r="BX616" s="11"/>
      <c r="BY616" s="11"/>
      <c r="BZ616" s="11"/>
      <c r="CA616" s="11"/>
      <c r="CB616" s="11"/>
      <c r="CC616" s="11"/>
      <c r="CD616" s="11"/>
      <c r="CE616" s="11"/>
      <c r="CF616" s="11"/>
      <c r="CG616" s="11"/>
      <c r="CH616" s="11"/>
      <c r="CI616" s="11"/>
      <c r="CJ616" s="11"/>
      <c r="CK616" s="11"/>
      <c r="CL616" s="11"/>
      <c r="CM616" s="11"/>
      <c r="CN616" s="11"/>
      <c r="CO616" s="11"/>
      <c r="CP616" s="11"/>
      <c r="CQ616" s="11"/>
      <c r="CR616" s="11"/>
      <c r="CS616" s="11"/>
      <c r="CT616" s="11"/>
      <c r="CU616" s="11"/>
      <c r="CV616" s="11"/>
      <c r="CW616" s="11"/>
      <c r="CX616" s="11"/>
      <c r="CY616" s="11"/>
      <c r="CZ616" s="11"/>
      <c r="DA616" s="11"/>
      <c r="DB616" s="11"/>
      <c r="DC616" s="11"/>
      <c r="DD616" s="11"/>
      <c r="DE616" s="11"/>
      <c r="DF616" s="11"/>
      <c r="DG616" s="11"/>
      <c r="DH616" s="11"/>
      <c r="DI616" s="11"/>
      <c r="DJ616" s="11"/>
      <c r="DK616" s="11"/>
      <c r="DL616" s="11"/>
      <c r="DM616" s="11"/>
      <c r="DN616" s="11"/>
      <c r="DO616" s="11"/>
      <c r="DP616" s="11"/>
      <c r="DQ616" s="11"/>
      <c r="DR616" s="11"/>
      <c r="DS616" s="11"/>
      <c r="DT616" s="11"/>
      <c r="DU616" s="11"/>
      <c r="DV616" s="11"/>
      <c r="DW616" s="11"/>
      <c r="DX616" s="11"/>
      <c r="DY616" s="11"/>
      <c r="DZ616" s="11"/>
      <c r="EA616" s="11"/>
      <c r="EB616" s="11"/>
      <c r="EC616" s="11"/>
      <c r="ED616" s="11"/>
      <c r="EE616" s="11"/>
    </row>
    <row r="617">
      <c r="B617" s="58"/>
      <c r="C617" s="58"/>
      <c r="D617" s="58"/>
      <c r="E617" s="58"/>
      <c r="F617" s="58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/>
      <c r="BM617" s="11"/>
      <c r="BN617" s="11"/>
      <c r="BO617" s="11"/>
      <c r="BP617" s="11"/>
      <c r="BQ617" s="11"/>
      <c r="BR617" s="11"/>
      <c r="BS617" s="11"/>
      <c r="BT617" s="11"/>
      <c r="BU617" s="11"/>
      <c r="BV617" s="11"/>
      <c r="BW617" s="11"/>
      <c r="BX617" s="11"/>
      <c r="BY617" s="11"/>
      <c r="BZ617" s="11"/>
      <c r="CA617" s="11"/>
      <c r="CB617" s="11"/>
      <c r="CC617" s="11"/>
      <c r="CD617" s="11"/>
      <c r="CE617" s="11"/>
      <c r="CF617" s="11"/>
      <c r="CG617" s="11"/>
      <c r="CH617" s="11"/>
      <c r="CI617" s="11"/>
      <c r="CJ617" s="11"/>
      <c r="CK617" s="11"/>
      <c r="CL617" s="11"/>
      <c r="CM617" s="11"/>
      <c r="CN617" s="11"/>
      <c r="CO617" s="11"/>
      <c r="CP617" s="11"/>
      <c r="CQ617" s="11"/>
      <c r="CR617" s="11"/>
      <c r="CS617" s="11"/>
      <c r="CT617" s="11"/>
      <c r="CU617" s="11"/>
      <c r="CV617" s="11"/>
      <c r="CW617" s="11"/>
      <c r="CX617" s="11"/>
      <c r="CY617" s="11"/>
      <c r="CZ617" s="11"/>
      <c r="DA617" s="11"/>
      <c r="DB617" s="11"/>
      <c r="DC617" s="11"/>
      <c r="DD617" s="11"/>
      <c r="DE617" s="11"/>
      <c r="DF617" s="11"/>
      <c r="DG617" s="11"/>
      <c r="DH617" s="11"/>
      <c r="DI617" s="11"/>
      <c r="DJ617" s="11"/>
      <c r="DK617" s="11"/>
      <c r="DL617" s="11"/>
      <c r="DM617" s="11"/>
      <c r="DN617" s="11"/>
      <c r="DO617" s="11"/>
      <c r="DP617" s="11"/>
      <c r="DQ617" s="11"/>
      <c r="DR617" s="11"/>
      <c r="DS617" s="11"/>
      <c r="DT617" s="11"/>
      <c r="DU617" s="11"/>
      <c r="DV617" s="11"/>
      <c r="DW617" s="11"/>
      <c r="DX617" s="11"/>
      <c r="DY617" s="11"/>
      <c r="DZ617" s="11"/>
      <c r="EA617" s="11"/>
      <c r="EB617" s="11"/>
      <c r="EC617" s="11"/>
      <c r="ED617" s="11"/>
      <c r="EE617" s="11"/>
    </row>
    <row r="618">
      <c r="B618" s="58"/>
      <c r="C618" s="58"/>
      <c r="D618" s="58"/>
      <c r="E618" s="58"/>
      <c r="F618" s="58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  <c r="BK618" s="11"/>
      <c r="BL618" s="11"/>
      <c r="BM618" s="11"/>
      <c r="BN618" s="11"/>
      <c r="BO618" s="11"/>
      <c r="BP618" s="11"/>
      <c r="BQ618" s="11"/>
      <c r="BR618" s="11"/>
      <c r="BS618" s="11"/>
      <c r="BT618" s="11"/>
      <c r="BU618" s="11"/>
      <c r="BV618" s="11"/>
      <c r="BW618" s="11"/>
      <c r="BX618" s="11"/>
      <c r="BY618" s="11"/>
      <c r="BZ618" s="11"/>
      <c r="CA618" s="11"/>
      <c r="CB618" s="11"/>
      <c r="CC618" s="11"/>
      <c r="CD618" s="11"/>
      <c r="CE618" s="11"/>
      <c r="CF618" s="11"/>
      <c r="CG618" s="11"/>
      <c r="CH618" s="11"/>
      <c r="CI618" s="11"/>
      <c r="CJ618" s="11"/>
      <c r="CK618" s="11"/>
      <c r="CL618" s="11"/>
      <c r="CM618" s="11"/>
      <c r="CN618" s="11"/>
      <c r="CO618" s="11"/>
      <c r="CP618" s="11"/>
      <c r="CQ618" s="11"/>
      <c r="CR618" s="11"/>
      <c r="CS618" s="11"/>
      <c r="CT618" s="11"/>
      <c r="CU618" s="11"/>
      <c r="CV618" s="11"/>
      <c r="CW618" s="11"/>
      <c r="CX618" s="11"/>
      <c r="CY618" s="11"/>
      <c r="CZ618" s="11"/>
      <c r="DA618" s="11"/>
      <c r="DB618" s="11"/>
      <c r="DC618" s="11"/>
      <c r="DD618" s="11"/>
      <c r="DE618" s="11"/>
      <c r="DF618" s="11"/>
      <c r="DG618" s="11"/>
      <c r="DH618" s="11"/>
      <c r="DI618" s="11"/>
      <c r="DJ618" s="11"/>
      <c r="DK618" s="11"/>
      <c r="DL618" s="11"/>
      <c r="DM618" s="11"/>
      <c r="DN618" s="11"/>
      <c r="DO618" s="11"/>
      <c r="DP618" s="11"/>
      <c r="DQ618" s="11"/>
      <c r="DR618" s="11"/>
      <c r="DS618" s="11"/>
      <c r="DT618" s="11"/>
      <c r="DU618" s="11"/>
      <c r="DV618" s="11"/>
      <c r="DW618" s="11"/>
      <c r="DX618" s="11"/>
      <c r="DY618" s="11"/>
      <c r="DZ618" s="11"/>
      <c r="EA618" s="11"/>
      <c r="EB618" s="11"/>
      <c r="EC618" s="11"/>
      <c r="ED618" s="11"/>
      <c r="EE618" s="11"/>
    </row>
    <row r="619">
      <c r="B619" s="58"/>
      <c r="C619" s="58"/>
      <c r="D619" s="58"/>
      <c r="E619" s="58"/>
      <c r="F619" s="58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11"/>
      <c r="BM619" s="11"/>
      <c r="BN619" s="11"/>
      <c r="BO619" s="11"/>
      <c r="BP619" s="11"/>
      <c r="BQ619" s="11"/>
      <c r="BR619" s="11"/>
      <c r="BS619" s="11"/>
      <c r="BT619" s="11"/>
      <c r="BU619" s="11"/>
      <c r="BV619" s="11"/>
      <c r="BW619" s="11"/>
      <c r="BX619" s="11"/>
      <c r="BY619" s="11"/>
      <c r="BZ619" s="11"/>
      <c r="CA619" s="11"/>
      <c r="CB619" s="11"/>
      <c r="CC619" s="11"/>
      <c r="CD619" s="11"/>
      <c r="CE619" s="11"/>
      <c r="CF619" s="11"/>
      <c r="CG619" s="11"/>
      <c r="CH619" s="11"/>
      <c r="CI619" s="11"/>
      <c r="CJ619" s="11"/>
      <c r="CK619" s="11"/>
      <c r="CL619" s="11"/>
      <c r="CM619" s="11"/>
      <c r="CN619" s="11"/>
      <c r="CO619" s="11"/>
      <c r="CP619" s="11"/>
      <c r="CQ619" s="11"/>
      <c r="CR619" s="11"/>
      <c r="CS619" s="11"/>
      <c r="CT619" s="11"/>
      <c r="CU619" s="11"/>
      <c r="CV619" s="11"/>
      <c r="CW619" s="11"/>
      <c r="CX619" s="11"/>
      <c r="CY619" s="11"/>
      <c r="CZ619" s="11"/>
      <c r="DA619" s="11"/>
      <c r="DB619" s="11"/>
      <c r="DC619" s="11"/>
      <c r="DD619" s="11"/>
      <c r="DE619" s="11"/>
      <c r="DF619" s="11"/>
      <c r="DG619" s="11"/>
      <c r="DH619" s="11"/>
      <c r="DI619" s="11"/>
      <c r="DJ619" s="11"/>
      <c r="DK619" s="11"/>
      <c r="DL619" s="11"/>
      <c r="DM619" s="11"/>
      <c r="DN619" s="11"/>
      <c r="DO619" s="11"/>
      <c r="DP619" s="11"/>
      <c r="DQ619" s="11"/>
      <c r="DR619" s="11"/>
      <c r="DS619" s="11"/>
      <c r="DT619" s="11"/>
      <c r="DU619" s="11"/>
      <c r="DV619" s="11"/>
      <c r="DW619" s="11"/>
      <c r="DX619" s="11"/>
      <c r="DY619" s="11"/>
      <c r="DZ619" s="11"/>
      <c r="EA619" s="11"/>
      <c r="EB619" s="11"/>
      <c r="EC619" s="11"/>
      <c r="ED619" s="11"/>
      <c r="EE619" s="11"/>
    </row>
    <row r="620">
      <c r="B620" s="58"/>
      <c r="C620" s="58"/>
      <c r="D620" s="58"/>
      <c r="E620" s="58"/>
      <c r="F620" s="58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  <c r="BK620" s="11"/>
      <c r="BL620" s="11"/>
      <c r="BM620" s="11"/>
      <c r="BN620" s="11"/>
      <c r="BO620" s="11"/>
      <c r="BP620" s="11"/>
      <c r="BQ620" s="11"/>
      <c r="BR620" s="11"/>
      <c r="BS620" s="11"/>
      <c r="BT620" s="11"/>
      <c r="BU620" s="11"/>
      <c r="BV620" s="11"/>
      <c r="BW620" s="11"/>
      <c r="BX620" s="11"/>
      <c r="BY620" s="11"/>
      <c r="BZ620" s="11"/>
      <c r="CA620" s="11"/>
      <c r="CB620" s="11"/>
      <c r="CC620" s="11"/>
      <c r="CD620" s="11"/>
      <c r="CE620" s="11"/>
      <c r="CF620" s="11"/>
      <c r="CG620" s="11"/>
      <c r="CH620" s="11"/>
      <c r="CI620" s="11"/>
      <c r="CJ620" s="11"/>
      <c r="CK620" s="11"/>
      <c r="CL620" s="11"/>
      <c r="CM620" s="11"/>
      <c r="CN620" s="11"/>
      <c r="CO620" s="11"/>
      <c r="CP620" s="11"/>
      <c r="CQ620" s="11"/>
      <c r="CR620" s="11"/>
      <c r="CS620" s="11"/>
      <c r="CT620" s="11"/>
      <c r="CU620" s="11"/>
      <c r="CV620" s="11"/>
      <c r="CW620" s="11"/>
      <c r="CX620" s="11"/>
      <c r="CY620" s="11"/>
      <c r="CZ620" s="11"/>
      <c r="DA620" s="11"/>
      <c r="DB620" s="11"/>
      <c r="DC620" s="11"/>
      <c r="DD620" s="11"/>
      <c r="DE620" s="11"/>
      <c r="DF620" s="11"/>
      <c r="DG620" s="11"/>
      <c r="DH620" s="11"/>
      <c r="DI620" s="11"/>
      <c r="DJ620" s="11"/>
      <c r="DK620" s="11"/>
      <c r="DL620" s="11"/>
      <c r="DM620" s="11"/>
      <c r="DN620" s="11"/>
      <c r="DO620" s="11"/>
      <c r="DP620" s="11"/>
      <c r="DQ620" s="11"/>
      <c r="DR620" s="11"/>
      <c r="DS620" s="11"/>
      <c r="DT620" s="11"/>
      <c r="DU620" s="11"/>
      <c r="DV620" s="11"/>
      <c r="DW620" s="11"/>
      <c r="DX620" s="11"/>
      <c r="DY620" s="11"/>
      <c r="DZ620" s="11"/>
      <c r="EA620" s="11"/>
      <c r="EB620" s="11"/>
      <c r="EC620" s="11"/>
      <c r="ED620" s="11"/>
      <c r="EE620" s="11"/>
    </row>
    <row r="621">
      <c r="B621" s="58"/>
      <c r="C621" s="58"/>
      <c r="D621" s="58"/>
      <c r="E621" s="58"/>
      <c r="F621" s="58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1"/>
      <c r="BK621" s="11"/>
      <c r="BL621" s="11"/>
      <c r="BM621" s="11"/>
      <c r="BN621" s="11"/>
      <c r="BO621" s="11"/>
      <c r="BP621" s="11"/>
      <c r="BQ621" s="11"/>
      <c r="BR621" s="11"/>
      <c r="BS621" s="11"/>
      <c r="BT621" s="11"/>
      <c r="BU621" s="11"/>
      <c r="BV621" s="11"/>
      <c r="BW621" s="11"/>
      <c r="BX621" s="11"/>
      <c r="BY621" s="11"/>
      <c r="BZ621" s="11"/>
      <c r="CA621" s="11"/>
      <c r="CB621" s="11"/>
      <c r="CC621" s="11"/>
      <c r="CD621" s="11"/>
      <c r="CE621" s="11"/>
      <c r="CF621" s="11"/>
      <c r="CG621" s="11"/>
      <c r="CH621" s="11"/>
      <c r="CI621" s="11"/>
      <c r="CJ621" s="11"/>
      <c r="CK621" s="11"/>
      <c r="CL621" s="11"/>
      <c r="CM621" s="11"/>
      <c r="CN621" s="11"/>
      <c r="CO621" s="11"/>
      <c r="CP621" s="11"/>
      <c r="CQ621" s="11"/>
      <c r="CR621" s="11"/>
      <c r="CS621" s="11"/>
      <c r="CT621" s="11"/>
      <c r="CU621" s="11"/>
      <c r="CV621" s="11"/>
      <c r="CW621" s="11"/>
      <c r="CX621" s="11"/>
      <c r="CY621" s="11"/>
      <c r="CZ621" s="11"/>
      <c r="DA621" s="11"/>
      <c r="DB621" s="11"/>
      <c r="DC621" s="11"/>
      <c r="DD621" s="11"/>
      <c r="DE621" s="11"/>
      <c r="DF621" s="11"/>
      <c r="DG621" s="11"/>
      <c r="DH621" s="11"/>
      <c r="DI621" s="11"/>
      <c r="DJ621" s="11"/>
      <c r="DK621" s="11"/>
      <c r="DL621" s="11"/>
      <c r="DM621" s="11"/>
      <c r="DN621" s="11"/>
      <c r="DO621" s="11"/>
      <c r="DP621" s="11"/>
      <c r="DQ621" s="11"/>
      <c r="DR621" s="11"/>
      <c r="DS621" s="11"/>
      <c r="DT621" s="11"/>
      <c r="DU621" s="11"/>
      <c r="DV621" s="11"/>
      <c r="DW621" s="11"/>
      <c r="DX621" s="11"/>
      <c r="DY621" s="11"/>
      <c r="DZ621" s="11"/>
      <c r="EA621" s="11"/>
      <c r="EB621" s="11"/>
      <c r="EC621" s="11"/>
      <c r="ED621" s="11"/>
      <c r="EE621" s="11"/>
    </row>
    <row r="622">
      <c r="B622" s="58"/>
      <c r="C622" s="58"/>
      <c r="D622" s="58"/>
      <c r="E622" s="58"/>
      <c r="F622" s="58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/>
      <c r="BK622" s="11"/>
      <c r="BL622" s="11"/>
      <c r="BM622" s="11"/>
      <c r="BN622" s="11"/>
      <c r="BO622" s="11"/>
      <c r="BP622" s="11"/>
      <c r="BQ622" s="11"/>
      <c r="BR622" s="11"/>
      <c r="BS622" s="11"/>
      <c r="BT622" s="11"/>
      <c r="BU622" s="11"/>
      <c r="BV622" s="11"/>
      <c r="BW622" s="11"/>
      <c r="BX622" s="11"/>
      <c r="BY622" s="11"/>
      <c r="BZ622" s="11"/>
      <c r="CA622" s="11"/>
      <c r="CB622" s="11"/>
      <c r="CC622" s="11"/>
      <c r="CD622" s="11"/>
      <c r="CE622" s="11"/>
      <c r="CF622" s="11"/>
      <c r="CG622" s="11"/>
      <c r="CH622" s="11"/>
      <c r="CI622" s="11"/>
      <c r="CJ622" s="11"/>
      <c r="CK622" s="11"/>
      <c r="CL622" s="11"/>
      <c r="CM622" s="11"/>
      <c r="CN622" s="11"/>
      <c r="CO622" s="11"/>
      <c r="CP622" s="11"/>
      <c r="CQ622" s="11"/>
      <c r="CR622" s="11"/>
      <c r="CS622" s="11"/>
      <c r="CT622" s="11"/>
      <c r="CU622" s="11"/>
      <c r="CV622" s="11"/>
      <c r="CW622" s="11"/>
      <c r="CX622" s="11"/>
      <c r="CY622" s="11"/>
      <c r="CZ622" s="11"/>
      <c r="DA622" s="11"/>
      <c r="DB622" s="11"/>
      <c r="DC622" s="11"/>
      <c r="DD622" s="11"/>
      <c r="DE622" s="11"/>
      <c r="DF622" s="11"/>
      <c r="DG622" s="11"/>
      <c r="DH622" s="11"/>
      <c r="DI622" s="11"/>
      <c r="DJ622" s="11"/>
      <c r="DK622" s="11"/>
      <c r="DL622" s="11"/>
      <c r="DM622" s="11"/>
      <c r="DN622" s="11"/>
      <c r="DO622" s="11"/>
      <c r="DP622" s="11"/>
      <c r="DQ622" s="11"/>
      <c r="DR622" s="11"/>
      <c r="DS622" s="11"/>
      <c r="DT622" s="11"/>
      <c r="DU622" s="11"/>
      <c r="DV622" s="11"/>
      <c r="DW622" s="11"/>
      <c r="DX622" s="11"/>
      <c r="DY622" s="11"/>
      <c r="DZ622" s="11"/>
      <c r="EA622" s="11"/>
      <c r="EB622" s="11"/>
      <c r="EC622" s="11"/>
      <c r="ED622" s="11"/>
      <c r="EE622" s="11"/>
    </row>
    <row r="623">
      <c r="B623" s="58"/>
      <c r="C623" s="58"/>
      <c r="D623" s="58"/>
      <c r="E623" s="58"/>
      <c r="F623" s="58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  <c r="BK623" s="11"/>
      <c r="BL623" s="11"/>
      <c r="BM623" s="11"/>
      <c r="BN623" s="11"/>
      <c r="BO623" s="11"/>
      <c r="BP623" s="11"/>
      <c r="BQ623" s="11"/>
      <c r="BR623" s="11"/>
      <c r="BS623" s="11"/>
      <c r="BT623" s="11"/>
      <c r="BU623" s="11"/>
      <c r="BV623" s="11"/>
      <c r="BW623" s="11"/>
      <c r="BX623" s="11"/>
      <c r="BY623" s="11"/>
      <c r="BZ623" s="11"/>
      <c r="CA623" s="11"/>
      <c r="CB623" s="11"/>
      <c r="CC623" s="11"/>
      <c r="CD623" s="11"/>
      <c r="CE623" s="11"/>
      <c r="CF623" s="11"/>
      <c r="CG623" s="11"/>
      <c r="CH623" s="11"/>
      <c r="CI623" s="11"/>
      <c r="CJ623" s="11"/>
      <c r="CK623" s="11"/>
      <c r="CL623" s="11"/>
      <c r="CM623" s="11"/>
      <c r="CN623" s="11"/>
      <c r="CO623" s="11"/>
      <c r="CP623" s="11"/>
      <c r="CQ623" s="11"/>
      <c r="CR623" s="11"/>
      <c r="CS623" s="11"/>
      <c r="CT623" s="11"/>
      <c r="CU623" s="11"/>
      <c r="CV623" s="11"/>
      <c r="CW623" s="11"/>
      <c r="CX623" s="11"/>
      <c r="CY623" s="11"/>
      <c r="CZ623" s="11"/>
      <c r="DA623" s="11"/>
      <c r="DB623" s="11"/>
      <c r="DC623" s="11"/>
      <c r="DD623" s="11"/>
      <c r="DE623" s="11"/>
      <c r="DF623" s="11"/>
      <c r="DG623" s="11"/>
      <c r="DH623" s="11"/>
      <c r="DI623" s="11"/>
      <c r="DJ623" s="11"/>
      <c r="DK623" s="11"/>
      <c r="DL623" s="11"/>
      <c r="DM623" s="11"/>
      <c r="DN623" s="11"/>
      <c r="DO623" s="11"/>
      <c r="DP623" s="11"/>
      <c r="DQ623" s="11"/>
      <c r="DR623" s="11"/>
      <c r="DS623" s="11"/>
      <c r="DT623" s="11"/>
      <c r="DU623" s="11"/>
      <c r="DV623" s="11"/>
      <c r="DW623" s="11"/>
      <c r="DX623" s="11"/>
      <c r="DY623" s="11"/>
      <c r="DZ623" s="11"/>
      <c r="EA623" s="11"/>
      <c r="EB623" s="11"/>
      <c r="EC623" s="11"/>
      <c r="ED623" s="11"/>
      <c r="EE623" s="11"/>
    </row>
    <row r="624">
      <c r="B624" s="58"/>
      <c r="C624" s="58"/>
      <c r="D624" s="58"/>
      <c r="E624" s="58"/>
      <c r="F624" s="58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  <c r="BL624" s="11"/>
      <c r="BM624" s="11"/>
      <c r="BN624" s="11"/>
      <c r="BO624" s="11"/>
      <c r="BP624" s="11"/>
      <c r="BQ624" s="11"/>
      <c r="BR624" s="11"/>
      <c r="BS624" s="11"/>
      <c r="BT624" s="11"/>
      <c r="BU624" s="11"/>
      <c r="BV624" s="11"/>
      <c r="BW624" s="11"/>
      <c r="BX624" s="11"/>
      <c r="BY624" s="11"/>
      <c r="BZ624" s="11"/>
      <c r="CA624" s="11"/>
      <c r="CB624" s="11"/>
      <c r="CC624" s="11"/>
      <c r="CD624" s="11"/>
      <c r="CE624" s="11"/>
      <c r="CF624" s="11"/>
      <c r="CG624" s="11"/>
      <c r="CH624" s="11"/>
      <c r="CI624" s="11"/>
      <c r="CJ624" s="11"/>
      <c r="CK624" s="11"/>
      <c r="CL624" s="11"/>
      <c r="CM624" s="11"/>
      <c r="CN624" s="11"/>
      <c r="CO624" s="11"/>
      <c r="CP624" s="11"/>
      <c r="CQ624" s="11"/>
      <c r="CR624" s="11"/>
      <c r="CS624" s="11"/>
      <c r="CT624" s="11"/>
      <c r="CU624" s="11"/>
      <c r="CV624" s="11"/>
      <c r="CW624" s="11"/>
      <c r="CX624" s="11"/>
      <c r="CY624" s="11"/>
      <c r="CZ624" s="11"/>
      <c r="DA624" s="11"/>
      <c r="DB624" s="11"/>
      <c r="DC624" s="11"/>
      <c r="DD624" s="11"/>
      <c r="DE624" s="11"/>
      <c r="DF624" s="11"/>
      <c r="DG624" s="11"/>
      <c r="DH624" s="11"/>
      <c r="DI624" s="11"/>
      <c r="DJ624" s="11"/>
      <c r="DK624" s="11"/>
      <c r="DL624" s="11"/>
      <c r="DM624" s="11"/>
      <c r="DN624" s="11"/>
      <c r="DO624" s="11"/>
      <c r="DP624" s="11"/>
      <c r="DQ624" s="11"/>
      <c r="DR624" s="11"/>
      <c r="DS624" s="11"/>
      <c r="DT624" s="11"/>
      <c r="DU624" s="11"/>
      <c r="DV624" s="11"/>
      <c r="DW624" s="11"/>
      <c r="DX624" s="11"/>
      <c r="DY624" s="11"/>
      <c r="DZ624" s="11"/>
      <c r="EA624" s="11"/>
      <c r="EB624" s="11"/>
      <c r="EC624" s="11"/>
      <c r="ED624" s="11"/>
      <c r="EE624" s="11"/>
    </row>
    <row r="625">
      <c r="B625" s="58"/>
      <c r="C625" s="58"/>
      <c r="D625" s="58"/>
      <c r="E625" s="58"/>
      <c r="F625" s="58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  <c r="BL625" s="11"/>
      <c r="BM625" s="11"/>
      <c r="BN625" s="11"/>
      <c r="BO625" s="11"/>
      <c r="BP625" s="11"/>
      <c r="BQ625" s="11"/>
      <c r="BR625" s="11"/>
      <c r="BS625" s="11"/>
      <c r="BT625" s="11"/>
      <c r="BU625" s="11"/>
      <c r="BV625" s="11"/>
      <c r="BW625" s="11"/>
      <c r="BX625" s="11"/>
      <c r="BY625" s="11"/>
      <c r="BZ625" s="11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</row>
    <row r="626">
      <c r="B626" s="58"/>
      <c r="C626" s="58"/>
      <c r="D626" s="58"/>
      <c r="E626" s="58"/>
      <c r="F626" s="58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  <c r="BL626" s="11"/>
      <c r="BM626" s="11"/>
      <c r="BN626" s="11"/>
      <c r="BO626" s="11"/>
      <c r="BP626" s="11"/>
      <c r="BQ626" s="11"/>
      <c r="BR626" s="11"/>
      <c r="BS626" s="11"/>
      <c r="BT626" s="11"/>
      <c r="BU626" s="11"/>
      <c r="BV626" s="11"/>
      <c r="BW626" s="11"/>
      <c r="BX626" s="11"/>
      <c r="BY626" s="11"/>
      <c r="BZ626" s="11"/>
      <c r="CA626" s="11"/>
      <c r="CB626" s="11"/>
      <c r="CC626" s="11"/>
      <c r="CD626" s="11"/>
      <c r="CE626" s="11"/>
      <c r="CF626" s="11"/>
      <c r="CG626" s="11"/>
      <c r="CH626" s="11"/>
      <c r="CI626" s="11"/>
      <c r="CJ626" s="11"/>
      <c r="CK626" s="11"/>
      <c r="CL626" s="11"/>
      <c r="CM626" s="11"/>
      <c r="CN626" s="11"/>
      <c r="CO626" s="11"/>
      <c r="CP626" s="11"/>
      <c r="CQ626" s="11"/>
      <c r="CR626" s="11"/>
      <c r="CS626" s="11"/>
      <c r="CT626" s="11"/>
      <c r="CU626" s="11"/>
      <c r="CV626" s="11"/>
      <c r="CW626" s="11"/>
      <c r="CX626" s="11"/>
      <c r="CY626" s="11"/>
      <c r="CZ626" s="11"/>
      <c r="DA626" s="11"/>
      <c r="DB626" s="11"/>
      <c r="DC626" s="11"/>
      <c r="DD626" s="11"/>
      <c r="DE626" s="11"/>
      <c r="DF626" s="11"/>
      <c r="DG626" s="11"/>
      <c r="DH626" s="11"/>
      <c r="DI626" s="11"/>
      <c r="DJ626" s="11"/>
      <c r="DK626" s="11"/>
      <c r="DL626" s="11"/>
      <c r="DM626" s="11"/>
      <c r="DN626" s="11"/>
      <c r="DO626" s="11"/>
      <c r="DP626" s="11"/>
      <c r="DQ626" s="11"/>
      <c r="DR626" s="11"/>
      <c r="DS626" s="11"/>
      <c r="DT626" s="11"/>
      <c r="DU626" s="11"/>
      <c r="DV626" s="11"/>
      <c r="DW626" s="11"/>
      <c r="DX626" s="11"/>
      <c r="DY626" s="11"/>
      <c r="DZ626" s="11"/>
      <c r="EA626" s="11"/>
      <c r="EB626" s="11"/>
      <c r="EC626" s="11"/>
      <c r="ED626" s="11"/>
      <c r="EE626" s="11"/>
    </row>
    <row r="627">
      <c r="B627" s="58"/>
      <c r="C627" s="58"/>
      <c r="D627" s="58"/>
      <c r="E627" s="58"/>
      <c r="F627" s="58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  <c r="BL627" s="11"/>
      <c r="BM627" s="11"/>
      <c r="BN627" s="11"/>
      <c r="BO627" s="11"/>
      <c r="BP627" s="11"/>
      <c r="BQ627" s="11"/>
      <c r="BR627" s="11"/>
      <c r="BS627" s="11"/>
      <c r="BT627" s="11"/>
      <c r="BU627" s="11"/>
      <c r="BV627" s="11"/>
      <c r="BW627" s="11"/>
      <c r="BX627" s="11"/>
      <c r="BY627" s="11"/>
      <c r="BZ627" s="11"/>
      <c r="CA627" s="11"/>
      <c r="CB627" s="11"/>
      <c r="CC627" s="11"/>
      <c r="CD627" s="11"/>
      <c r="CE627" s="11"/>
      <c r="CF627" s="11"/>
      <c r="CG627" s="11"/>
      <c r="CH627" s="11"/>
      <c r="CI627" s="11"/>
      <c r="CJ627" s="11"/>
      <c r="CK627" s="11"/>
      <c r="CL627" s="11"/>
      <c r="CM627" s="11"/>
      <c r="CN627" s="11"/>
      <c r="CO627" s="11"/>
      <c r="CP627" s="11"/>
      <c r="CQ627" s="11"/>
      <c r="CR627" s="11"/>
      <c r="CS627" s="11"/>
      <c r="CT627" s="11"/>
      <c r="CU627" s="11"/>
      <c r="CV627" s="11"/>
      <c r="CW627" s="11"/>
      <c r="CX627" s="11"/>
      <c r="CY627" s="11"/>
      <c r="CZ627" s="11"/>
      <c r="DA627" s="11"/>
      <c r="DB627" s="11"/>
      <c r="DC627" s="11"/>
      <c r="DD627" s="11"/>
      <c r="DE627" s="11"/>
      <c r="DF627" s="11"/>
      <c r="DG627" s="11"/>
      <c r="DH627" s="11"/>
      <c r="DI627" s="11"/>
      <c r="DJ627" s="11"/>
      <c r="DK627" s="11"/>
      <c r="DL627" s="11"/>
      <c r="DM627" s="11"/>
      <c r="DN627" s="11"/>
      <c r="DO627" s="11"/>
      <c r="DP627" s="11"/>
      <c r="DQ627" s="11"/>
      <c r="DR627" s="11"/>
      <c r="DS627" s="11"/>
      <c r="DT627" s="11"/>
      <c r="DU627" s="11"/>
      <c r="DV627" s="11"/>
      <c r="DW627" s="11"/>
      <c r="DX627" s="11"/>
      <c r="DY627" s="11"/>
      <c r="DZ627" s="11"/>
      <c r="EA627" s="11"/>
      <c r="EB627" s="11"/>
      <c r="EC627" s="11"/>
      <c r="ED627" s="11"/>
      <c r="EE627" s="11"/>
    </row>
    <row r="628">
      <c r="B628" s="58"/>
      <c r="C628" s="58"/>
      <c r="D628" s="58"/>
      <c r="E628" s="58"/>
      <c r="F628" s="58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/>
      <c r="BK628" s="11"/>
      <c r="BL628" s="11"/>
      <c r="BM628" s="11"/>
      <c r="BN628" s="11"/>
      <c r="BO628" s="11"/>
      <c r="BP628" s="11"/>
      <c r="BQ628" s="11"/>
      <c r="BR628" s="11"/>
      <c r="BS628" s="11"/>
      <c r="BT628" s="11"/>
      <c r="BU628" s="11"/>
      <c r="BV628" s="11"/>
      <c r="BW628" s="11"/>
      <c r="BX628" s="11"/>
      <c r="BY628" s="11"/>
      <c r="BZ628" s="11"/>
      <c r="CA628" s="11"/>
      <c r="CB628" s="11"/>
      <c r="CC628" s="11"/>
      <c r="CD628" s="11"/>
      <c r="CE628" s="11"/>
      <c r="CF628" s="11"/>
      <c r="CG628" s="11"/>
      <c r="CH628" s="11"/>
      <c r="CI628" s="11"/>
      <c r="CJ628" s="11"/>
      <c r="CK628" s="11"/>
      <c r="CL628" s="11"/>
      <c r="CM628" s="11"/>
      <c r="CN628" s="11"/>
      <c r="CO628" s="11"/>
      <c r="CP628" s="11"/>
      <c r="CQ628" s="11"/>
      <c r="CR628" s="11"/>
      <c r="CS628" s="11"/>
      <c r="CT628" s="11"/>
      <c r="CU628" s="11"/>
      <c r="CV628" s="11"/>
      <c r="CW628" s="11"/>
      <c r="CX628" s="11"/>
      <c r="CY628" s="11"/>
      <c r="CZ628" s="11"/>
      <c r="DA628" s="11"/>
      <c r="DB628" s="11"/>
      <c r="DC628" s="11"/>
      <c r="DD628" s="11"/>
      <c r="DE628" s="11"/>
      <c r="DF628" s="11"/>
      <c r="DG628" s="11"/>
      <c r="DH628" s="11"/>
      <c r="DI628" s="11"/>
      <c r="DJ628" s="11"/>
      <c r="DK628" s="11"/>
      <c r="DL628" s="11"/>
      <c r="DM628" s="11"/>
      <c r="DN628" s="11"/>
      <c r="DO628" s="11"/>
      <c r="DP628" s="11"/>
      <c r="DQ628" s="11"/>
      <c r="DR628" s="11"/>
      <c r="DS628" s="11"/>
      <c r="DT628" s="11"/>
      <c r="DU628" s="11"/>
      <c r="DV628" s="11"/>
      <c r="DW628" s="11"/>
      <c r="DX628" s="11"/>
      <c r="DY628" s="11"/>
      <c r="DZ628" s="11"/>
      <c r="EA628" s="11"/>
      <c r="EB628" s="11"/>
      <c r="EC628" s="11"/>
      <c r="ED628" s="11"/>
      <c r="EE628" s="11"/>
    </row>
    <row r="629">
      <c r="B629" s="58"/>
      <c r="C629" s="58"/>
      <c r="D629" s="58"/>
      <c r="E629" s="58"/>
      <c r="F629" s="58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11"/>
      <c r="BK629" s="11"/>
      <c r="BL629" s="11"/>
      <c r="BM629" s="11"/>
      <c r="BN629" s="11"/>
      <c r="BO629" s="11"/>
      <c r="BP629" s="11"/>
      <c r="BQ629" s="11"/>
      <c r="BR629" s="11"/>
      <c r="BS629" s="11"/>
      <c r="BT629" s="11"/>
      <c r="BU629" s="11"/>
      <c r="BV629" s="11"/>
      <c r="BW629" s="11"/>
      <c r="BX629" s="11"/>
      <c r="BY629" s="11"/>
      <c r="BZ629" s="11"/>
      <c r="CA629" s="11"/>
      <c r="CB629" s="11"/>
      <c r="CC629" s="11"/>
      <c r="CD629" s="11"/>
      <c r="CE629" s="11"/>
      <c r="CF629" s="11"/>
      <c r="CG629" s="11"/>
      <c r="CH629" s="11"/>
      <c r="CI629" s="11"/>
      <c r="CJ629" s="11"/>
      <c r="CK629" s="11"/>
      <c r="CL629" s="11"/>
      <c r="CM629" s="11"/>
      <c r="CN629" s="11"/>
      <c r="CO629" s="11"/>
      <c r="CP629" s="11"/>
      <c r="CQ629" s="11"/>
      <c r="CR629" s="11"/>
      <c r="CS629" s="11"/>
      <c r="CT629" s="11"/>
      <c r="CU629" s="11"/>
      <c r="CV629" s="11"/>
      <c r="CW629" s="11"/>
      <c r="CX629" s="11"/>
      <c r="CY629" s="11"/>
      <c r="CZ629" s="11"/>
      <c r="DA629" s="11"/>
      <c r="DB629" s="11"/>
      <c r="DC629" s="11"/>
      <c r="DD629" s="11"/>
      <c r="DE629" s="11"/>
      <c r="DF629" s="11"/>
      <c r="DG629" s="11"/>
      <c r="DH629" s="11"/>
      <c r="DI629" s="11"/>
      <c r="DJ629" s="11"/>
      <c r="DK629" s="11"/>
      <c r="DL629" s="11"/>
      <c r="DM629" s="11"/>
      <c r="DN629" s="11"/>
      <c r="DO629" s="11"/>
      <c r="DP629" s="11"/>
      <c r="DQ629" s="11"/>
      <c r="DR629" s="11"/>
      <c r="DS629" s="11"/>
      <c r="DT629" s="11"/>
      <c r="DU629" s="11"/>
      <c r="DV629" s="11"/>
      <c r="DW629" s="11"/>
      <c r="DX629" s="11"/>
      <c r="DY629" s="11"/>
      <c r="DZ629" s="11"/>
      <c r="EA629" s="11"/>
      <c r="EB629" s="11"/>
      <c r="EC629" s="11"/>
      <c r="ED629" s="11"/>
      <c r="EE629" s="11"/>
    </row>
    <row r="630">
      <c r="B630" s="58"/>
      <c r="C630" s="58"/>
      <c r="D630" s="58"/>
      <c r="E630" s="58"/>
      <c r="F630" s="58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  <c r="BK630" s="11"/>
      <c r="BL630" s="11"/>
      <c r="BM630" s="11"/>
      <c r="BN630" s="11"/>
      <c r="BO630" s="11"/>
      <c r="BP630" s="11"/>
      <c r="BQ630" s="11"/>
      <c r="BR630" s="11"/>
      <c r="BS630" s="11"/>
      <c r="BT630" s="11"/>
      <c r="BU630" s="11"/>
      <c r="BV630" s="11"/>
      <c r="BW630" s="11"/>
      <c r="BX630" s="11"/>
      <c r="BY630" s="11"/>
      <c r="BZ630" s="11"/>
      <c r="CA630" s="11"/>
      <c r="CB630" s="11"/>
      <c r="CC630" s="11"/>
      <c r="CD630" s="11"/>
      <c r="CE630" s="11"/>
      <c r="CF630" s="11"/>
      <c r="CG630" s="11"/>
      <c r="CH630" s="11"/>
      <c r="CI630" s="11"/>
      <c r="CJ630" s="11"/>
      <c r="CK630" s="11"/>
      <c r="CL630" s="11"/>
      <c r="CM630" s="11"/>
      <c r="CN630" s="11"/>
      <c r="CO630" s="11"/>
      <c r="CP630" s="11"/>
      <c r="CQ630" s="11"/>
      <c r="CR630" s="11"/>
      <c r="CS630" s="11"/>
      <c r="CT630" s="11"/>
      <c r="CU630" s="11"/>
      <c r="CV630" s="11"/>
      <c r="CW630" s="11"/>
      <c r="CX630" s="11"/>
      <c r="CY630" s="11"/>
      <c r="CZ630" s="11"/>
      <c r="DA630" s="11"/>
      <c r="DB630" s="11"/>
      <c r="DC630" s="11"/>
      <c r="DD630" s="11"/>
      <c r="DE630" s="11"/>
      <c r="DF630" s="11"/>
      <c r="DG630" s="11"/>
      <c r="DH630" s="11"/>
      <c r="DI630" s="11"/>
      <c r="DJ630" s="11"/>
      <c r="DK630" s="11"/>
      <c r="DL630" s="11"/>
      <c r="DM630" s="11"/>
      <c r="DN630" s="11"/>
      <c r="DO630" s="11"/>
      <c r="DP630" s="11"/>
      <c r="DQ630" s="11"/>
      <c r="DR630" s="11"/>
      <c r="DS630" s="11"/>
      <c r="DT630" s="11"/>
      <c r="DU630" s="11"/>
      <c r="DV630" s="11"/>
      <c r="DW630" s="11"/>
      <c r="DX630" s="11"/>
      <c r="DY630" s="11"/>
      <c r="DZ630" s="11"/>
      <c r="EA630" s="11"/>
      <c r="EB630" s="11"/>
      <c r="EC630" s="11"/>
      <c r="ED630" s="11"/>
      <c r="EE630" s="11"/>
    </row>
    <row r="631">
      <c r="B631" s="58"/>
      <c r="C631" s="58"/>
      <c r="D631" s="58"/>
      <c r="E631" s="58"/>
      <c r="F631" s="58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  <c r="BK631" s="11"/>
      <c r="BL631" s="11"/>
      <c r="BM631" s="11"/>
      <c r="BN631" s="11"/>
      <c r="BO631" s="11"/>
      <c r="BP631" s="11"/>
      <c r="BQ631" s="11"/>
      <c r="BR631" s="11"/>
      <c r="BS631" s="11"/>
      <c r="BT631" s="11"/>
      <c r="BU631" s="11"/>
      <c r="BV631" s="11"/>
      <c r="BW631" s="11"/>
      <c r="BX631" s="11"/>
      <c r="BY631" s="11"/>
      <c r="BZ631" s="11"/>
      <c r="CA631" s="11"/>
      <c r="CB631" s="11"/>
      <c r="CC631" s="11"/>
      <c r="CD631" s="11"/>
      <c r="CE631" s="11"/>
      <c r="CF631" s="11"/>
      <c r="CG631" s="11"/>
      <c r="CH631" s="11"/>
      <c r="CI631" s="11"/>
      <c r="CJ631" s="11"/>
      <c r="CK631" s="11"/>
      <c r="CL631" s="11"/>
      <c r="CM631" s="11"/>
      <c r="CN631" s="11"/>
      <c r="CO631" s="11"/>
      <c r="CP631" s="11"/>
      <c r="CQ631" s="11"/>
      <c r="CR631" s="11"/>
      <c r="CS631" s="11"/>
      <c r="CT631" s="11"/>
      <c r="CU631" s="11"/>
      <c r="CV631" s="11"/>
      <c r="CW631" s="11"/>
      <c r="CX631" s="11"/>
      <c r="CY631" s="11"/>
      <c r="CZ631" s="11"/>
      <c r="DA631" s="11"/>
      <c r="DB631" s="11"/>
      <c r="DC631" s="11"/>
      <c r="DD631" s="11"/>
      <c r="DE631" s="11"/>
      <c r="DF631" s="11"/>
      <c r="DG631" s="11"/>
      <c r="DH631" s="11"/>
      <c r="DI631" s="11"/>
      <c r="DJ631" s="11"/>
      <c r="DK631" s="11"/>
      <c r="DL631" s="11"/>
      <c r="DM631" s="11"/>
      <c r="DN631" s="11"/>
      <c r="DO631" s="11"/>
      <c r="DP631" s="11"/>
      <c r="DQ631" s="11"/>
      <c r="DR631" s="11"/>
      <c r="DS631" s="11"/>
      <c r="DT631" s="11"/>
      <c r="DU631" s="11"/>
      <c r="DV631" s="11"/>
      <c r="DW631" s="11"/>
      <c r="DX631" s="11"/>
      <c r="DY631" s="11"/>
      <c r="DZ631" s="11"/>
      <c r="EA631" s="11"/>
      <c r="EB631" s="11"/>
      <c r="EC631" s="11"/>
      <c r="ED631" s="11"/>
      <c r="EE631" s="11"/>
    </row>
    <row r="632">
      <c r="B632" s="58"/>
      <c r="C632" s="58"/>
      <c r="D632" s="58"/>
      <c r="E632" s="58"/>
      <c r="F632" s="58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1"/>
      <c r="BL632" s="11"/>
      <c r="BM632" s="11"/>
      <c r="BN632" s="11"/>
      <c r="BO632" s="11"/>
      <c r="BP632" s="11"/>
      <c r="BQ632" s="11"/>
      <c r="BR632" s="11"/>
      <c r="BS632" s="11"/>
      <c r="BT632" s="11"/>
      <c r="BU632" s="11"/>
      <c r="BV632" s="11"/>
      <c r="BW632" s="11"/>
      <c r="BX632" s="11"/>
      <c r="BY632" s="11"/>
      <c r="BZ632" s="11"/>
      <c r="CA632" s="11"/>
      <c r="CB632" s="11"/>
      <c r="CC632" s="11"/>
      <c r="CD632" s="11"/>
      <c r="CE632" s="11"/>
      <c r="CF632" s="11"/>
      <c r="CG632" s="11"/>
      <c r="CH632" s="11"/>
      <c r="CI632" s="11"/>
      <c r="CJ632" s="11"/>
      <c r="CK632" s="11"/>
      <c r="CL632" s="11"/>
      <c r="CM632" s="11"/>
      <c r="CN632" s="11"/>
      <c r="CO632" s="11"/>
      <c r="CP632" s="11"/>
      <c r="CQ632" s="11"/>
      <c r="CR632" s="11"/>
      <c r="CS632" s="11"/>
      <c r="CT632" s="11"/>
      <c r="CU632" s="11"/>
      <c r="CV632" s="11"/>
      <c r="CW632" s="11"/>
      <c r="CX632" s="11"/>
      <c r="CY632" s="11"/>
      <c r="CZ632" s="11"/>
      <c r="DA632" s="11"/>
      <c r="DB632" s="11"/>
      <c r="DC632" s="11"/>
      <c r="DD632" s="11"/>
      <c r="DE632" s="11"/>
      <c r="DF632" s="11"/>
      <c r="DG632" s="11"/>
      <c r="DH632" s="11"/>
      <c r="DI632" s="11"/>
      <c r="DJ632" s="11"/>
      <c r="DK632" s="11"/>
      <c r="DL632" s="11"/>
      <c r="DM632" s="11"/>
      <c r="DN632" s="11"/>
      <c r="DO632" s="11"/>
      <c r="DP632" s="11"/>
      <c r="DQ632" s="11"/>
      <c r="DR632" s="11"/>
      <c r="DS632" s="11"/>
      <c r="DT632" s="11"/>
      <c r="DU632" s="11"/>
      <c r="DV632" s="11"/>
      <c r="DW632" s="11"/>
      <c r="DX632" s="11"/>
      <c r="DY632" s="11"/>
      <c r="DZ632" s="11"/>
      <c r="EA632" s="11"/>
      <c r="EB632" s="11"/>
      <c r="EC632" s="11"/>
      <c r="ED632" s="11"/>
      <c r="EE632" s="11"/>
    </row>
    <row r="633">
      <c r="B633" s="58"/>
      <c r="C633" s="58"/>
      <c r="D633" s="58"/>
      <c r="E633" s="58"/>
      <c r="F633" s="58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  <c r="BK633" s="11"/>
      <c r="BL633" s="11"/>
      <c r="BM633" s="11"/>
      <c r="BN633" s="11"/>
      <c r="BO633" s="11"/>
      <c r="BP633" s="11"/>
      <c r="BQ633" s="11"/>
      <c r="BR633" s="11"/>
      <c r="BS633" s="11"/>
      <c r="BT633" s="11"/>
      <c r="BU633" s="11"/>
      <c r="BV633" s="11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</row>
    <row r="634">
      <c r="B634" s="58"/>
      <c r="C634" s="58"/>
      <c r="D634" s="58"/>
      <c r="E634" s="58"/>
      <c r="F634" s="58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  <c r="BK634" s="11"/>
      <c r="BL634" s="11"/>
      <c r="BM634" s="11"/>
      <c r="BN634" s="11"/>
      <c r="BO634" s="11"/>
      <c r="BP634" s="11"/>
      <c r="BQ634" s="11"/>
      <c r="BR634" s="11"/>
      <c r="BS634" s="11"/>
      <c r="BT634" s="11"/>
      <c r="BU634" s="11"/>
      <c r="BV634" s="11"/>
      <c r="BW634" s="11"/>
      <c r="BX634" s="11"/>
      <c r="BY634" s="11"/>
      <c r="BZ634" s="11"/>
      <c r="CA634" s="11"/>
      <c r="CB634" s="11"/>
      <c r="CC634" s="11"/>
      <c r="CD634" s="11"/>
      <c r="CE634" s="11"/>
      <c r="CF634" s="11"/>
      <c r="CG634" s="11"/>
      <c r="CH634" s="11"/>
      <c r="CI634" s="11"/>
      <c r="CJ634" s="11"/>
      <c r="CK634" s="11"/>
      <c r="CL634" s="11"/>
      <c r="CM634" s="11"/>
      <c r="CN634" s="11"/>
      <c r="CO634" s="11"/>
      <c r="CP634" s="11"/>
      <c r="CQ634" s="11"/>
      <c r="CR634" s="11"/>
      <c r="CS634" s="11"/>
      <c r="CT634" s="11"/>
      <c r="CU634" s="11"/>
      <c r="CV634" s="11"/>
      <c r="CW634" s="11"/>
      <c r="CX634" s="11"/>
      <c r="CY634" s="11"/>
      <c r="CZ634" s="11"/>
      <c r="DA634" s="11"/>
      <c r="DB634" s="11"/>
      <c r="DC634" s="11"/>
      <c r="DD634" s="11"/>
      <c r="DE634" s="11"/>
      <c r="DF634" s="11"/>
      <c r="DG634" s="11"/>
      <c r="DH634" s="11"/>
      <c r="DI634" s="11"/>
      <c r="DJ634" s="11"/>
      <c r="DK634" s="11"/>
      <c r="DL634" s="11"/>
      <c r="DM634" s="11"/>
      <c r="DN634" s="11"/>
      <c r="DO634" s="11"/>
      <c r="DP634" s="11"/>
      <c r="DQ634" s="11"/>
      <c r="DR634" s="11"/>
      <c r="DS634" s="11"/>
      <c r="DT634" s="11"/>
      <c r="DU634" s="11"/>
      <c r="DV634" s="11"/>
      <c r="DW634" s="11"/>
      <c r="DX634" s="11"/>
      <c r="DY634" s="11"/>
      <c r="DZ634" s="11"/>
      <c r="EA634" s="11"/>
      <c r="EB634" s="11"/>
      <c r="EC634" s="11"/>
      <c r="ED634" s="11"/>
      <c r="EE634" s="11"/>
    </row>
    <row r="635">
      <c r="B635" s="58"/>
      <c r="C635" s="58"/>
      <c r="D635" s="58"/>
      <c r="E635" s="58"/>
      <c r="F635" s="58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  <c r="BK635" s="11"/>
      <c r="BL635" s="11"/>
      <c r="BM635" s="11"/>
      <c r="BN635" s="11"/>
      <c r="BO635" s="11"/>
      <c r="BP635" s="11"/>
      <c r="BQ635" s="11"/>
      <c r="BR635" s="11"/>
      <c r="BS635" s="11"/>
      <c r="BT635" s="11"/>
      <c r="BU635" s="11"/>
      <c r="BV635" s="11"/>
      <c r="BW635" s="11"/>
      <c r="BX635" s="11"/>
      <c r="BY635" s="11"/>
      <c r="BZ635" s="11"/>
      <c r="CA635" s="11"/>
      <c r="CB635" s="11"/>
      <c r="CC635" s="11"/>
      <c r="CD635" s="11"/>
      <c r="CE635" s="11"/>
      <c r="CF635" s="11"/>
      <c r="CG635" s="11"/>
      <c r="CH635" s="11"/>
      <c r="CI635" s="11"/>
      <c r="CJ635" s="11"/>
      <c r="CK635" s="11"/>
      <c r="CL635" s="11"/>
      <c r="CM635" s="11"/>
      <c r="CN635" s="11"/>
      <c r="CO635" s="11"/>
      <c r="CP635" s="11"/>
      <c r="CQ635" s="11"/>
      <c r="CR635" s="11"/>
      <c r="CS635" s="11"/>
      <c r="CT635" s="11"/>
      <c r="CU635" s="11"/>
      <c r="CV635" s="11"/>
      <c r="CW635" s="11"/>
      <c r="CX635" s="11"/>
      <c r="CY635" s="11"/>
      <c r="CZ635" s="11"/>
      <c r="DA635" s="11"/>
      <c r="DB635" s="11"/>
      <c r="DC635" s="11"/>
      <c r="DD635" s="11"/>
      <c r="DE635" s="11"/>
      <c r="DF635" s="11"/>
      <c r="DG635" s="11"/>
      <c r="DH635" s="11"/>
      <c r="DI635" s="11"/>
      <c r="DJ635" s="11"/>
      <c r="DK635" s="11"/>
      <c r="DL635" s="11"/>
      <c r="DM635" s="11"/>
      <c r="DN635" s="11"/>
      <c r="DO635" s="11"/>
      <c r="DP635" s="11"/>
      <c r="DQ635" s="11"/>
      <c r="DR635" s="11"/>
      <c r="DS635" s="11"/>
      <c r="DT635" s="11"/>
      <c r="DU635" s="11"/>
      <c r="DV635" s="11"/>
      <c r="DW635" s="11"/>
      <c r="DX635" s="11"/>
      <c r="DY635" s="11"/>
      <c r="DZ635" s="11"/>
      <c r="EA635" s="11"/>
      <c r="EB635" s="11"/>
      <c r="EC635" s="11"/>
      <c r="ED635" s="11"/>
      <c r="EE635" s="11"/>
    </row>
    <row r="636">
      <c r="B636" s="58"/>
      <c r="C636" s="58"/>
      <c r="D636" s="58"/>
      <c r="E636" s="58"/>
      <c r="F636" s="58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  <c r="BK636" s="11"/>
      <c r="BL636" s="11"/>
      <c r="BM636" s="11"/>
      <c r="BN636" s="11"/>
      <c r="BO636" s="11"/>
      <c r="BP636" s="11"/>
      <c r="BQ636" s="11"/>
      <c r="BR636" s="11"/>
      <c r="BS636" s="11"/>
      <c r="BT636" s="11"/>
      <c r="BU636" s="11"/>
      <c r="BV636" s="11"/>
      <c r="BW636" s="11"/>
      <c r="BX636" s="11"/>
      <c r="BY636" s="11"/>
      <c r="BZ636" s="11"/>
      <c r="CA636" s="11"/>
      <c r="CB636" s="11"/>
      <c r="CC636" s="11"/>
      <c r="CD636" s="11"/>
      <c r="CE636" s="11"/>
      <c r="CF636" s="11"/>
      <c r="CG636" s="11"/>
      <c r="CH636" s="11"/>
      <c r="CI636" s="11"/>
      <c r="CJ636" s="11"/>
      <c r="CK636" s="11"/>
      <c r="CL636" s="11"/>
      <c r="CM636" s="11"/>
      <c r="CN636" s="11"/>
      <c r="CO636" s="11"/>
      <c r="CP636" s="11"/>
      <c r="CQ636" s="11"/>
      <c r="CR636" s="11"/>
      <c r="CS636" s="11"/>
      <c r="CT636" s="11"/>
      <c r="CU636" s="11"/>
      <c r="CV636" s="11"/>
      <c r="CW636" s="11"/>
      <c r="CX636" s="11"/>
      <c r="CY636" s="11"/>
      <c r="CZ636" s="11"/>
      <c r="DA636" s="11"/>
      <c r="DB636" s="11"/>
      <c r="DC636" s="11"/>
      <c r="DD636" s="11"/>
      <c r="DE636" s="11"/>
      <c r="DF636" s="11"/>
      <c r="DG636" s="11"/>
      <c r="DH636" s="11"/>
      <c r="DI636" s="11"/>
      <c r="DJ636" s="11"/>
      <c r="DK636" s="11"/>
      <c r="DL636" s="11"/>
      <c r="DM636" s="11"/>
      <c r="DN636" s="11"/>
      <c r="DO636" s="11"/>
      <c r="DP636" s="11"/>
      <c r="DQ636" s="11"/>
      <c r="DR636" s="11"/>
      <c r="DS636" s="11"/>
      <c r="DT636" s="11"/>
      <c r="DU636" s="11"/>
      <c r="DV636" s="11"/>
      <c r="DW636" s="11"/>
      <c r="DX636" s="11"/>
      <c r="DY636" s="11"/>
      <c r="DZ636" s="11"/>
      <c r="EA636" s="11"/>
      <c r="EB636" s="11"/>
      <c r="EC636" s="11"/>
      <c r="ED636" s="11"/>
      <c r="EE636" s="11"/>
    </row>
    <row r="637">
      <c r="B637" s="58"/>
      <c r="C637" s="58"/>
      <c r="D637" s="58"/>
      <c r="E637" s="58"/>
      <c r="F637" s="58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  <c r="BK637" s="11"/>
      <c r="BL637" s="11"/>
      <c r="BM637" s="11"/>
      <c r="BN637" s="11"/>
      <c r="BO637" s="11"/>
      <c r="BP637" s="11"/>
      <c r="BQ637" s="11"/>
      <c r="BR637" s="11"/>
      <c r="BS637" s="11"/>
      <c r="BT637" s="11"/>
      <c r="BU637" s="11"/>
      <c r="BV637" s="11"/>
      <c r="BW637" s="11"/>
      <c r="BX637" s="11"/>
      <c r="BY637" s="11"/>
      <c r="BZ637" s="11"/>
      <c r="CA637" s="11"/>
      <c r="CB637" s="11"/>
      <c r="CC637" s="11"/>
      <c r="CD637" s="11"/>
      <c r="CE637" s="11"/>
      <c r="CF637" s="11"/>
      <c r="CG637" s="11"/>
      <c r="CH637" s="11"/>
      <c r="CI637" s="11"/>
      <c r="CJ637" s="11"/>
      <c r="CK637" s="11"/>
      <c r="CL637" s="11"/>
      <c r="CM637" s="11"/>
      <c r="CN637" s="11"/>
      <c r="CO637" s="11"/>
      <c r="CP637" s="11"/>
      <c r="CQ637" s="11"/>
      <c r="CR637" s="11"/>
      <c r="CS637" s="11"/>
      <c r="CT637" s="11"/>
      <c r="CU637" s="11"/>
      <c r="CV637" s="11"/>
      <c r="CW637" s="11"/>
      <c r="CX637" s="11"/>
      <c r="CY637" s="11"/>
      <c r="CZ637" s="11"/>
      <c r="DA637" s="11"/>
      <c r="DB637" s="11"/>
      <c r="DC637" s="11"/>
      <c r="DD637" s="11"/>
      <c r="DE637" s="11"/>
      <c r="DF637" s="11"/>
      <c r="DG637" s="11"/>
      <c r="DH637" s="11"/>
      <c r="DI637" s="11"/>
      <c r="DJ637" s="11"/>
      <c r="DK637" s="11"/>
      <c r="DL637" s="11"/>
      <c r="DM637" s="11"/>
      <c r="DN637" s="11"/>
      <c r="DO637" s="11"/>
      <c r="DP637" s="11"/>
      <c r="DQ637" s="11"/>
      <c r="DR637" s="11"/>
      <c r="DS637" s="11"/>
      <c r="DT637" s="11"/>
      <c r="DU637" s="11"/>
      <c r="DV637" s="11"/>
      <c r="DW637" s="11"/>
      <c r="DX637" s="11"/>
      <c r="DY637" s="11"/>
      <c r="DZ637" s="11"/>
      <c r="EA637" s="11"/>
      <c r="EB637" s="11"/>
      <c r="EC637" s="11"/>
      <c r="ED637" s="11"/>
      <c r="EE637" s="11"/>
    </row>
    <row r="638">
      <c r="B638" s="58"/>
      <c r="C638" s="58"/>
      <c r="D638" s="58"/>
      <c r="E638" s="58"/>
      <c r="F638" s="58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/>
      <c r="BK638" s="11"/>
      <c r="BL638" s="11"/>
      <c r="BM638" s="11"/>
      <c r="BN638" s="11"/>
      <c r="BO638" s="11"/>
      <c r="BP638" s="11"/>
      <c r="BQ638" s="11"/>
      <c r="BR638" s="11"/>
      <c r="BS638" s="11"/>
      <c r="BT638" s="11"/>
      <c r="BU638" s="11"/>
      <c r="BV638" s="11"/>
      <c r="BW638" s="11"/>
      <c r="BX638" s="11"/>
      <c r="BY638" s="11"/>
      <c r="BZ638" s="11"/>
      <c r="CA638" s="11"/>
      <c r="CB638" s="11"/>
      <c r="CC638" s="11"/>
      <c r="CD638" s="11"/>
      <c r="CE638" s="11"/>
      <c r="CF638" s="11"/>
      <c r="CG638" s="11"/>
      <c r="CH638" s="11"/>
      <c r="CI638" s="11"/>
      <c r="CJ638" s="11"/>
      <c r="CK638" s="11"/>
      <c r="CL638" s="11"/>
      <c r="CM638" s="11"/>
      <c r="CN638" s="11"/>
      <c r="CO638" s="11"/>
      <c r="CP638" s="11"/>
      <c r="CQ638" s="11"/>
      <c r="CR638" s="11"/>
      <c r="CS638" s="11"/>
      <c r="CT638" s="11"/>
      <c r="CU638" s="11"/>
      <c r="CV638" s="11"/>
      <c r="CW638" s="11"/>
      <c r="CX638" s="11"/>
      <c r="CY638" s="11"/>
      <c r="CZ638" s="11"/>
      <c r="DA638" s="11"/>
      <c r="DB638" s="11"/>
      <c r="DC638" s="11"/>
      <c r="DD638" s="11"/>
      <c r="DE638" s="11"/>
      <c r="DF638" s="11"/>
      <c r="DG638" s="11"/>
      <c r="DH638" s="11"/>
      <c r="DI638" s="11"/>
      <c r="DJ638" s="11"/>
      <c r="DK638" s="11"/>
      <c r="DL638" s="11"/>
      <c r="DM638" s="11"/>
      <c r="DN638" s="11"/>
      <c r="DO638" s="11"/>
      <c r="DP638" s="11"/>
      <c r="DQ638" s="11"/>
      <c r="DR638" s="11"/>
      <c r="DS638" s="11"/>
      <c r="DT638" s="11"/>
      <c r="DU638" s="11"/>
      <c r="DV638" s="11"/>
      <c r="DW638" s="11"/>
      <c r="DX638" s="11"/>
      <c r="DY638" s="11"/>
      <c r="DZ638" s="11"/>
      <c r="EA638" s="11"/>
      <c r="EB638" s="11"/>
      <c r="EC638" s="11"/>
      <c r="ED638" s="11"/>
      <c r="EE638" s="11"/>
    </row>
    <row r="639">
      <c r="B639" s="58"/>
      <c r="C639" s="58"/>
      <c r="D639" s="58"/>
      <c r="E639" s="58"/>
      <c r="F639" s="58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/>
      <c r="BK639" s="11"/>
      <c r="BL639" s="11"/>
      <c r="BM639" s="11"/>
      <c r="BN639" s="11"/>
      <c r="BO639" s="11"/>
      <c r="BP639" s="11"/>
      <c r="BQ639" s="11"/>
      <c r="BR639" s="11"/>
      <c r="BS639" s="11"/>
      <c r="BT639" s="11"/>
      <c r="BU639" s="11"/>
      <c r="BV639" s="11"/>
      <c r="BW639" s="11"/>
      <c r="BX639" s="11"/>
      <c r="BY639" s="11"/>
      <c r="BZ639" s="11"/>
      <c r="CA639" s="11"/>
      <c r="CB639" s="11"/>
      <c r="CC639" s="11"/>
      <c r="CD639" s="11"/>
      <c r="CE639" s="11"/>
      <c r="CF639" s="11"/>
      <c r="CG639" s="11"/>
      <c r="CH639" s="11"/>
      <c r="CI639" s="11"/>
      <c r="CJ639" s="11"/>
      <c r="CK639" s="11"/>
      <c r="CL639" s="11"/>
      <c r="CM639" s="11"/>
      <c r="CN639" s="11"/>
      <c r="CO639" s="11"/>
      <c r="CP639" s="11"/>
      <c r="CQ639" s="11"/>
      <c r="CR639" s="11"/>
      <c r="CS639" s="11"/>
      <c r="CT639" s="11"/>
      <c r="CU639" s="11"/>
      <c r="CV639" s="11"/>
      <c r="CW639" s="11"/>
      <c r="CX639" s="11"/>
      <c r="CY639" s="11"/>
      <c r="CZ639" s="11"/>
      <c r="DA639" s="11"/>
      <c r="DB639" s="11"/>
      <c r="DC639" s="11"/>
      <c r="DD639" s="11"/>
      <c r="DE639" s="11"/>
      <c r="DF639" s="11"/>
      <c r="DG639" s="11"/>
      <c r="DH639" s="11"/>
      <c r="DI639" s="11"/>
      <c r="DJ639" s="11"/>
      <c r="DK639" s="11"/>
      <c r="DL639" s="11"/>
      <c r="DM639" s="11"/>
      <c r="DN639" s="11"/>
      <c r="DO639" s="11"/>
      <c r="DP639" s="11"/>
      <c r="DQ639" s="11"/>
      <c r="DR639" s="11"/>
      <c r="DS639" s="11"/>
      <c r="DT639" s="11"/>
      <c r="DU639" s="11"/>
      <c r="DV639" s="11"/>
      <c r="DW639" s="11"/>
      <c r="DX639" s="11"/>
      <c r="DY639" s="11"/>
      <c r="DZ639" s="11"/>
      <c r="EA639" s="11"/>
      <c r="EB639" s="11"/>
      <c r="EC639" s="11"/>
      <c r="ED639" s="11"/>
      <c r="EE639" s="11"/>
    </row>
    <row r="640">
      <c r="B640" s="58"/>
      <c r="C640" s="58"/>
      <c r="D640" s="58"/>
      <c r="E640" s="58"/>
      <c r="F640" s="58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  <c r="BL640" s="11"/>
      <c r="BM640" s="11"/>
      <c r="BN640" s="11"/>
      <c r="BO640" s="11"/>
      <c r="BP640" s="11"/>
      <c r="BQ640" s="11"/>
      <c r="BR640" s="11"/>
      <c r="BS640" s="11"/>
      <c r="BT640" s="11"/>
      <c r="BU640" s="11"/>
      <c r="BV640" s="11"/>
      <c r="BW640" s="11"/>
      <c r="BX640" s="11"/>
      <c r="BY640" s="11"/>
      <c r="BZ640" s="11"/>
      <c r="CA640" s="11"/>
      <c r="CB640" s="11"/>
      <c r="CC640" s="11"/>
      <c r="CD640" s="11"/>
      <c r="CE640" s="11"/>
      <c r="CF640" s="11"/>
      <c r="CG640" s="11"/>
      <c r="CH640" s="11"/>
      <c r="CI640" s="11"/>
      <c r="CJ640" s="11"/>
      <c r="CK640" s="11"/>
      <c r="CL640" s="11"/>
      <c r="CM640" s="11"/>
      <c r="CN640" s="11"/>
      <c r="CO640" s="11"/>
      <c r="CP640" s="11"/>
      <c r="CQ640" s="11"/>
      <c r="CR640" s="11"/>
      <c r="CS640" s="11"/>
      <c r="CT640" s="11"/>
      <c r="CU640" s="11"/>
      <c r="CV640" s="11"/>
      <c r="CW640" s="11"/>
      <c r="CX640" s="11"/>
      <c r="CY640" s="11"/>
      <c r="CZ640" s="11"/>
      <c r="DA640" s="11"/>
      <c r="DB640" s="11"/>
      <c r="DC640" s="11"/>
      <c r="DD640" s="11"/>
      <c r="DE640" s="11"/>
      <c r="DF640" s="11"/>
      <c r="DG640" s="11"/>
      <c r="DH640" s="11"/>
      <c r="DI640" s="11"/>
      <c r="DJ640" s="11"/>
      <c r="DK640" s="11"/>
      <c r="DL640" s="11"/>
      <c r="DM640" s="11"/>
      <c r="DN640" s="11"/>
      <c r="DO640" s="11"/>
      <c r="DP640" s="11"/>
      <c r="DQ640" s="11"/>
      <c r="DR640" s="11"/>
      <c r="DS640" s="11"/>
      <c r="DT640" s="11"/>
      <c r="DU640" s="11"/>
      <c r="DV640" s="11"/>
      <c r="DW640" s="11"/>
      <c r="DX640" s="11"/>
      <c r="DY640" s="11"/>
      <c r="DZ640" s="11"/>
      <c r="EA640" s="11"/>
      <c r="EB640" s="11"/>
      <c r="EC640" s="11"/>
      <c r="ED640" s="11"/>
      <c r="EE640" s="11"/>
    </row>
    <row r="641">
      <c r="B641" s="58"/>
      <c r="C641" s="58"/>
      <c r="D641" s="58"/>
      <c r="E641" s="58"/>
      <c r="F641" s="58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  <c r="BK641" s="11"/>
      <c r="BL641" s="11"/>
      <c r="BM641" s="11"/>
      <c r="BN641" s="11"/>
      <c r="BO641" s="11"/>
      <c r="BP641" s="11"/>
      <c r="BQ641" s="11"/>
      <c r="BR641" s="11"/>
      <c r="BS641" s="11"/>
      <c r="BT641" s="11"/>
      <c r="BU641" s="11"/>
      <c r="BV641" s="11"/>
      <c r="BW641" s="11"/>
      <c r="BX641" s="11"/>
      <c r="BY641" s="11"/>
      <c r="BZ641" s="11"/>
      <c r="CA641" s="11"/>
      <c r="CB641" s="11"/>
      <c r="CC641" s="11"/>
      <c r="CD641" s="11"/>
      <c r="CE641" s="11"/>
      <c r="CF641" s="11"/>
      <c r="CG641" s="11"/>
      <c r="CH641" s="11"/>
      <c r="CI641" s="11"/>
      <c r="CJ641" s="11"/>
      <c r="CK641" s="11"/>
      <c r="CL641" s="11"/>
      <c r="CM641" s="11"/>
      <c r="CN641" s="11"/>
      <c r="CO641" s="11"/>
      <c r="CP641" s="11"/>
      <c r="CQ641" s="11"/>
      <c r="CR641" s="11"/>
      <c r="CS641" s="11"/>
      <c r="CT641" s="11"/>
      <c r="CU641" s="11"/>
      <c r="CV641" s="11"/>
      <c r="CW641" s="11"/>
      <c r="CX641" s="11"/>
      <c r="CY641" s="11"/>
      <c r="CZ641" s="11"/>
      <c r="DA641" s="11"/>
      <c r="DB641" s="11"/>
      <c r="DC641" s="11"/>
      <c r="DD641" s="11"/>
      <c r="DE641" s="11"/>
      <c r="DF641" s="11"/>
      <c r="DG641" s="11"/>
      <c r="DH641" s="11"/>
      <c r="DI641" s="11"/>
      <c r="DJ641" s="11"/>
      <c r="DK641" s="11"/>
      <c r="DL641" s="11"/>
      <c r="DM641" s="11"/>
      <c r="DN641" s="11"/>
      <c r="DO641" s="11"/>
      <c r="DP641" s="11"/>
      <c r="DQ641" s="11"/>
      <c r="DR641" s="11"/>
      <c r="DS641" s="11"/>
      <c r="DT641" s="11"/>
      <c r="DU641" s="11"/>
      <c r="DV641" s="11"/>
      <c r="DW641" s="11"/>
      <c r="DX641" s="11"/>
      <c r="DY641" s="11"/>
      <c r="DZ641" s="11"/>
      <c r="EA641" s="11"/>
      <c r="EB641" s="11"/>
      <c r="EC641" s="11"/>
      <c r="ED641" s="11"/>
      <c r="EE641" s="11"/>
    </row>
    <row r="642">
      <c r="B642" s="58"/>
      <c r="C642" s="58"/>
      <c r="D642" s="58"/>
      <c r="E642" s="58"/>
      <c r="F642" s="58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/>
      <c r="BK642" s="11"/>
      <c r="BL642" s="11"/>
      <c r="BM642" s="11"/>
      <c r="BN642" s="11"/>
      <c r="BO642" s="11"/>
      <c r="BP642" s="11"/>
      <c r="BQ642" s="11"/>
      <c r="BR642" s="11"/>
      <c r="BS642" s="11"/>
      <c r="BT642" s="11"/>
      <c r="BU642" s="11"/>
      <c r="BV642" s="11"/>
      <c r="BW642" s="11"/>
      <c r="BX642" s="11"/>
      <c r="BY642" s="11"/>
      <c r="BZ642" s="11"/>
      <c r="CA642" s="11"/>
      <c r="CB642" s="11"/>
      <c r="CC642" s="11"/>
      <c r="CD642" s="11"/>
      <c r="CE642" s="11"/>
      <c r="CF642" s="11"/>
      <c r="CG642" s="11"/>
      <c r="CH642" s="11"/>
      <c r="CI642" s="11"/>
      <c r="CJ642" s="11"/>
      <c r="CK642" s="11"/>
      <c r="CL642" s="11"/>
      <c r="CM642" s="11"/>
      <c r="CN642" s="11"/>
      <c r="CO642" s="11"/>
      <c r="CP642" s="11"/>
      <c r="CQ642" s="11"/>
      <c r="CR642" s="11"/>
      <c r="CS642" s="11"/>
      <c r="CT642" s="11"/>
      <c r="CU642" s="11"/>
      <c r="CV642" s="11"/>
      <c r="CW642" s="11"/>
      <c r="CX642" s="11"/>
      <c r="CY642" s="11"/>
      <c r="CZ642" s="11"/>
      <c r="DA642" s="11"/>
      <c r="DB642" s="11"/>
      <c r="DC642" s="11"/>
      <c r="DD642" s="11"/>
      <c r="DE642" s="11"/>
      <c r="DF642" s="11"/>
      <c r="DG642" s="11"/>
      <c r="DH642" s="11"/>
      <c r="DI642" s="11"/>
      <c r="DJ642" s="11"/>
      <c r="DK642" s="11"/>
      <c r="DL642" s="11"/>
      <c r="DM642" s="11"/>
      <c r="DN642" s="11"/>
      <c r="DO642" s="11"/>
      <c r="DP642" s="11"/>
      <c r="DQ642" s="11"/>
      <c r="DR642" s="11"/>
      <c r="DS642" s="11"/>
      <c r="DT642" s="11"/>
      <c r="DU642" s="11"/>
      <c r="DV642" s="11"/>
      <c r="DW642" s="11"/>
      <c r="DX642" s="11"/>
      <c r="DY642" s="11"/>
      <c r="DZ642" s="11"/>
      <c r="EA642" s="11"/>
      <c r="EB642" s="11"/>
      <c r="EC642" s="11"/>
      <c r="ED642" s="11"/>
      <c r="EE642" s="11"/>
    </row>
    <row r="643">
      <c r="B643" s="58"/>
      <c r="C643" s="58"/>
      <c r="D643" s="58"/>
      <c r="E643" s="58"/>
      <c r="F643" s="58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  <c r="BK643" s="11"/>
      <c r="BL643" s="11"/>
      <c r="BM643" s="11"/>
      <c r="BN643" s="11"/>
      <c r="BO643" s="11"/>
      <c r="BP643" s="11"/>
      <c r="BQ643" s="11"/>
      <c r="BR643" s="11"/>
      <c r="BS643" s="11"/>
      <c r="BT643" s="11"/>
      <c r="BU643" s="11"/>
      <c r="BV643" s="11"/>
      <c r="BW643" s="11"/>
      <c r="BX643" s="11"/>
      <c r="BY643" s="11"/>
      <c r="BZ643" s="11"/>
      <c r="CA643" s="11"/>
      <c r="CB643" s="11"/>
      <c r="CC643" s="11"/>
      <c r="CD643" s="11"/>
      <c r="CE643" s="11"/>
      <c r="CF643" s="11"/>
      <c r="CG643" s="11"/>
      <c r="CH643" s="11"/>
      <c r="CI643" s="11"/>
      <c r="CJ643" s="11"/>
      <c r="CK643" s="11"/>
      <c r="CL643" s="11"/>
      <c r="CM643" s="11"/>
      <c r="CN643" s="11"/>
      <c r="CO643" s="11"/>
      <c r="CP643" s="11"/>
      <c r="CQ643" s="11"/>
      <c r="CR643" s="11"/>
      <c r="CS643" s="11"/>
      <c r="CT643" s="11"/>
      <c r="CU643" s="11"/>
      <c r="CV643" s="11"/>
      <c r="CW643" s="11"/>
      <c r="CX643" s="11"/>
      <c r="CY643" s="11"/>
      <c r="CZ643" s="11"/>
      <c r="DA643" s="11"/>
      <c r="DB643" s="11"/>
      <c r="DC643" s="11"/>
      <c r="DD643" s="11"/>
      <c r="DE643" s="11"/>
      <c r="DF643" s="11"/>
      <c r="DG643" s="11"/>
      <c r="DH643" s="11"/>
      <c r="DI643" s="11"/>
      <c r="DJ643" s="11"/>
      <c r="DK643" s="11"/>
      <c r="DL643" s="11"/>
      <c r="DM643" s="11"/>
      <c r="DN643" s="11"/>
      <c r="DO643" s="11"/>
      <c r="DP643" s="11"/>
      <c r="DQ643" s="11"/>
      <c r="DR643" s="11"/>
      <c r="DS643" s="11"/>
      <c r="DT643" s="11"/>
      <c r="DU643" s="11"/>
      <c r="DV643" s="11"/>
      <c r="DW643" s="11"/>
      <c r="DX643" s="11"/>
      <c r="DY643" s="11"/>
      <c r="DZ643" s="11"/>
      <c r="EA643" s="11"/>
      <c r="EB643" s="11"/>
      <c r="EC643" s="11"/>
      <c r="ED643" s="11"/>
      <c r="EE643" s="11"/>
    </row>
    <row r="644">
      <c r="B644" s="58"/>
      <c r="C644" s="58"/>
      <c r="D644" s="58"/>
      <c r="E644" s="58"/>
      <c r="F644" s="58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  <c r="BK644" s="11"/>
      <c r="BL644" s="11"/>
      <c r="BM644" s="11"/>
      <c r="BN644" s="11"/>
      <c r="BO644" s="11"/>
      <c r="BP644" s="11"/>
      <c r="BQ644" s="11"/>
      <c r="BR644" s="11"/>
      <c r="BS644" s="11"/>
      <c r="BT644" s="11"/>
      <c r="BU644" s="11"/>
      <c r="BV644" s="11"/>
      <c r="BW644" s="11"/>
      <c r="BX644" s="11"/>
      <c r="BY644" s="11"/>
      <c r="BZ644" s="11"/>
      <c r="CA644" s="11"/>
      <c r="CB644" s="11"/>
      <c r="CC644" s="11"/>
      <c r="CD644" s="11"/>
      <c r="CE644" s="11"/>
      <c r="CF644" s="11"/>
      <c r="CG644" s="11"/>
      <c r="CH644" s="11"/>
      <c r="CI644" s="11"/>
      <c r="CJ644" s="11"/>
      <c r="CK644" s="11"/>
      <c r="CL644" s="11"/>
      <c r="CM644" s="11"/>
      <c r="CN644" s="11"/>
      <c r="CO644" s="11"/>
      <c r="CP644" s="11"/>
      <c r="CQ644" s="11"/>
      <c r="CR644" s="11"/>
      <c r="CS644" s="11"/>
      <c r="CT644" s="11"/>
      <c r="CU644" s="11"/>
      <c r="CV644" s="11"/>
      <c r="CW644" s="11"/>
      <c r="CX644" s="11"/>
      <c r="CY644" s="11"/>
      <c r="CZ644" s="11"/>
      <c r="DA644" s="11"/>
      <c r="DB644" s="11"/>
      <c r="DC644" s="11"/>
      <c r="DD644" s="11"/>
      <c r="DE644" s="11"/>
      <c r="DF644" s="11"/>
      <c r="DG644" s="11"/>
      <c r="DH644" s="11"/>
      <c r="DI644" s="11"/>
      <c r="DJ644" s="11"/>
      <c r="DK644" s="11"/>
      <c r="DL644" s="11"/>
      <c r="DM644" s="11"/>
      <c r="DN644" s="11"/>
      <c r="DO644" s="11"/>
      <c r="DP644" s="11"/>
      <c r="DQ644" s="11"/>
      <c r="DR644" s="11"/>
      <c r="DS644" s="11"/>
      <c r="DT644" s="11"/>
      <c r="DU644" s="11"/>
      <c r="DV644" s="11"/>
      <c r="DW644" s="11"/>
      <c r="DX644" s="11"/>
      <c r="DY644" s="11"/>
      <c r="DZ644" s="11"/>
      <c r="EA644" s="11"/>
      <c r="EB644" s="11"/>
      <c r="EC644" s="11"/>
      <c r="ED644" s="11"/>
      <c r="EE644" s="11"/>
    </row>
    <row r="645">
      <c r="B645" s="58"/>
      <c r="C645" s="58"/>
      <c r="D645" s="58"/>
      <c r="E645" s="58"/>
      <c r="F645" s="58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  <c r="BK645" s="11"/>
      <c r="BL645" s="11"/>
      <c r="BM645" s="11"/>
      <c r="BN645" s="11"/>
      <c r="BO645" s="11"/>
      <c r="BP645" s="11"/>
      <c r="BQ645" s="11"/>
      <c r="BR645" s="11"/>
      <c r="BS645" s="11"/>
      <c r="BT645" s="11"/>
      <c r="BU645" s="11"/>
      <c r="BV645" s="11"/>
      <c r="BW645" s="11"/>
      <c r="BX645" s="11"/>
      <c r="BY645" s="11"/>
      <c r="BZ645" s="11"/>
      <c r="CA645" s="11"/>
      <c r="CB645" s="11"/>
      <c r="CC645" s="11"/>
      <c r="CD645" s="11"/>
      <c r="CE645" s="11"/>
      <c r="CF645" s="11"/>
      <c r="CG645" s="11"/>
      <c r="CH645" s="11"/>
      <c r="CI645" s="11"/>
      <c r="CJ645" s="11"/>
      <c r="CK645" s="11"/>
      <c r="CL645" s="11"/>
      <c r="CM645" s="11"/>
      <c r="CN645" s="11"/>
      <c r="CO645" s="11"/>
      <c r="CP645" s="11"/>
      <c r="CQ645" s="11"/>
      <c r="CR645" s="11"/>
      <c r="CS645" s="11"/>
      <c r="CT645" s="11"/>
      <c r="CU645" s="11"/>
      <c r="CV645" s="11"/>
      <c r="CW645" s="11"/>
      <c r="CX645" s="11"/>
      <c r="CY645" s="11"/>
      <c r="CZ645" s="11"/>
      <c r="DA645" s="11"/>
      <c r="DB645" s="11"/>
      <c r="DC645" s="11"/>
      <c r="DD645" s="11"/>
      <c r="DE645" s="11"/>
      <c r="DF645" s="11"/>
      <c r="DG645" s="11"/>
      <c r="DH645" s="11"/>
      <c r="DI645" s="11"/>
      <c r="DJ645" s="11"/>
      <c r="DK645" s="11"/>
      <c r="DL645" s="11"/>
      <c r="DM645" s="11"/>
      <c r="DN645" s="11"/>
      <c r="DO645" s="11"/>
      <c r="DP645" s="11"/>
      <c r="DQ645" s="11"/>
      <c r="DR645" s="11"/>
      <c r="DS645" s="11"/>
      <c r="DT645" s="11"/>
      <c r="DU645" s="11"/>
      <c r="DV645" s="11"/>
      <c r="DW645" s="11"/>
      <c r="DX645" s="11"/>
      <c r="DY645" s="11"/>
      <c r="DZ645" s="11"/>
      <c r="EA645" s="11"/>
      <c r="EB645" s="11"/>
      <c r="EC645" s="11"/>
      <c r="ED645" s="11"/>
      <c r="EE645" s="11"/>
    </row>
    <row r="646">
      <c r="B646" s="58"/>
      <c r="C646" s="58"/>
      <c r="D646" s="58"/>
      <c r="E646" s="58"/>
      <c r="F646" s="58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  <c r="BK646" s="11"/>
      <c r="BL646" s="11"/>
      <c r="BM646" s="11"/>
      <c r="BN646" s="11"/>
      <c r="BO646" s="11"/>
      <c r="BP646" s="11"/>
      <c r="BQ646" s="11"/>
      <c r="BR646" s="11"/>
      <c r="BS646" s="11"/>
      <c r="BT646" s="11"/>
      <c r="BU646" s="11"/>
      <c r="BV646" s="11"/>
      <c r="BW646" s="11"/>
      <c r="BX646" s="11"/>
      <c r="BY646" s="11"/>
      <c r="BZ646" s="11"/>
      <c r="CA646" s="11"/>
      <c r="CB646" s="11"/>
      <c r="CC646" s="11"/>
      <c r="CD646" s="11"/>
      <c r="CE646" s="11"/>
      <c r="CF646" s="11"/>
      <c r="CG646" s="11"/>
      <c r="CH646" s="11"/>
      <c r="CI646" s="11"/>
      <c r="CJ646" s="11"/>
      <c r="CK646" s="11"/>
      <c r="CL646" s="11"/>
      <c r="CM646" s="11"/>
      <c r="CN646" s="11"/>
      <c r="CO646" s="11"/>
      <c r="CP646" s="11"/>
      <c r="CQ646" s="11"/>
      <c r="CR646" s="11"/>
      <c r="CS646" s="11"/>
      <c r="CT646" s="11"/>
      <c r="CU646" s="11"/>
      <c r="CV646" s="11"/>
      <c r="CW646" s="11"/>
      <c r="CX646" s="11"/>
      <c r="CY646" s="11"/>
      <c r="CZ646" s="11"/>
      <c r="DA646" s="11"/>
      <c r="DB646" s="11"/>
      <c r="DC646" s="11"/>
      <c r="DD646" s="11"/>
      <c r="DE646" s="11"/>
      <c r="DF646" s="11"/>
      <c r="DG646" s="11"/>
      <c r="DH646" s="11"/>
      <c r="DI646" s="11"/>
      <c r="DJ646" s="11"/>
      <c r="DK646" s="11"/>
      <c r="DL646" s="11"/>
      <c r="DM646" s="11"/>
      <c r="DN646" s="11"/>
      <c r="DO646" s="11"/>
      <c r="DP646" s="11"/>
      <c r="DQ646" s="11"/>
      <c r="DR646" s="11"/>
      <c r="DS646" s="11"/>
      <c r="DT646" s="11"/>
      <c r="DU646" s="11"/>
      <c r="DV646" s="11"/>
      <c r="DW646" s="11"/>
      <c r="DX646" s="11"/>
      <c r="DY646" s="11"/>
      <c r="DZ646" s="11"/>
      <c r="EA646" s="11"/>
      <c r="EB646" s="11"/>
      <c r="EC646" s="11"/>
      <c r="ED646" s="11"/>
      <c r="EE646" s="11"/>
    </row>
    <row r="647">
      <c r="B647" s="58"/>
      <c r="C647" s="58"/>
      <c r="D647" s="58"/>
      <c r="E647" s="58"/>
      <c r="F647" s="58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  <c r="BK647" s="11"/>
      <c r="BL647" s="11"/>
      <c r="BM647" s="11"/>
      <c r="BN647" s="11"/>
      <c r="BO647" s="11"/>
      <c r="BP647" s="11"/>
      <c r="BQ647" s="11"/>
      <c r="BR647" s="11"/>
      <c r="BS647" s="11"/>
      <c r="BT647" s="11"/>
      <c r="BU647" s="11"/>
      <c r="BV647" s="11"/>
      <c r="BW647" s="11"/>
      <c r="BX647" s="11"/>
      <c r="BY647" s="11"/>
      <c r="BZ647" s="11"/>
      <c r="CA647" s="11"/>
      <c r="CB647" s="11"/>
      <c r="CC647" s="11"/>
      <c r="CD647" s="11"/>
      <c r="CE647" s="11"/>
      <c r="CF647" s="11"/>
      <c r="CG647" s="11"/>
      <c r="CH647" s="11"/>
      <c r="CI647" s="11"/>
      <c r="CJ647" s="11"/>
      <c r="CK647" s="11"/>
      <c r="CL647" s="11"/>
      <c r="CM647" s="11"/>
      <c r="CN647" s="11"/>
      <c r="CO647" s="11"/>
      <c r="CP647" s="11"/>
      <c r="CQ647" s="11"/>
      <c r="CR647" s="11"/>
      <c r="CS647" s="11"/>
      <c r="CT647" s="11"/>
      <c r="CU647" s="11"/>
      <c r="CV647" s="11"/>
      <c r="CW647" s="11"/>
      <c r="CX647" s="11"/>
      <c r="CY647" s="11"/>
      <c r="CZ647" s="11"/>
      <c r="DA647" s="11"/>
      <c r="DB647" s="11"/>
      <c r="DC647" s="11"/>
      <c r="DD647" s="11"/>
      <c r="DE647" s="11"/>
      <c r="DF647" s="11"/>
      <c r="DG647" s="11"/>
      <c r="DH647" s="11"/>
      <c r="DI647" s="11"/>
      <c r="DJ647" s="11"/>
      <c r="DK647" s="11"/>
      <c r="DL647" s="11"/>
      <c r="DM647" s="11"/>
      <c r="DN647" s="11"/>
      <c r="DO647" s="11"/>
      <c r="DP647" s="11"/>
      <c r="DQ647" s="11"/>
      <c r="DR647" s="11"/>
      <c r="DS647" s="11"/>
      <c r="DT647" s="11"/>
      <c r="DU647" s="11"/>
      <c r="DV647" s="11"/>
      <c r="DW647" s="11"/>
      <c r="DX647" s="11"/>
      <c r="DY647" s="11"/>
      <c r="DZ647" s="11"/>
      <c r="EA647" s="11"/>
      <c r="EB647" s="11"/>
      <c r="EC647" s="11"/>
      <c r="ED647" s="11"/>
      <c r="EE647" s="11"/>
    </row>
    <row r="648">
      <c r="B648" s="58"/>
      <c r="C648" s="58"/>
      <c r="D648" s="58"/>
      <c r="E648" s="58"/>
      <c r="F648" s="58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1"/>
      <c r="BM648" s="11"/>
      <c r="BN648" s="11"/>
      <c r="BO648" s="11"/>
      <c r="BP648" s="11"/>
      <c r="BQ648" s="11"/>
      <c r="BR648" s="11"/>
      <c r="BS648" s="11"/>
      <c r="BT648" s="11"/>
      <c r="BU648" s="11"/>
      <c r="BV648" s="11"/>
      <c r="BW648" s="11"/>
      <c r="BX648" s="11"/>
      <c r="BY648" s="11"/>
      <c r="BZ648" s="11"/>
      <c r="CA648" s="11"/>
      <c r="CB648" s="11"/>
      <c r="CC648" s="11"/>
      <c r="CD648" s="11"/>
      <c r="CE648" s="11"/>
      <c r="CF648" s="11"/>
      <c r="CG648" s="11"/>
      <c r="CH648" s="11"/>
      <c r="CI648" s="11"/>
      <c r="CJ648" s="11"/>
      <c r="CK648" s="11"/>
      <c r="CL648" s="11"/>
      <c r="CM648" s="11"/>
      <c r="CN648" s="11"/>
      <c r="CO648" s="11"/>
      <c r="CP648" s="11"/>
      <c r="CQ648" s="11"/>
      <c r="CR648" s="11"/>
      <c r="CS648" s="11"/>
      <c r="CT648" s="11"/>
      <c r="CU648" s="11"/>
      <c r="CV648" s="11"/>
      <c r="CW648" s="11"/>
      <c r="CX648" s="11"/>
      <c r="CY648" s="11"/>
      <c r="CZ648" s="11"/>
      <c r="DA648" s="11"/>
      <c r="DB648" s="11"/>
      <c r="DC648" s="11"/>
      <c r="DD648" s="11"/>
      <c r="DE648" s="11"/>
      <c r="DF648" s="11"/>
      <c r="DG648" s="11"/>
      <c r="DH648" s="11"/>
      <c r="DI648" s="11"/>
      <c r="DJ648" s="11"/>
      <c r="DK648" s="11"/>
      <c r="DL648" s="11"/>
      <c r="DM648" s="11"/>
      <c r="DN648" s="11"/>
      <c r="DO648" s="11"/>
      <c r="DP648" s="11"/>
      <c r="DQ648" s="11"/>
      <c r="DR648" s="11"/>
      <c r="DS648" s="11"/>
      <c r="DT648" s="11"/>
      <c r="DU648" s="11"/>
      <c r="DV648" s="11"/>
      <c r="DW648" s="11"/>
      <c r="DX648" s="11"/>
      <c r="DY648" s="11"/>
      <c r="DZ648" s="11"/>
      <c r="EA648" s="11"/>
      <c r="EB648" s="11"/>
      <c r="EC648" s="11"/>
      <c r="ED648" s="11"/>
      <c r="EE648" s="11"/>
    </row>
    <row r="649">
      <c r="B649" s="58"/>
      <c r="C649" s="58"/>
      <c r="D649" s="58"/>
      <c r="E649" s="58"/>
      <c r="F649" s="58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  <c r="BK649" s="11"/>
      <c r="BL649" s="11"/>
      <c r="BM649" s="11"/>
      <c r="BN649" s="11"/>
      <c r="BO649" s="11"/>
      <c r="BP649" s="11"/>
      <c r="BQ649" s="11"/>
      <c r="BR649" s="11"/>
      <c r="BS649" s="11"/>
      <c r="BT649" s="11"/>
      <c r="BU649" s="11"/>
      <c r="BV649" s="11"/>
      <c r="BW649" s="11"/>
      <c r="BX649" s="11"/>
      <c r="BY649" s="11"/>
      <c r="BZ649" s="11"/>
      <c r="CA649" s="11"/>
      <c r="CB649" s="11"/>
      <c r="CC649" s="11"/>
      <c r="CD649" s="11"/>
      <c r="CE649" s="11"/>
      <c r="CF649" s="11"/>
      <c r="CG649" s="11"/>
      <c r="CH649" s="11"/>
      <c r="CI649" s="11"/>
      <c r="CJ649" s="11"/>
      <c r="CK649" s="11"/>
      <c r="CL649" s="11"/>
      <c r="CM649" s="11"/>
      <c r="CN649" s="11"/>
      <c r="CO649" s="11"/>
      <c r="CP649" s="11"/>
      <c r="CQ649" s="11"/>
      <c r="CR649" s="11"/>
      <c r="CS649" s="11"/>
      <c r="CT649" s="11"/>
      <c r="CU649" s="11"/>
      <c r="CV649" s="11"/>
      <c r="CW649" s="11"/>
      <c r="CX649" s="11"/>
      <c r="CY649" s="11"/>
      <c r="CZ649" s="11"/>
      <c r="DA649" s="11"/>
      <c r="DB649" s="11"/>
      <c r="DC649" s="11"/>
      <c r="DD649" s="11"/>
      <c r="DE649" s="11"/>
      <c r="DF649" s="11"/>
      <c r="DG649" s="11"/>
      <c r="DH649" s="11"/>
      <c r="DI649" s="11"/>
      <c r="DJ649" s="11"/>
      <c r="DK649" s="11"/>
      <c r="DL649" s="11"/>
      <c r="DM649" s="11"/>
      <c r="DN649" s="11"/>
      <c r="DO649" s="11"/>
      <c r="DP649" s="11"/>
      <c r="DQ649" s="11"/>
      <c r="DR649" s="11"/>
      <c r="DS649" s="11"/>
      <c r="DT649" s="11"/>
      <c r="DU649" s="11"/>
      <c r="DV649" s="11"/>
      <c r="DW649" s="11"/>
      <c r="DX649" s="11"/>
      <c r="DY649" s="11"/>
      <c r="DZ649" s="11"/>
      <c r="EA649" s="11"/>
      <c r="EB649" s="11"/>
      <c r="EC649" s="11"/>
      <c r="ED649" s="11"/>
      <c r="EE649" s="11"/>
    </row>
    <row r="650">
      <c r="B650" s="58"/>
      <c r="C650" s="58"/>
      <c r="D650" s="58"/>
      <c r="E650" s="58"/>
      <c r="F650" s="58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/>
      <c r="BK650" s="11"/>
      <c r="BL650" s="11"/>
      <c r="BM650" s="11"/>
      <c r="BN650" s="11"/>
      <c r="BO650" s="11"/>
      <c r="BP650" s="11"/>
      <c r="BQ650" s="11"/>
      <c r="BR650" s="11"/>
      <c r="BS650" s="11"/>
      <c r="BT650" s="11"/>
      <c r="BU650" s="11"/>
      <c r="BV650" s="11"/>
      <c r="BW650" s="11"/>
      <c r="BX650" s="11"/>
      <c r="BY650" s="11"/>
      <c r="BZ650" s="11"/>
      <c r="CA650" s="11"/>
      <c r="CB650" s="11"/>
      <c r="CC650" s="11"/>
      <c r="CD650" s="11"/>
      <c r="CE650" s="11"/>
      <c r="CF650" s="11"/>
      <c r="CG650" s="11"/>
      <c r="CH650" s="11"/>
      <c r="CI650" s="11"/>
      <c r="CJ650" s="11"/>
      <c r="CK650" s="11"/>
      <c r="CL650" s="11"/>
      <c r="CM650" s="11"/>
      <c r="CN650" s="11"/>
      <c r="CO650" s="11"/>
      <c r="CP650" s="11"/>
      <c r="CQ650" s="11"/>
      <c r="CR650" s="11"/>
      <c r="CS650" s="11"/>
      <c r="CT650" s="11"/>
      <c r="CU650" s="11"/>
      <c r="CV650" s="11"/>
      <c r="CW650" s="11"/>
      <c r="CX650" s="11"/>
      <c r="CY650" s="11"/>
      <c r="CZ650" s="11"/>
      <c r="DA650" s="11"/>
      <c r="DB650" s="11"/>
      <c r="DC650" s="11"/>
      <c r="DD650" s="11"/>
      <c r="DE650" s="11"/>
      <c r="DF650" s="11"/>
      <c r="DG650" s="11"/>
      <c r="DH650" s="11"/>
      <c r="DI650" s="11"/>
      <c r="DJ650" s="11"/>
      <c r="DK650" s="11"/>
      <c r="DL650" s="11"/>
      <c r="DM650" s="11"/>
      <c r="DN650" s="11"/>
      <c r="DO650" s="11"/>
      <c r="DP650" s="11"/>
      <c r="DQ650" s="11"/>
      <c r="DR650" s="11"/>
      <c r="DS650" s="11"/>
      <c r="DT650" s="11"/>
      <c r="DU650" s="11"/>
      <c r="DV650" s="11"/>
      <c r="DW650" s="11"/>
      <c r="DX650" s="11"/>
      <c r="DY650" s="11"/>
      <c r="DZ650" s="11"/>
      <c r="EA650" s="11"/>
      <c r="EB650" s="11"/>
      <c r="EC650" s="11"/>
      <c r="ED650" s="11"/>
      <c r="EE650" s="11"/>
    </row>
    <row r="651">
      <c r="B651" s="58"/>
      <c r="C651" s="58"/>
      <c r="D651" s="58"/>
      <c r="E651" s="58"/>
      <c r="F651" s="58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/>
      <c r="BK651" s="11"/>
      <c r="BL651" s="11"/>
      <c r="BM651" s="11"/>
      <c r="BN651" s="11"/>
      <c r="BO651" s="11"/>
      <c r="BP651" s="11"/>
      <c r="BQ651" s="11"/>
      <c r="BR651" s="11"/>
      <c r="BS651" s="11"/>
      <c r="BT651" s="11"/>
      <c r="BU651" s="11"/>
      <c r="BV651" s="11"/>
      <c r="BW651" s="11"/>
      <c r="BX651" s="11"/>
      <c r="BY651" s="11"/>
      <c r="BZ651" s="11"/>
      <c r="CA651" s="11"/>
      <c r="CB651" s="11"/>
      <c r="CC651" s="11"/>
      <c r="CD651" s="11"/>
      <c r="CE651" s="11"/>
      <c r="CF651" s="11"/>
      <c r="CG651" s="11"/>
      <c r="CH651" s="11"/>
      <c r="CI651" s="11"/>
      <c r="CJ651" s="11"/>
      <c r="CK651" s="11"/>
      <c r="CL651" s="11"/>
      <c r="CM651" s="11"/>
      <c r="CN651" s="11"/>
      <c r="CO651" s="11"/>
      <c r="CP651" s="11"/>
      <c r="CQ651" s="11"/>
      <c r="CR651" s="11"/>
      <c r="CS651" s="11"/>
      <c r="CT651" s="11"/>
      <c r="CU651" s="11"/>
      <c r="CV651" s="11"/>
      <c r="CW651" s="11"/>
      <c r="CX651" s="11"/>
      <c r="CY651" s="11"/>
      <c r="CZ651" s="11"/>
      <c r="DA651" s="11"/>
      <c r="DB651" s="11"/>
      <c r="DC651" s="11"/>
      <c r="DD651" s="11"/>
      <c r="DE651" s="11"/>
      <c r="DF651" s="11"/>
      <c r="DG651" s="11"/>
      <c r="DH651" s="11"/>
      <c r="DI651" s="11"/>
      <c r="DJ651" s="11"/>
      <c r="DK651" s="11"/>
      <c r="DL651" s="11"/>
      <c r="DM651" s="11"/>
      <c r="DN651" s="11"/>
      <c r="DO651" s="11"/>
      <c r="DP651" s="11"/>
      <c r="DQ651" s="11"/>
      <c r="DR651" s="11"/>
      <c r="DS651" s="11"/>
      <c r="DT651" s="11"/>
      <c r="DU651" s="11"/>
      <c r="DV651" s="11"/>
      <c r="DW651" s="11"/>
      <c r="DX651" s="11"/>
      <c r="DY651" s="11"/>
      <c r="DZ651" s="11"/>
      <c r="EA651" s="11"/>
      <c r="EB651" s="11"/>
      <c r="EC651" s="11"/>
      <c r="ED651" s="11"/>
      <c r="EE651" s="11"/>
    </row>
    <row r="652">
      <c r="B652" s="58"/>
      <c r="C652" s="58"/>
      <c r="D652" s="58"/>
      <c r="E652" s="58"/>
      <c r="F652" s="58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/>
      <c r="BK652" s="11"/>
      <c r="BL652" s="11"/>
      <c r="BM652" s="11"/>
      <c r="BN652" s="11"/>
      <c r="BO652" s="11"/>
      <c r="BP652" s="11"/>
      <c r="BQ652" s="11"/>
      <c r="BR652" s="11"/>
      <c r="BS652" s="11"/>
      <c r="BT652" s="11"/>
      <c r="BU652" s="11"/>
      <c r="BV652" s="11"/>
      <c r="BW652" s="11"/>
      <c r="BX652" s="11"/>
      <c r="BY652" s="11"/>
      <c r="BZ652" s="11"/>
      <c r="CA652" s="11"/>
      <c r="CB652" s="11"/>
      <c r="CC652" s="11"/>
      <c r="CD652" s="11"/>
      <c r="CE652" s="11"/>
      <c r="CF652" s="11"/>
      <c r="CG652" s="11"/>
      <c r="CH652" s="11"/>
      <c r="CI652" s="11"/>
      <c r="CJ652" s="11"/>
      <c r="CK652" s="11"/>
      <c r="CL652" s="11"/>
      <c r="CM652" s="11"/>
      <c r="CN652" s="11"/>
      <c r="CO652" s="11"/>
      <c r="CP652" s="11"/>
      <c r="CQ652" s="11"/>
      <c r="CR652" s="11"/>
      <c r="CS652" s="11"/>
      <c r="CT652" s="11"/>
      <c r="CU652" s="11"/>
      <c r="CV652" s="11"/>
      <c r="CW652" s="11"/>
      <c r="CX652" s="11"/>
      <c r="CY652" s="11"/>
      <c r="CZ652" s="11"/>
      <c r="DA652" s="11"/>
      <c r="DB652" s="11"/>
      <c r="DC652" s="11"/>
      <c r="DD652" s="11"/>
      <c r="DE652" s="11"/>
      <c r="DF652" s="11"/>
      <c r="DG652" s="11"/>
      <c r="DH652" s="11"/>
      <c r="DI652" s="11"/>
      <c r="DJ652" s="11"/>
      <c r="DK652" s="11"/>
      <c r="DL652" s="11"/>
      <c r="DM652" s="11"/>
      <c r="DN652" s="11"/>
      <c r="DO652" s="11"/>
      <c r="DP652" s="11"/>
      <c r="DQ652" s="11"/>
      <c r="DR652" s="11"/>
      <c r="DS652" s="11"/>
      <c r="DT652" s="11"/>
      <c r="DU652" s="11"/>
      <c r="DV652" s="11"/>
      <c r="DW652" s="11"/>
      <c r="DX652" s="11"/>
      <c r="DY652" s="11"/>
      <c r="DZ652" s="11"/>
      <c r="EA652" s="11"/>
      <c r="EB652" s="11"/>
      <c r="EC652" s="11"/>
      <c r="ED652" s="11"/>
      <c r="EE652" s="11"/>
    </row>
    <row r="653">
      <c r="B653" s="58"/>
      <c r="C653" s="58"/>
      <c r="D653" s="58"/>
      <c r="E653" s="58"/>
      <c r="F653" s="58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/>
      <c r="BK653" s="11"/>
      <c r="BL653" s="11"/>
      <c r="BM653" s="11"/>
      <c r="BN653" s="11"/>
      <c r="BO653" s="11"/>
      <c r="BP653" s="11"/>
      <c r="BQ653" s="11"/>
      <c r="BR653" s="11"/>
      <c r="BS653" s="11"/>
      <c r="BT653" s="11"/>
      <c r="BU653" s="11"/>
      <c r="BV653" s="11"/>
      <c r="BW653" s="11"/>
      <c r="BX653" s="11"/>
      <c r="BY653" s="11"/>
      <c r="BZ653" s="11"/>
      <c r="CA653" s="11"/>
      <c r="CB653" s="11"/>
      <c r="CC653" s="11"/>
      <c r="CD653" s="11"/>
      <c r="CE653" s="11"/>
      <c r="CF653" s="11"/>
      <c r="CG653" s="11"/>
      <c r="CH653" s="11"/>
      <c r="CI653" s="11"/>
      <c r="CJ653" s="11"/>
      <c r="CK653" s="11"/>
      <c r="CL653" s="11"/>
      <c r="CM653" s="11"/>
      <c r="CN653" s="11"/>
      <c r="CO653" s="11"/>
      <c r="CP653" s="11"/>
      <c r="CQ653" s="11"/>
      <c r="CR653" s="11"/>
      <c r="CS653" s="11"/>
      <c r="CT653" s="11"/>
      <c r="CU653" s="11"/>
      <c r="CV653" s="11"/>
      <c r="CW653" s="11"/>
      <c r="CX653" s="11"/>
      <c r="CY653" s="11"/>
      <c r="CZ653" s="11"/>
      <c r="DA653" s="11"/>
      <c r="DB653" s="11"/>
      <c r="DC653" s="11"/>
      <c r="DD653" s="11"/>
      <c r="DE653" s="11"/>
      <c r="DF653" s="11"/>
      <c r="DG653" s="11"/>
      <c r="DH653" s="11"/>
      <c r="DI653" s="11"/>
      <c r="DJ653" s="11"/>
      <c r="DK653" s="11"/>
      <c r="DL653" s="11"/>
      <c r="DM653" s="11"/>
      <c r="DN653" s="11"/>
      <c r="DO653" s="11"/>
      <c r="DP653" s="11"/>
      <c r="DQ653" s="11"/>
      <c r="DR653" s="11"/>
      <c r="DS653" s="11"/>
      <c r="DT653" s="11"/>
      <c r="DU653" s="11"/>
      <c r="DV653" s="11"/>
      <c r="DW653" s="11"/>
      <c r="DX653" s="11"/>
      <c r="DY653" s="11"/>
      <c r="DZ653" s="11"/>
      <c r="EA653" s="11"/>
      <c r="EB653" s="11"/>
      <c r="EC653" s="11"/>
      <c r="ED653" s="11"/>
      <c r="EE653" s="11"/>
    </row>
    <row r="654">
      <c r="B654" s="58"/>
      <c r="C654" s="58"/>
      <c r="D654" s="58"/>
      <c r="E654" s="58"/>
      <c r="F654" s="58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/>
      <c r="BK654" s="11"/>
      <c r="BL654" s="11"/>
      <c r="BM654" s="11"/>
      <c r="BN654" s="11"/>
      <c r="BO654" s="11"/>
      <c r="BP654" s="11"/>
      <c r="BQ654" s="11"/>
      <c r="BR654" s="11"/>
      <c r="BS654" s="11"/>
      <c r="BT654" s="11"/>
      <c r="BU654" s="11"/>
      <c r="BV654" s="11"/>
      <c r="BW654" s="11"/>
      <c r="BX654" s="11"/>
      <c r="BY654" s="11"/>
      <c r="BZ654" s="11"/>
      <c r="CA654" s="11"/>
      <c r="CB654" s="11"/>
      <c r="CC654" s="11"/>
      <c r="CD654" s="11"/>
      <c r="CE654" s="11"/>
      <c r="CF654" s="11"/>
      <c r="CG654" s="11"/>
      <c r="CH654" s="11"/>
      <c r="CI654" s="11"/>
      <c r="CJ654" s="11"/>
      <c r="CK654" s="11"/>
      <c r="CL654" s="11"/>
      <c r="CM654" s="11"/>
      <c r="CN654" s="11"/>
      <c r="CO654" s="11"/>
      <c r="CP654" s="11"/>
      <c r="CQ654" s="11"/>
      <c r="CR654" s="11"/>
      <c r="CS654" s="11"/>
      <c r="CT654" s="11"/>
      <c r="CU654" s="11"/>
      <c r="CV654" s="11"/>
      <c r="CW654" s="11"/>
      <c r="CX654" s="11"/>
      <c r="CY654" s="11"/>
      <c r="CZ654" s="11"/>
      <c r="DA654" s="11"/>
      <c r="DB654" s="11"/>
      <c r="DC654" s="11"/>
      <c r="DD654" s="11"/>
      <c r="DE654" s="11"/>
      <c r="DF654" s="11"/>
      <c r="DG654" s="11"/>
      <c r="DH654" s="11"/>
      <c r="DI654" s="11"/>
      <c r="DJ654" s="11"/>
      <c r="DK654" s="11"/>
      <c r="DL654" s="11"/>
      <c r="DM654" s="11"/>
      <c r="DN654" s="11"/>
      <c r="DO654" s="11"/>
      <c r="DP654" s="11"/>
      <c r="DQ654" s="11"/>
      <c r="DR654" s="11"/>
      <c r="DS654" s="11"/>
      <c r="DT654" s="11"/>
      <c r="DU654" s="11"/>
      <c r="DV654" s="11"/>
      <c r="DW654" s="11"/>
      <c r="DX654" s="11"/>
      <c r="DY654" s="11"/>
      <c r="DZ654" s="11"/>
      <c r="EA654" s="11"/>
      <c r="EB654" s="11"/>
      <c r="EC654" s="11"/>
      <c r="ED654" s="11"/>
      <c r="EE654" s="11"/>
    </row>
    <row r="655">
      <c r="B655" s="58"/>
      <c r="C655" s="58"/>
      <c r="D655" s="58"/>
      <c r="E655" s="58"/>
      <c r="F655" s="58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/>
      <c r="BK655" s="11"/>
      <c r="BL655" s="11"/>
      <c r="BM655" s="11"/>
      <c r="BN655" s="11"/>
      <c r="BO655" s="11"/>
      <c r="BP655" s="11"/>
      <c r="BQ655" s="11"/>
      <c r="BR655" s="11"/>
      <c r="BS655" s="11"/>
      <c r="BT655" s="11"/>
      <c r="BU655" s="11"/>
      <c r="BV655" s="11"/>
      <c r="BW655" s="11"/>
      <c r="BX655" s="11"/>
      <c r="BY655" s="11"/>
      <c r="BZ655" s="11"/>
      <c r="CA655" s="11"/>
      <c r="CB655" s="11"/>
      <c r="CC655" s="11"/>
      <c r="CD655" s="11"/>
      <c r="CE655" s="11"/>
      <c r="CF655" s="11"/>
      <c r="CG655" s="11"/>
      <c r="CH655" s="11"/>
      <c r="CI655" s="11"/>
      <c r="CJ655" s="11"/>
      <c r="CK655" s="11"/>
      <c r="CL655" s="11"/>
      <c r="CM655" s="11"/>
      <c r="CN655" s="11"/>
      <c r="CO655" s="11"/>
      <c r="CP655" s="11"/>
      <c r="CQ655" s="11"/>
      <c r="CR655" s="11"/>
      <c r="CS655" s="11"/>
      <c r="CT655" s="11"/>
      <c r="CU655" s="11"/>
      <c r="CV655" s="11"/>
      <c r="CW655" s="11"/>
      <c r="CX655" s="11"/>
      <c r="CY655" s="11"/>
      <c r="CZ655" s="11"/>
      <c r="DA655" s="11"/>
      <c r="DB655" s="11"/>
      <c r="DC655" s="11"/>
      <c r="DD655" s="11"/>
      <c r="DE655" s="11"/>
      <c r="DF655" s="11"/>
      <c r="DG655" s="11"/>
      <c r="DH655" s="11"/>
      <c r="DI655" s="11"/>
      <c r="DJ655" s="11"/>
      <c r="DK655" s="11"/>
      <c r="DL655" s="11"/>
      <c r="DM655" s="11"/>
      <c r="DN655" s="11"/>
      <c r="DO655" s="11"/>
      <c r="DP655" s="11"/>
      <c r="DQ655" s="11"/>
      <c r="DR655" s="11"/>
      <c r="DS655" s="11"/>
      <c r="DT655" s="11"/>
      <c r="DU655" s="11"/>
      <c r="DV655" s="11"/>
      <c r="DW655" s="11"/>
      <c r="DX655" s="11"/>
      <c r="DY655" s="11"/>
      <c r="DZ655" s="11"/>
      <c r="EA655" s="11"/>
      <c r="EB655" s="11"/>
      <c r="EC655" s="11"/>
      <c r="ED655" s="11"/>
      <c r="EE655" s="11"/>
    </row>
    <row r="656">
      <c r="B656" s="58"/>
      <c r="C656" s="58"/>
      <c r="D656" s="58"/>
      <c r="E656" s="58"/>
      <c r="F656" s="58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/>
      <c r="BK656" s="11"/>
      <c r="BL656" s="11"/>
      <c r="BM656" s="11"/>
      <c r="BN656" s="11"/>
      <c r="BO656" s="11"/>
      <c r="BP656" s="11"/>
      <c r="BQ656" s="11"/>
      <c r="BR656" s="11"/>
      <c r="BS656" s="11"/>
      <c r="BT656" s="11"/>
      <c r="BU656" s="11"/>
      <c r="BV656" s="11"/>
      <c r="BW656" s="11"/>
      <c r="BX656" s="11"/>
      <c r="BY656" s="11"/>
      <c r="BZ656" s="11"/>
      <c r="CA656" s="11"/>
      <c r="CB656" s="11"/>
      <c r="CC656" s="11"/>
      <c r="CD656" s="11"/>
      <c r="CE656" s="11"/>
      <c r="CF656" s="11"/>
      <c r="CG656" s="11"/>
      <c r="CH656" s="11"/>
      <c r="CI656" s="11"/>
      <c r="CJ656" s="11"/>
      <c r="CK656" s="11"/>
      <c r="CL656" s="11"/>
      <c r="CM656" s="11"/>
      <c r="CN656" s="11"/>
      <c r="CO656" s="11"/>
      <c r="CP656" s="11"/>
      <c r="CQ656" s="11"/>
      <c r="CR656" s="11"/>
      <c r="CS656" s="11"/>
      <c r="CT656" s="11"/>
      <c r="CU656" s="11"/>
      <c r="CV656" s="11"/>
      <c r="CW656" s="11"/>
      <c r="CX656" s="11"/>
      <c r="CY656" s="11"/>
      <c r="CZ656" s="11"/>
      <c r="DA656" s="11"/>
      <c r="DB656" s="11"/>
      <c r="DC656" s="11"/>
      <c r="DD656" s="11"/>
      <c r="DE656" s="11"/>
      <c r="DF656" s="11"/>
      <c r="DG656" s="11"/>
      <c r="DH656" s="11"/>
      <c r="DI656" s="11"/>
      <c r="DJ656" s="11"/>
      <c r="DK656" s="11"/>
      <c r="DL656" s="11"/>
      <c r="DM656" s="11"/>
      <c r="DN656" s="11"/>
      <c r="DO656" s="11"/>
      <c r="DP656" s="11"/>
      <c r="DQ656" s="11"/>
      <c r="DR656" s="11"/>
      <c r="DS656" s="11"/>
      <c r="DT656" s="11"/>
      <c r="DU656" s="11"/>
      <c r="DV656" s="11"/>
      <c r="DW656" s="11"/>
      <c r="DX656" s="11"/>
      <c r="DY656" s="11"/>
      <c r="DZ656" s="11"/>
      <c r="EA656" s="11"/>
      <c r="EB656" s="11"/>
      <c r="EC656" s="11"/>
      <c r="ED656" s="11"/>
      <c r="EE656" s="11"/>
    </row>
    <row r="657">
      <c r="B657" s="58"/>
      <c r="C657" s="58"/>
      <c r="D657" s="58"/>
      <c r="E657" s="58"/>
      <c r="F657" s="58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1"/>
      <c r="BL657" s="11"/>
      <c r="BM657" s="11"/>
      <c r="BN657" s="11"/>
      <c r="BO657" s="11"/>
      <c r="BP657" s="11"/>
      <c r="BQ657" s="11"/>
      <c r="BR657" s="11"/>
      <c r="BS657" s="11"/>
      <c r="BT657" s="11"/>
      <c r="BU657" s="11"/>
      <c r="BV657" s="11"/>
      <c r="BW657" s="11"/>
      <c r="BX657" s="11"/>
      <c r="BY657" s="11"/>
      <c r="BZ657" s="11"/>
      <c r="CA657" s="11"/>
      <c r="CB657" s="11"/>
      <c r="CC657" s="11"/>
      <c r="CD657" s="11"/>
      <c r="CE657" s="11"/>
      <c r="CF657" s="11"/>
      <c r="CG657" s="11"/>
      <c r="CH657" s="11"/>
      <c r="CI657" s="11"/>
      <c r="CJ657" s="11"/>
      <c r="CK657" s="11"/>
      <c r="CL657" s="11"/>
      <c r="CM657" s="11"/>
      <c r="CN657" s="11"/>
      <c r="CO657" s="11"/>
      <c r="CP657" s="11"/>
      <c r="CQ657" s="11"/>
      <c r="CR657" s="11"/>
      <c r="CS657" s="11"/>
      <c r="CT657" s="11"/>
      <c r="CU657" s="11"/>
      <c r="CV657" s="11"/>
      <c r="CW657" s="11"/>
      <c r="CX657" s="11"/>
      <c r="CY657" s="11"/>
      <c r="CZ657" s="11"/>
      <c r="DA657" s="11"/>
      <c r="DB657" s="11"/>
      <c r="DC657" s="11"/>
      <c r="DD657" s="11"/>
      <c r="DE657" s="11"/>
      <c r="DF657" s="11"/>
      <c r="DG657" s="11"/>
      <c r="DH657" s="11"/>
      <c r="DI657" s="11"/>
      <c r="DJ657" s="11"/>
      <c r="DK657" s="11"/>
      <c r="DL657" s="11"/>
      <c r="DM657" s="11"/>
      <c r="DN657" s="11"/>
      <c r="DO657" s="11"/>
      <c r="DP657" s="11"/>
      <c r="DQ657" s="11"/>
      <c r="DR657" s="11"/>
      <c r="DS657" s="11"/>
      <c r="DT657" s="11"/>
      <c r="DU657" s="11"/>
      <c r="DV657" s="11"/>
      <c r="DW657" s="11"/>
      <c r="DX657" s="11"/>
      <c r="DY657" s="11"/>
      <c r="DZ657" s="11"/>
      <c r="EA657" s="11"/>
      <c r="EB657" s="11"/>
      <c r="EC657" s="11"/>
      <c r="ED657" s="11"/>
      <c r="EE657" s="11"/>
    </row>
    <row r="658">
      <c r="B658" s="58"/>
      <c r="C658" s="58"/>
      <c r="D658" s="58"/>
      <c r="E658" s="58"/>
      <c r="F658" s="58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  <c r="BK658" s="11"/>
      <c r="BL658" s="11"/>
      <c r="BM658" s="11"/>
      <c r="BN658" s="11"/>
      <c r="BO658" s="11"/>
      <c r="BP658" s="11"/>
      <c r="BQ658" s="11"/>
      <c r="BR658" s="11"/>
      <c r="BS658" s="11"/>
      <c r="BT658" s="11"/>
      <c r="BU658" s="11"/>
      <c r="BV658" s="11"/>
      <c r="BW658" s="11"/>
      <c r="BX658" s="11"/>
      <c r="BY658" s="11"/>
      <c r="BZ658" s="11"/>
      <c r="CA658" s="11"/>
      <c r="CB658" s="11"/>
      <c r="CC658" s="11"/>
      <c r="CD658" s="11"/>
      <c r="CE658" s="11"/>
      <c r="CF658" s="11"/>
      <c r="CG658" s="11"/>
      <c r="CH658" s="11"/>
      <c r="CI658" s="11"/>
      <c r="CJ658" s="11"/>
      <c r="CK658" s="11"/>
      <c r="CL658" s="11"/>
      <c r="CM658" s="11"/>
      <c r="CN658" s="11"/>
      <c r="CO658" s="11"/>
      <c r="CP658" s="11"/>
      <c r="CQ658" s="11"/>
      <c r="CR658" s="11"/>
      <c r="CS658" s="11"/>
      <c r="CT658" s="11"/>
      <c r="CU658" s="11"/>
      <c r="CV658" s="11"/>
      <c r="CW658" s="11"/>
      <c r="CX658" s="11"/>
      <c r="CY658" s="11"/>
      <c r="CZ658" s="11"/>
      <c r="DA658" s="11"/>
      <c r="DB658" s="11"/>
      <c r="DC658" s="11"/>
      <c r="DD658" s="11"/>
      <c r="DE658" s="11"/>
      <c r="DF658" s="11"/>
      <c r="DG658" s="11"/>
      <c r="DH658" s="11"/>
      <c r="DI658" s="11"/>
      <c r="DJ658" s="11"/>
      <c r="DK658" s="11"/>
      <c r="DL658" s="11"/>
      <c r="DM658" s="11"/>
      <c r="DN658" s="11"/>
      <c r="DO658" s="11"/>
      <c r="DP658" s="11"/>
      <c r="DQ658" s="11"/>
      <c r="DR658" s="11"/>
      <c r="DS658" s="11"/>
      <c r="DT658" s="11"/>
      <c r="DU658" s="11"/>
      <c r="DV658" s="11"/>
      <c r="DW658" s="11"/>
      <c r="DX658" s="11"/>
      <c r="DY658" s="11"/>
      <c r="DZ658" s="11"/>
      <c r="EA658" s="11"/>
      <c r="EB658" s="11"/>
      <c r="EC658" s="11"/>
      <c r="ED658" s="11"/>
      <c r="EE658" s="11"/>
    </row>
    <row r="659">
      <c r="B659" s="58"/>
      <c r="C659" s="58"/>
      <c r="D659" s="58"/>
      <c r="E659" s="58"/>
      <c r="F659" s="58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11"/>
      <c r="BK659" s="11"/>
      <c r="BL659" s="11"/>
      <c r="BM659" s="11"/>
      <c r="BN659" s="11"/>
      <c r="BO659" s="11"/>
      <c r="BP659" s="11"/>
      <c r="BQ659" s="11"/>
      <c r="BR659" s="11"/>
      <c r="BS659" s="11"/>
      <c r="BT659" s="11"/>
      <c r="BU659" s="11"/>
      <c r="BV659" s="11"/>
      <c r="BW659" s="11"/>
      <c r="BX659" s="11"/>
      <c r="BY659" s="11"/>
      <c r="BZ659" s="11"/>
      <c r="CA659" s="11"/>
      <c r="CB659" s="11"/>
      <c r="CC659" s="11"/>
      <c r="CD659" s="11"/>
      <c r="CE659" s="11"/>
      <c r="CF659" s="11"/>
      <c r="CG659" s="11"/>
      <c r="CH659" s="11"/>
      <c r="CI659" s="11"/>
      <c r="CJ659" s="11"/>
      <c r="CK659" s="11"/>
      <c r="CL659" s="11"/>
      <c r="CM659" s="11"/>
      <c r="CN659" s="11"/>
      <c r="CO659" s="11"/>
      <c r="CP659" s="11"/>
      <c r="CQ659" s="11"/>
      <c r="CR659" s="11"/>
      <c r="CS659" s="11"/>
      <c r="CT659" s="11"/>
      <c r="CU659" s="11"/>
      <c r="CV659" s="11"/>
      <c r="CW659" s="11"/>
      <c r="CX659" s="11"/>
      <c r="CY659" s="11"/>
      <c r="CZ659" s="11"/>
      <c r="DA659" s="11"/>
      <c r="DB659" s="11"/>
      <c r="DC659" s="11"/>
      <c r="DD659" s="11"/>
      <c r="DE659" s="11"/>
      <c r="DF659" s="11"/>
      <c r="DG659" s="11"/>
      <c r="DH659" s="11"/>
      <c r="DI659" s="11"/>
      <c r="DJ659" s="11"/>
      <c r="DK659" s="11"/>
      <c r="DL659" s="11"/>
      <c r="DM659" s="11"/>
      <c r="DN659" s="11"/>
      <c r="DO659" s="11"/>
      <c r="DP659" s="11"/>
      <c r="DQ659" s="11"/>
      <c r="DR659" s="11"/>
      <c r="DS659" s="11"/>
      <c r="DT659" s="11"/>
      <c r="DU659" s="11"/>
      <c r="DV659" s="11"/>
      <c r="DW659" s="11"/>
      <c r="DX659" s="11"/>
      <c r="DY659" s="11"/>
      <c r="DZ659" s="11"/>
      <c r="EA659" s="11"/>
      <c r="EB659" s="11"/>
      <c r="EC659" s="11"/>
      <c r="ED659" s="11"/>
      <c r="EE659" s="11"/>
    </row>
    <row r="660">
      <c r="B660" s="58"/>
      <c r="C660" s="58"/>
      <c r="D660" s="58"/>
      <c r="E660" s="58"/>
      <c r="F660" s="58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  <c r="BJ660" s="11"/>
      <c r="BK660" s="11"/>
      <c r="BL660" s="11"/>
      <c r="BM660" s="11"/>
      <c r="BN660" s="11"/>
      <c r="BO660" s="11"/>
      <c r="BP660" s="11"/>
      <c r="BQ660" s="11"/>
      <c r="BR660" s="11"/>
      <c r="BS660" s="11"/>
      <c r="BT660" s="11"/>
      <c r="BU660" s="11"/>
      <c r="BV660" s="11"/>
      <c r="BW660" s="11"/>
      <c r="BX660" s="11"/>
      <c r="BY660" s="11"/>
      <c r="BZ660" s="11"/>
      <c r="CA660" s="11"/>
      <c r="CB660" s="11"/>
      <c r="CC660" s="11"/>
      <c r="CD660" s="11"/>
      <c r="CE660" s="11"/>
      <c r="CF660" s="11"/>
      <c r="CG660" s="11"/>
      <c r="CH660" s="11"/>
      <c r="CI660" s="11"/>
      <c r="CJ660" s="11"/>
      <c r="CK660" s="11"/>
      <c r="CL660" s="11"/>
      <c r="CM660" s="11"/>
      <c r="CN660" s="11"/>
      <c r="CO660" s="11"/>
      <c r="CP660" s="11"/>
      <c r="CQ660" s="11"/>
      <c r="CR660" s="11"/>
      <c r="CS660" s="11"/>
      <c r="CT660" s="11"/>
      <c r="CU660" s="11"/>
      <c r="CV660" s="11"/>
      <c r="CW660" s="11"/>
      <c r="CX660" s="11"/>
      <c r="CY660" s="11"/>
      <c r="CZ660" s="11"/>
      <c r="DA660" s="11"/>
      <c r="DB660" s="11"/>
      <c r="DC660" s="11"/>
      <c r="DD660" s="11"/>
      <c r="DE660" s="11"/>
      <c r="DF660" s="11"/>
      <c r="DG660" s="11"/>
      <c r="DH660" s="11"/>
      <c r="DI660" s="11"/>
      <c r="DJ660" s="11"/>
      <c r="DK660" s="11"/>
      <c r="DL660" s="11"/>
      <c r="DM660" s="11"/>
      <c r="DN660" s="11"/>
      <c r="DO660" s="11"/>
      <c r="DP660" s="11"/>
      <c r="DQ660" s="11"/>
      <c r="DR660" s="11"/>
      <c r="DS660" s="11"/>
      <c r="DT660" s="11"/>
      <c r="DU660" s="11"/>
      <c r="DV660" s="11"/>
      <c r="DW660" s="11"/>
      <c r="DX660" s="11"/>
      <c r="DY660" s="11"/>
      <c r="DZ660" s="11"/>
      <c r="EA660" s="11"/>
      <c r="EB660" s="11"/>
      <c r="EC660" s="11"/>
      <c r="ED660" s="11"/>
      <c r="EE660" s="11"/>
    </row>
    <row r="661">
      <c r="B661" s="58"/>
      <c r="C661" s="58"/>
      <c r="D661" s="58"/>
      <c r="E661" s="58"/>
      <c r="F661" s="58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  <c r="BJ661" s="11"/>
      <c r="BK661" s="11"/>
      <c r="BL661" s="11"/>
      <c r="BM661" s="11"/>
      <c r="BN661" s="11"/>
      <c r="BO661" s="11"/>
      <c r="BP661" s="11"/>
      <c r="BQ661" s="11"/>
      <c r="BR661" s="11"/>
      <c r="BS661" s="11"/>
      <c r="BT661" s="11"/>
      <c r="BU661" s="11"/>
      <c r="BV661" s="11"/>
      <c r="BW661" s="11"/>
      <c r="BX661" s="11"/>
      <c r="BY661" s="11"/>
      <c r="BZ661" s="11"/>
      <c r="CA661" s="11"/>
      <c r="CB661" s="11"/>
      <c r="CC661" s="11"/>
      <c r="CD661" s="11"/>
      <c r="CE661" s="11"/>
      <c r="CF661" s="11"/>
      <c r="CG661" s="11"/>
      <c r="CH661" s="11"/>
      <c r="CI661" s="11"/>
      <c r="CJ661" s="11"/>
      <c r="CK661" s="11"/>
      <c r="CL661" s="11"/>
      <c r="CM661" s="11"/>
      <c r="CN661" s="11"/>
      <c r="CO661" s="11"/>
      <c r="CP661" s="11"/>
      <c r="CQ661" s="11"/>
      <c r="CR661" s="11"/>
      <c r="CS661" s="11"/>
      <c r="CT661" s="11"/>
      <c r="CU661" s="11"/>
      <c r="CV661" s="11"/>
      <c r="CW661" s="11"/>
      <c r="CX661" s="11"/>
      <c r="CY661" s="11"/>
      <c r="CZ661" s="11"/>
      <c r="DA661" s="11"/>
      <c r="DB661" s="11"/>
      <c r="DC661" s="11"/>
      <c r="DD661" s="11"/>
      <c r="DE661" s="11"/>
      <c r="DF661" s="11"/>
      <c r="DG661" s="11"/>
      <c r="DH661" s="11"/>
      <c r="DI661" s="11"/>
      <c r="DJ661" s="11"/>
      <c r="DK661" s="11"/>
      <c r="DL661" s="11"/>
      <c r="DM661" s="11"/>
      <c r="DN661" s="11"/>
      <c r="DO661" s="11"/>
      <c r="DP661" s="11"/>
      <c r="DQ661" s="11"/>
      <c r="DR661" s="11"/>
      <c r="DS661" s="11"/>
      <c r="DT661" s="11"/>
      <c r="DU661" s="11"/>
      <c r="DV661" s="11"/>
      <c r="DW661" s="11"/>
      <c r="DX661" s="11"/>
      <c r="DY661" s="11"/>
      <c r="DZ661" s="11"/>
      <c r="EA661" s="11"/>
      <c r="EB661" s="11"/>
      <c r="EC661" s="11"/>
      <c r="ED661" s="11"/>
      <c r="EE661" s="11"/>
    </row>
    <row r="662">
      <c r="B662" s="58"/>
      <c r="C662" s="58"/>
      <c r="D662" s="58"/>
      <c r="E662" s="58"/>
      <c r="F662" s="58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11"/>
      <c r="BK662" s="11"/>
      <c r="BL662" s="11"/>
      <c r="BM662" s="11"/>
      <c r="BN662" s="11"/>
      <c r="BO662" s="11"/>
      <c r="BP662" s="11"/>
      <c r="BQ662" s="11"/>
      <c r="BR662" s="11"/>
      <c r="BS662" s="11"/>
      <c r="BT662" s="11"/>
      <c r="BU662" s="11"/>
      <c r="BV662" s="11"/>
      <c r="BW662" s="11"/>
      <c r="BX662" s="11"/>
      <c r="BY662" s="11"/>
      <c r="BZ662" s="11"/>
      <c r="CA662" s="11"/>
      <c r="CB662" s="11"/>
      <c r="CC662" s="11"/>
      <c r="CD662" s="11"/>
      <c r="CE662" s="11"/>
      <c r="CF662" s="11"/>
      <c r="CG662" s="11"/>
      <c r="CH662" s="11"/>
      <c r="CI662" s="11"/>
      <c r="CJ662" s="11"/>
      <c r="CK662" s="11"/>
      <c r="CL662" s="11"/>
      <c r="CM662" s="11"/>
      <c r="CN662" s="11"/>
      <c r="CO662" s="11"/>
      <c r="CP662" s="11"/>
      <c r="CQ662" s="11"/>
      <c r="CR662" s="11"/>
      <c r="CS662" s="11"/>
      <c r="CT662" s="11"/>
      <c r="CU662" s="11"/>
      <c r="CV662" s="11"/>
      <c r="CW662" s="11"/>
      <c r="CX662" s="11"/>
      <c r="CY662" s="11"/>
      <c r="CZ662" s="11"/>
      <c r="DA662" s="11"/>
      <c r="DB662" s="11"/>
      <c r="DC662" s="11"/>
      <c r="DD662" s="11"/>
      <c r="DE662" s="11"/>
      <c r="DF662" s="11"/>
      <c r="DG662" s="11"/>
      <c r="DH662" s="11"/>
      <c r="DI662" s="11"/>
      <c r="DJ662" s="11"/>
      <c r="DK662" s="11"/>
      <c r="DL662" s="11"/>
      <c r="DM662" s="11"/>
      <c r="DN662" s="11"/>
      <c r="DO662" s="11"/>
      <c r="DP662" s="11"/>
      <c r="DQ662" s="11"/>
      <c r="DR662" s="11"/>
      <c r="DS662" s="11"/>
      <c r="DT662" s="11"/>
      <c r="DU662" s="11"/>
      <c r="DV662" s="11"/>
      <c r="DW662" s="11"/>
      <c r="DX662" s="11"/>
      <c r="DY662" s="11"/>
      <c r="DZ662" s="11"/>
      <c r="EA662" s="11"/>
      <c r="EB662" s="11"/>
      <c r="EC662" s="11"/>
      <c r="ED662" s="11"/>
      <c r="EE662" s="11"/>
    </row>
    <row r="663">
      <c r="B663" s="58"/>
      <c r="C663" s="58"/>
      <c r="D663" s="58"/>
      <c r="E663" s="58"/>
      <c r="F663" s="58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11"/>
      <c r="BK663" s="11"/>
      <c r="BL663" s="11"/>
      <c r="BM663" s="11"/>
      <c r="BN663" s="11"/>
      <c r="BO663" s="11"/>
      <c r="BP663" s="11"/>
      <c r="BQ663" s="11"/>
      <c r="BR663" s="11"/>
      <c r="BS663" s="11"/>
      <c r="BT663" s="11"/>
      <c r="BU663" s="11"/>
      <c r="BV663" s="11"/>
      <c r="BW663" s="11"/>
      <c r="BX663" s="11"/>
      <c r="BY663" s="11"/>
      <c r="BZ663" s="11"/>
      <c r="CA663" s="11"/>
      <c r="CB663" s="11"/>
      <c r="CC663" s="11"/>
      <c r="CD663" s="11"/>
      <c r="CE663" s="11"/>
      <c r="CF663" s="11"/>
      <c r="CG663" s="11"/>
      <c r="CH663" s="11"/>
      <c r="CI663" s="11"/>
      <c r="CJ663" s="11"/>
      <c r="CK663" s="11"/>
      <c r="CL663" s="11"/>
      <c r="CM663" s="11"/>
      <c r="CN663" s="11"/>
      <c r="CO663" s="11"/>
      <c r="CP663" s="11"/>
      <c r="CQ663" s="11"/>
      <c r="CR663" s="11"/>
      <c r="CS663" s="11"/>
      <c r="CT663" s="11"/>
      <c r="CU663" s="11"/>
      <c r="CV663" s="11"/>
      <c r="CW663" s="11"/>
      <c r="CX663" s="11"/>
      <c r="CY663" s="11"/>
      <c r="CZ663" s="11"/>
      <c r="DA663" s="11"/>
      <c r="DB663" s="11"/>
      <c r="DC663" s="11"/>
      <c r="DD663" s="11"/>
      <c r="DE663" s="11"/>
      <c r="DF663" s="11"/>
      <c r="DG663" s="11"/>
      <c r="DH663" s="11"/>
      <c r="DI663" s="11"/>
      <c r="DJ663" s="11"/>
      <c r="DK663" s="11"/>
      <c r="DL663" s="11"/>
      <c r="DM663" s="11"/>
      <c r="DN663" s="11"/>
      <c r="DO663" s="11"/>
      <c r="DP663" s="11"/>
      <c r="DQ663" s="11"/>
      <c r="DR663" s="11"/>
      <c r="DS663" s="11"/>
      <c r="DT663" s="11"/>
      <c r="DU663" s="11"/>
      <c r="DV663" s="11"/>
      <c r="DW663" s="11"/>
      <c r="DX663" s="11"/>
      <c r="DY663" s="11"/>
      <c r="DZ663" s="11"/>
      <c r="EA663" s="11"/>
      <c r="EB663" s="11"/>
      <c r="EC663" s="11"/>
      <c r="ED663" s="11"/>
      <c r="EE663" s="11"/>
    </row>
    <row r="664">
      <c r="B664" s="58"/>
      <c r="C664" s="58"/>
      <c r="D664" s="58"/>
      <c r="E664" s="58"/>
      <c r="F664" s="58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11"/>
      <c r="BK664" s="11"/>
      <c r="BL664" s="11"/>
      <c r="BM664" s="11"/>
      <c r="BN664" s="11"/>
      <c r="BO664" s="11"/>
      <c r="BP664" s="11"/>
      <c r="BQ664" s="11"/>
      <c r="BR664" s="11"/>
      <c r="BS664" s="11"/>
      <c r="BT664" s="11"/>
      <c r="BU664" s="11"/>
      <c r="BV664" s="11"/>
      <c r="BW664" s="11"/>
      <c r="BX664" s="11"/>
      <c r="BY664" s="11"/>
      <c r="BZ664" s="11"/>
      <c r="CA664" s="11"/>
      <c r="CB664" s="11"/>
      <c r="CC664" s="11"/>
      <c r="CD664" s="11"/>
      <c r="CE664" s="11"/>
      <c r="CF664" s="11"/>
      <c r="CG664" s="11"/>
      <c r="CH664" s="11"/>
      <c r="CI664" s="11"/>
      <c r="CJ664" s="11"/>
      <c r="CK664" s="11"/>
      <c r="CL664" s="11"/>
      <c r="CM664" s="11"/>
      <c r="CN664" s="11"/>
      <c r="CO664" s="11"/>
      <c r="CP664" s="11"/>
      <c r="CQ664" s="11"/>
      <c r="CR664" s="11"/>
      <c r="CS664" s="11"/>
      <c r="CT664" s="11"/>
      <c r="CU664" s="11"/>
      <c r="CV664" s="11"/>
      <c r="CW664" s="11"/>
      <c r="CX664" s="11"/>
      <c r="CY664" s="11"/>
      <c r="CZ664" s="11"/>
      <c r="DA664" s="11"/>
      <c r="DB664" s="11"/>
      <c r="DC664" s="11"/>
      <c r="DD664" s="11"/>
      <c r="DE664" s="11"/>
      <c r="DF664" s="11"/>
      <c r="DG664" s="11"/>
      <c r="DH664" s="11"/>
      <c r="DI664" s="11"/>
      <c r="DJ664" s="11"/>
      <c r="DK664" s="11"/>
      <c r="DL664" s="11"/>
      <c r="DM664" s="11"/>
      <c r="DN664" s="11"/>
      <c r="DO664" s="11"/>
      <c r="DP664" s="11"/>
      <c r="DQ664" s="11"/>
      <c r="DR664" s="11"/>
      <c r="DS664" s="11"/>
      <c r="DT664" s="11"/>
      <c r="DU664" s="11"/>
      <c r="DV664" s="11"/>
      <c r="DW664" s="11"/>
      <c r="DX664" s="11"/>
      <c r="DY664" s="11"/>
      <c r="DZ664" s="11"/>
      <c r="EA664" s="11"/>
      <c r="EB664" s="11"/>
      <c r="EC664" s="11"/>
      <c r="ED664" s="11"/>
      <c r="EE664" s="11"/>
    </row>
    <row r="665">
      <c r="B665" s="58"/>
      <c r="C665" s="58"/>
      <c r="D665" s="58"/>
      <c r="E665" s="58"/>
      <c r="F665" s="58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11"/>
      <c r="BK665" s="11"/>
      <c r="BL665" s="11"/>
      <c r="BM665" s="11"/>
      <c r="BN665" s="11"/>
      <c r="BO665" s="11"/>
      <c r="BP665" s="11"/>
      <c r="BQ665" s="11"/>
      <c r="BR665" s="11"/>
      <c r="BS665" s="11"/>
      <c r="BT665" s="11"/>
      <c r="BU665" s="11"/>
      <c r="BV665" s="11"/>
      <c r="BW665" s="11"/>
      <c r="BX665" s="11"/>
      <c r="BY665" s="11"/>
      <c r="BZ665" s="11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</row>
    <row r="666">
      <c r="B666" s="58"/>
      <c r="C666" s="58"/>
      <c r="D666" s="58"/>
      <c r="E666" s="58"/>
      <c r="F666" s="58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11"/>
      <c r="BK666" s="11"/>
      <c r="BL666" s="11"/>
      <c r="BM666" s="11"/>
      <c r="BN666" s="11"/>
      <c r="BO666" s="11"/>
      <c r="BP666" s="11"/>
      <c r="BQ666" s="11"/>
      <c r="BR666" s="11"/>
      <c r="BS666" s="11"/>
      <c r="BT666" s="11"/>
      <c r="BU666" s="11"/>
      <c r="BV666" s="11"/>
      <c r="BW666" s="11"/>
      <c r="BX666" s="11"/>
      <c r="BY666" s="11"/>
      <c r="BZ666" s="11"/>
      <c r="CA666" s="11"/>
      <c r="CB666" s="11"/>
      <c r="CC666" s="11"/>
      <c r="CD666" s="11"/>
      <c r="CE666" s="11"/>
      <c r="CF666" s="11"/>
      <c r="CG666" s="11"/>
      <c r="CH666" s="11"/>
      <c r="CI666" s="11"/>
      <c r="CJ666" s="11"/>
      <c r="CK666" s="11"/>
      <c r="CL666" s="11"/>
      <c r="CM666" s="11"/>
      <c r="CN666" s="11"/>
      <c r="CO666" s="11"/>
      <c r="CP666" s="11"/>
      <c r="CQ666" s="11"/>
      <c r="CR666" s="11"/>
      <c r="CS666" s="11"/>
      <c r="CT666" s="11"/>
      <c r="CU666" s="11"/>
      <c r="CV666" s="11"/>
      <c r="CW666" s="11"/>
      <c r="CX666" s="11"/>
      <c r="CY666" s="11"/>
      <c r="CZ666" s="11"/>
      <c r="DA666" s="11"/>
      <c r="DB666" s="11"/>
      <c r="DC666" s="11"/>
      <c r="DD666" s="11"/>
      <c r="DE666" s="11"/>
      <c r="DF666" s="11"/>
      <c r="DG666" s="11"/>
      <c r="DH666" s="11"/>
      <c r="DI666" s="11"/>
      <c r="DJ666" s="11"/>
      <c r="DK666" s="11"/>
      <c r="DL666" s="11"/>
      <c r="DM666" s="11"/>
      <c r="DN666" s="11"/>
      <c r="DO666" s="11"/>
      <c r="DP666" s="11"/>
      <c r="DQ666" s="11"/>
      <c r="DR666" s="11"/>
      <c r="DS666" s="11"/>
      <c r="DT666" s="11"/>
      <c r="DU666" s="11"/>
      <c r="DV666" s="11"/>
      <c r="DW666" s="11"/>
      <c r="DX666" s="11"/>
      <c r="DY666" s="11"/>
      <c r="DZ666" s="11"/>
      <c r="EA666" s="11"/>
      <c r="EB666" s="11"/>
      <c r="EC666" s="11"/>
      <c r="ED666" s="11"/>
      <c r="EE666" s="11"/>
    </row>
    <row r="667">
      <c r="B667" s="58"/>
      <c r="C667" s="58"/>
      <c r="D667" s="58"/>
      <c r="E667" s="58"/>
      <c r="F667" s="58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  <c r="BL667" s="11"/>
      <c r="BM667" s="11"/>
      <c r="BN667" s="11"/>
      <c r="BO667" s="11"/>
      <c r="BP667" s="11"/>
      <c r="BQ667" s="11"/>
      <c r="BR667" s="11"/>
      <c r="BS667" s="11"/>
      <c r="BT667" s="11"/>
      <c r="BU667" s="11"/>
      <c r="BV667" s="11"/>
      <c r="BW667" s="11"/>
      <c r="BX667" s="11"/>
      <c r="BY667" s="11"/>
      <c r="BZ667" s="11"/>
      <c r="CA667" s="11"/>
      <c r="CB667" s="11"/>
      <c r="CC667" s="11"/>
      <c r="CD667" s="11"/>
      <c r="CE667" s="11"/>
      <c r="CF667" s="11"/>
      <c r="CG667" s="11"/>
      <c r="CH667" s="11"/>
      <c r="CI667" s="11"/>
      <c r="CJ667" s="11"/>
      <c r="CK667" s="11"/>
      <c r="CL667" s="11"/>
      <c r="CM667" s="11"/>
      <c r="CN667" s="11"/>
      <c r="CO667" s="11"/>
      <c r="CP667" s="11"/>
      <c r="CQ667" s="11"/>
      <c r="CR667" s="11"/>
      <c r="CS667" s="11"/>
      <c r="CT667" s="11"/>
      <c r="CU667" s="11"/>
      <c r="CV667" s="11"/>
      <c r="CW667" s="11"/>
      <c r="CX667" s="11"/>
      <c r="CY667" s="11"/>
      <c r="CZ667" s="11"/>
      <c r="DA667" s="11"/>
      <c r="DB667" s="11"/>
      <c r="DC667" s="11"/>
      <c r="DD667" s="11"/>
      <c r="DE667" s="11"/>
      <c r="DF667" s="11"/>
      <c r="DG667" s="11"/>
      <c r="DH667" s="11"/>
      <c r="DI667" s="11"/>
      <c r="DJ667" s="11"/>
      <c r="DK667" s="11"/>
      <c r="DL667" s="11"/>
      <c r="DM667" s="11"/>
      <c r="DN667" s="11"/>
      <c r="DO667" s="11"/>
      <c r="DP667" s="11"/>
      <c r="DQ667" s="11"/>
      <c r="DR667" s="11"/>
      <c r="DS667" s="11"/>
      <c r="DT667" s="11"/>
      <c r="DU667" s="11"/>
      <c r="DV667" s="11"/>
      <c r="DW667" s="11"/>
      <c r="DX667" s="11"/>
      <c r="DY667" s="11"/>
      <c r="DZ667" s="11"/>
      <c r="EA667" s="11"/>
      <c r="EB667" s="11"/>
      <c r="EC667" s="11"/>
      <c r="ED667" s="11"/>
      <c r="EE667" s="11"/>
    </row>
    <row r="668">
      <c r="B668" s="58"/>
      <c r="C668" s="58"/>
      <c r="D668" s="58"/>
      <c r="E668" s="58"/>
      <c r="F668" s="58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  <c r="BJ668" s="11"/>
      <c r="BK668" s="11"/>
      <c r="BL668" s="11"/>
      <c r="BM668" s="11"/>
      <c r="BN668" s="11"/>
      <c r="BO668" s="11"/>
      <c r="BP668" s="11"/>
      <c r="BQ668" s="11"/>
      <c r="BR668" s="11"/>
      <c r="BS668" s="11"/>
      <c r="BT668" s="11"/>
      <c r="BU668" s="11"/>
      <c r="BV668" s="11"/>
      <c r="BW668" s="11"/>
      <c r="BX668" s="11"/>
      <c r="BY668" s="11"/>
      <c r="BZ668" s="11"/>
      <c r="CA668" s="11"/>
      <c r="CB668" s="11"/>
      <c r="CC668" s="11"/>
      <c r="CD668" s="11"/>
      <c r="CE668" s="11"/>
      <c r="CF668" s="11"/>
      <c r="CG668" s="11"/>
      <c r="CH668" s="11"/>
      <c r="CI668" s="11"/>
      <c r="CJ668" s="11"/>
      <c r="CK668" s="11"/>
      <c r="CL668" s="11"/>
      <c r="CM668" s="11"/>
      <c r="CN668" s="11"/>
      <c r="CO668" s="11"/>
      <c r="CP668" s="11"/>
      <c r="CQ668" s="11"/>
      <c r="CR668" s="11"/>
      <c r="CS668" s="11"/>
      <c r="CT668" s="11"/>
      <c r="CU668" s="11"/>
      <c r="CV668" s="11"/>
      <c r="CW668" s="11"/>
      <c r="CX668" s="11"/>
      <c r="CY668" s="11"/>
      <c r="CZ668" s="11"/>
      <c r="DA668" s="11"/>
      <c r="DB668" s="11"/>
      <c r="DC668" s="11"/>
      <c r="DD668" s="11"/>
      <c r="DE668" s="11"/>
      <c r="DF668" s="11"/>
      <c r="DG668" s="11"/>
      <c r="DH668" s="11"/>
      <c r="DI668" s="11"/>
      <c r="DJ668" s="11"/>
      <c r="DK668" s="11"/>
      <c r="DL668" s="11"/>
      <c r="DM668" s="11"/>
      <c r="DN668" s="11"/>
      <c r="DO668" s="11"/>
      <c r="DP668" s="11"/>
      <c r="DQ668" s="11"/>
      <c r="DR668" s="11"/>
      <c r="DS668" s="11"/>
      <c r="DT668" s="11"/>
      <c r="DU668" s="11"/>
      <c r="DV668" s="11"/>
      <c r="DW668" s="11"/>
      <c r="DX668" s="11"/>
      <c r="DY668" s="11"/>
      <c r="DZ668" s="11"/>
      <c r="EA668" s="11"/>
      <c r="EB668" s="11"/>
      <c r="EC668" s="11"/>
      <c r="ED668" s="11"/>
      <c r="EE668" s="11"/>
    </row>
    <row r="669">
      <c r="B669" s="58"/>
      <c r="C669" s="58"/>
      <c r="D669" s="58"/>
      <c r="E669" s="58"/>
      <c r="F669" s="58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  <c r="BK669" s="11"/>
      <c r="BL669" s="11"/>
      <c r="BM669" s="11"/>
      <c r="BN669" s="11"/>
      <c r="BO669" s="11"/>
      <c r="BP669" s="11"/>
      <c r="BQ669" s="11"/>
      <c r="BR669" s="11"/>
      <c r="BS669" s="11"/>
      <c r="BT669" s="11"/>
      <c r="BU669" s="11"/>
      <c r="BV669" s="11"/>
      <c r="BW669" s="11"/>
      <c r="BX669" s="11"/>
      <c r="BY669" s="11"/>
      <c r="BZ669" s="11"/>
      <c r="CA669" s="11"/>
      <c r="CB669" s="11"/>
      <c r="CC669" s="11"/>
      <c r="CD669" s="11"/>
      <c r="CE669" s="11"/>
      <c r="CF669" s="11"/>
      <c r="CG669" s="11"/>
      <c r="CH669" s="11"/>
      <c r="CI669" s="11"/>
      <c r="CJ669" s="11"/>
      <c r="CK669" s="11"/>
      <c r="CL669" s="11"/>
      <c r="CM669" s="11"/>
      <c r="CN669" s="11"/>
      <c r="CO669" s="11"/>
      <c r="CP669" s="11"/>
      <c r="CQ669" s="11"/>
      <c r="CR669" s="11"/>
      <c r="CS669" s="11"/>
      <c r="CT669" s="11"/>
      <c r="CU669" s="11"/>
      <c r="CV669" s="11"/>
      <c r="CW669" s="11"/>
      <c r="CX669" s="11"/>
      <c r="CY669" s="11"/>
      <c r="CZ669" s="11"/>
      <c r="DA669" s="11"/>
      <c r="DB669" s="11"/>
      <c r="DC669" s="11"/>
      <c r="DD669" s="11"/>
      <c r="DE669" s="11"/>
      <c r="DF669" s="11"/>
      <c r="DG669" s="11"/>
      <c r="DH669" s="11"/>
      <c r="DI669" s="11"/>
      <c r="DJ669" s="11"/>
      <c r="DK669" s="11"/>
      <c r="DL669" s="11"/>
      <c r="DM669" s="11"/>
      <c r="DN669" s="11"/>
      <c r="DO669" s="11"/>
      <c r="DP669" s="11"/>
      <c r="DQ669" s="11"/>
      <c r="DR669" s="11"/>
      <c r="DS669" s="11"/>
      <c r="DT669" s="11"/>
      <c r="DU669" s="11"/>
      <c r="DV669" s="11"/>
      <c r="DW669" s="11"/>
      <c r="DX669" s="11"/>
      <c r="DY669" s="11"/>
      <c r="DZ669" s="11"/>
      <c r="EA669" s="11"/>
      <c r="EB669" s="11"/>
      <c r="EC669" s="11"/>
      <c r="ED669" s="11"/>
      <c r="EE669" s="11"/>
    </row>
    <row r="670">
      <c r="B670" s="58"/>
      <c r="C670" s="58"/>
      <c r="D670" s="58"/>
      <c r="E670" s="58"/>
      <c r="F670" s="58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  <c r="BK670" s="11"/>
      <c r="BL670" s="11"/>
      <c r="BM670" s="11"/>
      <c r="BN670" s="11"/>
      <c r="BO670" s="11"/>
      <c r="BP670" s="11"/>
      <c r="BQ670" s="11"/>
      <c r="BR670" s="11"/>
      <c r="BS670" s="11"/>
      <c r="BT670" s="11"/>
      <c r="BU670" s="11"/>
      <c r="BV670" s="11"/>
      <c r="BW670" s="11"/>
      <c r="BX670" s="11"/>
      <c r="BY670" s="11"/>
      <c r="BZ670" s="11"/>
      <c r="CA670" s="11"/>
      <c r="CB670" s="11"/>
      <c r="CC670" s="11"/>
      <c r="CD670" s="11"/>
      <c r="CE670" s="11"/>
      <c r="CF670" s="11"/>
      <c r="CG670" s="11"/>
      <c r="CH670" s="11"/>
      <c r="CI670" s="11"/>
      <c r="CJ670" s="11"/>
      <c r="CK670" s="11"/>
      <c r="CL670" s="11"/>
      <c r="CM670" s="11"/>
      <c r="CN670" s="11"/>
      <c r="CO670" s="11"/>
      <c r="CP670" s="11"/>
      <c r="CQ670" s="11"/>
      <c r="CR670" s="11"/>
      <c r="CS670" s="11"/>
      <c r="CT670" s="11"/>
      <c r="CU670" s="11"/>
      <c r="CV670" s="11"/>
      <c r="CW670" s="11"/>
      <c r="CX670" s="11"/>
      <c r="CY670" s="11"/>
      <c r="CZ670" s="11"/>
      <c r="DA670" s="11"/>
      <c r="DB670" s="11"/>
      <c r="DC670" s="11"/>
      <c r="DD670" s="11"/>
      <c r="DE670" s="11"/>
      <c r="DF670" s="11"/>
      <c r="DG670" s="11"/>
      <c r="DH670" s="11"/>
      <c r="DI670" s="11"/>
      <c r="DJ670" s="11"/>
      <c r="DK670" s="11"/>
      <c r="DL670" s="11"/>
      <c r="DM670" s="11"/>
      <c r="DN670" s="11"/>
      <c r="DO670" s="11"/>
      <c r="DP670" s="11"/>
      <c r="DQ670" s="11"/>
      <c r="DR670" s="11"/>
      <c r="DS670" s="11"/>
      <c r="DT670" s="11"/>
      <c r="DU670" s="11"/>
      <c r="DV670" s="11"/>
      <c r="DW670" s="11"/>
      <c r="DX670" s="11"/>
      <c r="DY670" s="11"/>
      <c r="DZ670" s="11"/>
      <c r="EA670" s="11"/>
      <c r="EB670" s="11"/>
      <c r="EC670" s="11"/>
      <c r="ED670" s="11"/>
      <c r="EE670" s="11"/>
    </row>
    <row r="671">
      <c r="B671" s="58"/>
      <c r="C671" s="58"/>
      <c r="D671" s="58"/>
      <c r="E671" s="58"/>
      <c r="F671" s="58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11"/>
      <c r="BK671" s="11"/>
      <c r="BL671" s="11"/>
      <c r="BM671" s="11"/>
      <c r="BN671" s="11"/>
      <c r="BO671" s="11"/>
      <c r="BP671" s="11"/>
      <c r="BQ671" s="11"/>
      <c r="BR671" s="11"/>
      <c r="BS671" s="11"/>
      <c r="BT671" s="11"/>
      <c r="BU671" s="11"/>
      <c r="BV671" s="11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</row>
    <row r="672">
      <c r="B672" s="58"/>
      <c r="C672" s="58"/>
      <c r="D672" s="58"/>
      <c r="E672" s="58"/>
      <c r="F672" s="58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11"/>
      <c r="BK672" s="11"/>
      <c r="BL672" s="11"/>
      <c r="BM672" s="11"/>
      <c r="BN672" s="11"/>
      <c r="BO672" s="11"/>
      <c r="BP672" s="11"/>
      <c r="BQ672" s="11"/>
      <c r="BR672" s="11"/>
      <c r="BS672" s="11"/>
      <c r="BT672" s="11"/>
      <c r="BU672" s="11"/>
      <c r="BV672" s="11"/>
      <c r="BW672" s="11"/>
      <c r="BX672" s="11"/>
      <c r="BY672" s="11"/>
      <c r="BZ672" s="11"/>
      <c r="CA672" s="11"/>
      <c r="CB672" s="11"/>
      <c r="CC672" s="11"/>
      <c r="CD672" s="11"/>
      <c r="CE672" s="11"/>
      <c r="CF672" s="11"/>
      <c r="CG672" s="11"/>
      <c r="CH672" s="11"/>
      <c r="CI672" s="11"/>
      <c r="CJ672" s="11"/>
      <c r="CK672" s="11"/>
      <c r="CL672" s="11"/>
      <c r="CM672" s="11"/>
      <c r="CN672" s="11"/>
      <c r="CO672" s="11"/>
      <c r="CP672" s="11"/>
      <c r="CQ672" s="11"/>
      <c r="CR672" s="11"/>
      <c r="CS672" s="11"/>
      <c r="CT672" s="11"/>
      <c r="CU672" s="11"/>
      <c r="CV672" s="11"/>
      <c r="CW672" s="11"/>
      <c r="CX672" s="11"/>
      <c r="CY672" s="11"/>
      <c r="CZ672" s="11"/>
      <c r="DA672" s="11"/>
      <c r="DB672" s="11"/>
      <c r="DC672" s="11"/>
      <c r="DD672" s="11"/>
      <c r="DE672" s="11"/>
      <c r="DF672" s="11"/>
      <c r="DG672" s="11"/>
      <c r="DH672" s="11"/>
      <c r="DI672" s="11"/>
      <c r="DJ672" s="11"/>
      <c r="DK672" s="11"/>
      <c r="DL672" s="11"/>
      <c r="DM672" s="11"/>
      <c r="DN672" s="11"/>
      <c r="DO672" s="11"/>
      <c r="DP672" s="11"/>
      <c r="DQ672" s="11"/>
      <c r="DR672" s="11"/>
      <c r="DS672" s="11"/>
      <c r="DT672" s="11"/>
      <c r="DU672" s="11"/>
      <c r="DV672" s="11"/>
      <c r="DW672" s="11"/>
      <c r="DX672" s="11"/>
      <c r="DY672" s="11"/>
      <c r="DZ672" s="11"/>
      <c r="EA672" s="11"/>
      <c r="EB672" s="11"/>
      <c r="EC672" s="11"/>
      <c r="ED672" s="11"/>
      <c r="EE672" s="11"/>
    </row>
    <row r="673">
      <c r="B673" s="58"/>
      <c r="C673" s="58"/>
      <c r="D673" s="58"/>
      <c r="E673" s="58"/>
      <c r="F673" s="58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  <c r="BM673" s="11"/>
      <c r="BN673" s="11"/>
      <c r="BO673" s="11"/>
      <c r="BP673" s="11"/>
      <c r="BQ673" s="11"/>
      <c r="BR673" s="11"/>
      <c r="BS673" s="11"/>
      <c r="BT673" s="11"/>
      <c r="BU673" s="11"/>
      <c r="BV673" s="11"/>
      <c r="BW673" s="11"/>
      <c r="BX673" s="11"/>
      <c r="BY673" s="11"/>
      <c r="BZ673" s="11"/>
      <c r="CA673" s="11"/>
      <c r="CB673" s="11"/>
      <c r="CC673" s="11"/>
      <c r="CD673" s="11"/>
      <c r="CE673" s="11"/>
      <c r="CF673" s="11"/>
      <c r="CG673" s="11"/>
      <c r="CH673" s="11"/>
      <c r="CI673" s="11"/>
      <c r="CJ673" s="11"/>
      <c r="CK673" s="11"/>
      <c r="CL673" s="11"/>
      <c r="CM673" s="11"/>
      <c r="CN673" s="11"/>
      <c r="CO673" s="11"/>
      <c r="CP673" s="11"/>
      <c r="CQ673" s="11"/>
      <c r="CR673" s="11"/>
      <c r="CS673" s="11"/>
      <c r="CT673" s="11"/>
      <c r="CU673" s="11"/>
      <c r="CV673" s="11"/>
      <c r="CW673" s="11"/>
      <c r="CX673" s="11"/>
      <c r="CY673" s="11"/>
      <c r="CZ673" s="11"/>
      <c r="DA673" s="11"/>
      <c r="DB673" s="11"/>
      <c r="DC673" s="11"/>
      <c r="DD673" s="11"/>
      <c r="DE673" s="11"/>
      <c r="DF673" s="11"/>
      <c r="DG673" s="11"/>
      <c r="DH673" s="11"/>
      <c r="DI673" s="11"/>
      <c r="DJ673" s="11"/>
      <c r="DK673" s="11"/>
      <c r="DL673" s="11"/>
      <c r="DM673" s="11"/>
      <c r="DN673" s="11"/>
      <c r="DO673" s="11"/>
      <c r="DP673" s="11"/>
      <c r="DQ673" s="11"/>
      <c r="DR673" s="11"/>
      <c r="DS673" s="11"/>
      <c r="DT673" s="11"/>
      <c r="DU673" s="11"/>
      <c r="DV673" s="11"/>
      <c r="DW673" s="11"/>
      <c r="DX673" s="11"/>
      <c r="DY673" s="11"/>
      <c r="DZ673" s="11"/>
      <c r="EA673" s="11"/>
      <c r="EB673" s="11"/>
      <c r="EC673" s="11"/>
      <c r="ED673" s="11"/>
      <c r="EE673" s="11"/>
    </row>
    <row r="674">
      <c r="B674" s="58"/>
      <c r="C674" s="58"/>
      <c r="D674" s="58"/>
      <c r="E674" s="58"/>
      <c r="F674" s="58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  <c r="BL674" s="11"/>
      <c r="BM674" s="11"/>
      <c r="BN674" s="11"/>
      <c r="BO674" s="11"/>
      <c r="BP674" s="11"/>
      <c r="BQ674" s="11"/>
      <c r="BR674" s="11"/>
      <c r="BS674" s="11"/>
      <c r="BT674" s="11"/>
      <c r="BU674" s="11"/>
      <c r="BV674" s="11"/>
      <c r="BW674" s="11"/>
      <c r="BX674" s="11"/>
      <c r="BY674" s="11"/>
      <c r="BZ674" s="11"/>
      <c r="CA674" s="11"/>
      <c r="CB674" s="11"/>
      <c r="CC674" s="11"/>
      <c r="CD674" s="11"/>
      <c r="CE674" s="11"/>
      <c r="CF674" s="11"/>
      <c r="CG674" s="11"/>
      <c r="CH674" s="11"/>
      <c r="CI674" s="11"/>
      <c r="CJ674" s="11"/>
      <c r="CK674" s="11"/>
      <c r="CL674" s="11"/>
      <c r="CM674" s="11"/>
      <c r="CN674" s="11"/>
      <c r="CO674" s="11"/>
      <c r="CP674" s="11"/>
      <c r="CQ674" s="11"/>
      <c r="CR674" s="11"/>
      <c r="CS674" s="11"/>
      <c r="CT674" s="11"/>
      <c r="CU674" s="11"/>
      <c r="CV674" s="11"/>
      <c r="CW674" s="11"/>
      <c r="CX674" s="11"/>
      <c r="CY674" s="11"/>
      <c r="CZ674" s="11"/>
      <c r="DA674" s="11"/>
      <c r="DB674" s="11"/>
      <c r="DC674" s="11"/>
      <c r="DD674" s="11"/>
      <c r="DE674" s="11"/>
      <c r="DF674" s="11"/>
      <c r="DG674" s="11"/>
      <c r="DH674" s="11"/>
      <c r="DI674" s="11"/>
      <c r="DJ674" s="11"/>
      <c r="DK674" s="11"/>
      <c r="DL674" s="11"/>
      <c r="DM674" s="11"/>
      <c r="DN674" s="11"/>
      <c r="DO674" s="11"/>
      <c r="DP674" s="11"/>
      <c r="DQ674" s="11"/>
      <c r="DR674" s="11"/>
      <c r="DS674" s="11"/>
      <c r="DT674" s="11"/>
      <c r="DU674" s="11"/>
      <c r="DV674" s="11"/>
      <c r="DW674" s="11"/>
      <c r="DX674" s="11"/>
      <c r="DY674" s="11"/>
      <c r="DZ674" s="11"/>
      <c r="EA674" s="11"/>
      <c r="EB674" s="11"/>
      <c r="EC674" s="11"/>
      <c r="ED674" s="11"/>
      <c r="EE674" s="11"/>
    </row>
    <row r="675">
      <c r="B675" s="58"/>
      <c r="C675" s="58"/>
      <c r="D675" s="58"/>
      <c r="E675" s="58"/>
      <c r="F675" s="58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  <c r="BJ675" s="11"/>
      <c r="BK675" s="11"/>
      <c r="BL675" s="11"/>
      <c r="BM675" s="11"/>
      <c r="BN675" s="11"/>
      <c r="BO675" s="11"/>
      <c r="BP675" s="11"/>
      <c r="BQ675" s="11"/>
      <c r="BR675" s="11"/>
      <c r="BS675" s="11"/>
      <c r="BT675" s="11"/>
      <c r="BU675" s="11"/>
      <c r="BV675" s="11"/>
      <c r="BW675" s="11"/>
      <c r="BX675" s="11"/>
      <c r="BY675" s="11"/>
      <c r="BZ675" s="11"/>
      <c r="CA675" s="11"/>
      <c r="CB675" s="11"/>
      <c r="CC675" s="11"/>
      <c r="CD675" s="11"/>
      <c r="CE675" s="11"/>
      <c r="CF675" s="11"/>
      <c r="CG675" s="11"/>
      <c r="CH675" s="11"/>
      <c r="CI675" s="11"/>
      <c r="CJ675" s="11"/>
      <c r="CK675" s="11"/>
      <c r="CL675" s="11"/>
      <c r="CM675" s="11"/>
      <c r="CN675" s="11"/>
      <c r="CO675" s="11"/>
      <c r="CP675" s="11"/>
      <c r="CQ675" s="11"/>
      <c r="CR675" s="11"/>
      <c r="CS675" s="11"/>
      <c r="CT675" s="11"/>
      <c r="CU675" s="11"/>
      <c r="CV675" s="11"/>
      <c r="CW675" s="11"/>
      <c r="CX675" s="11"/>
      <c r="CY675" s="11"/>
      <c r="CZ675" s="11"/>
      <c r="DA675" s="11"/>
      <c r="DB675" s="11"/>
      <c r="DC675" s="11"/>
      <c r="DD675" s="11"/>
      <c r="DE675" s="11"/>
      <c r="DF675" s="11"/>
      <c r="DG675" s="11"/>
      <c r="DH675" s="11"/>
      <c r="DI675" s="11"/>
      <c r="DJ675" s="11"/>
      <c r="DK675" s="11"/>
      <c r="DL675" s="11"/>
      <c r="DM675" s="11"/>
      <c r="DN675" s="11"/>
      <c r="DO675" s="11"/>
      <c r="DP675" s="11"/>
      <c r="DQ675" s="11"/>
      <c r="DR675" s="11"/>
      <c r="DS675" s="11"/>
      <c r="DT675" s="11"/>
      <c r="DU675" s="11"/>
      <c r="DV675" s="11"/>
      <c r="DW675" s="11"/>
      <c r="DX675" s="11"/>
      <c r="DY675" s="11"/>
      <c r="DZ675" s="11"/>
      <c r="EA675" s="11"/>
      <c r="EB675" s="11"/>
      <c r="EC675" s="11"/>
      <c r="ED675" s="11"/>
      <c r="EE675" s="11"/>
    </row>
    <row r="676">
      <c r="B676" s="58"/>
      <c r="C676" s="58"/>
      <c r="D676" s="58"/>
      <c r="E676" s="58"/>
      <c r="F676" s="58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  <c r="BK676" s="11"/>
      <c r="BL676" s="11"/>
      <c r="BM676" s="11"/>
      <c r="BN676" s="11"/>
      <c r="BO676" s="11"/>
      <c r="BP676" s="11"/>
      <c r="BQ676" s="11"/>
      <c r="BR676" s="11"/>
      <c r="BS676" s="11"/>
      <c r="BT676" s="11"/>
      <c r="BU676" s="11"/>
      <c r="BV676" s="11"/>
      <c r="BW676" s="11"/>
      <c r="BX676" s="11"/>
      <c r="BY676" s="11"/>
      <c r="BZ676" s="11"/>
      <c r="CA676" s="11"/>
      <c r="CB676" s="11"/>
      <c r="CC676" s="11"/>
      <c r="CD676" s="11"/>
      <c r="CE676" s="11"/>
      <c r="CF676" s="11"/>
      <c r="CG676" s="11"/>
      <c r="CH676" s="11"/>
      <c r="CI676" s="11"/>
      <c r="CJ676" s="11"/>
      <c r="CK676" s="11"/>
      <c r="CL676" s="11"/>
      <c r="CM676" s="11"/>
      <c r="CN676" s="11"/>
      <c r="CO676" s="11"/>
      <c r="CP676" s="11"/>
      <c r="CQ676" s="11"/>
      <c r="CR676" s="11"/>
      <c r="CS676" s="11"/>
      <c r="CT676" s="11"/>
      <c r="CU676" s="11"/>
      <c r="CV676" s="11"/>
      <c r="CW676" s="11"/>
      <c r="CX676" s="11"/>
      <c r="CY676" s="11"/>
      <c r="CZ676" s="11"/>
      <c r="DA676" s="11"/>
      <c r="DB676" s="11"/>
      <c r="DC676" s="11"/>
      <c r="DD676" s="11"/>
      <c r="DE676" s="11"/>
      <c r="DF676" s="11"/>
      <c r="DG676" s="11"/>
      <c r="DH676" s="11"/>
      <c r="DI676" s="11"/>
      <c r="DJ676" s="11"/>
      <c r="DK676" s="11"/>
      <c r="DL676" s="11"/>
      <c r="DM676" s="11"/>
      <c r="DN676" s="11"/>
      <c r="DO676" s="11"/>
      <c r="DP676" s="11"/>
      <c r="DQ676" s="11"/>
      <c r="DR676" s="11"/>
      <c r="DS676" s="11"/>
      <c r="DT676" s="11"/>
      <c r="DU676" s="11"/>
      <c r="DV676" s="11"/>
      <c r="DW676" s="11"/>
      <c r="DX676" s="11"/>
      <c r="DY676" s="11"/>
      <c r="DZ676" s="11"/>
      <c r="EA676" s="11"/>
      <c r="EB676" s="11"/>
      <c r="EC676" s="11"/>
      <c r="ED676" s="11"/>
      <c r="EE676" s="11"/>
    </row>
    <row r="677">
      <c r="B677" s="58"/>
      <c r="C677" s="58"/>
      <c r="D677" s="58"/>
      <c r="E677" s="58"/>
      <c r="F677" s="58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  <c r="BJ677" s="11"/>
      <c r="BK677" s="11"/>
      <c r="BL677" s="11"/>
      <c r="BM677" s="11"/>
      <c r="BN677" s="11"/>
      <c r="BO677" s="11"/>
      <c r="BP677" s="11"/>
      <c r="BQ677" s="11"/>
      <c r="BR677" s="11"/>
      <c r="BS677" s="11"/>
      <c r="BT677" s="11"/>
      <c r="BU677" s="11"/>
      <c r="BV677" s="11"/>
      <c r="BW677" s="11"/>
      <c r="BX677" s="11"/>
      <c r="BY677" s="11"/>
      <c r="BZ677" s="11"/>
      <c r="CA677" s="11"/>
      <c r="CB677" s="11"/>
      <c r="CC677" s="11"/>
      <c r="CD677" s="11"/>
      <c r="CE677" s="11"/>
      <c r="CF677" s="11"/>
      <c r="CG677" s="11"/>
      <c r="CH677" s="11"/>
      <c r="CI677" s="11"/>
      <c r="CJ677" s="11"/>
      <c r="CK677" s="11"/>
      <c r="CL677" s="11"/>
      <c r="CM677" s="11"/>
      <c r="CN677" s="11"/>
      <c r="CO677" s="11"/>
      <c r="CP677" s="11"/>
      <c r="CQ677" s="11"/>
      <c r="CR677" s="11"/>
      <c r="CS677" s="11"/>
      <c r="CT677" s="11"/>
      <c r="CU677" s="11"/>
      <c r="CV677" s="11"/>
      <c r="CW677" s="11"/>
      <c r="CX677" s="11"/>
      <c r="CY677" s="11"/>
      <c r="CZ677" s="11"/>
      <c r="DA677" s="11"/>
      <c r="DB677" s="11"/>
      <c r="DC677" s="11"/>
      <c r="DD677" s="11"/>
      <c r="DE677" s="11"/>
      <c r="DF677" s="11"/>
      <c r="DG677" s="11"/>
      <c r="DH677" s="11"/>
      <c r="DI677" s="11"/>
      <c r="DJ677" s="11"/>
      <c r="DK677" s="11"/>
      <c r="DL677" s="11"/>
      <c r="DM677" s="11"/>
      <c r="DN677" s="11"/>
      <c r="DO677" s="11"/>
      <c r="DP677" s="11"/>
      <c r="DQ677" s="11"/>
      <c r="DR677" s="11"/>
      <c r="DS677" s="11"/>
      <c r="DT677" s="11"/>
      <c r="DU677" s="11"/>
      <c r="DV677" s="11"/>
      <c r="DW677" s="11"/>
      <c r="DX677" s="11"/>
      <c r="DY677" s="11"/>
      <c r="DZ677" s="11"/>
      <c r="EA677" s="11"/>
      <c r="EB677" s="11"/>
      <c r="EC677" s="11"/>
      <c r="ED677" s="11"/>
      <c r="EE677" s="11"/>
    </row>
    <row r="678">
      <c r="B678" s="58"/>
      <c r="C678" s="58"/>
      <c r="D678" s="58"/>
      <c r="E678" s="58"/>
      <c r="F678" s="58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11"/>
      <c r="BK678" s="11"/>
      <c r="BL678" s="11"/>
      <c r="BM678" s="11"/>
      <c r="BN678" s="11"/>
      <c r="BO678" s="11"/>
      <c r="BP678" s="11"/>
      <c r="BQ678" s="11"/>
      <c r="BR678" s="11"/>
      <c r="BS678" s="11"/>
      <c r="BT678" s="11"/>
      <c r="BU678" s="11"/>
      <c r="BV678" s="11"/>
      <c r="BW678" s="11"/>
      <c r="BX678" s="11"/>
      <c r="BY678" s="11"/>
      <c r="BZ678" s="11"/>
      <c r="CA678" s="11"/>
      <c r="CB678" s="11"/>
      <c r="CC678" s="11"/>
      <c r="CD678" s="11"/>
      <c r="CE678" s="11"/>
      <c r="CF678" s="11"/>
      <c r="CG678" s="11"/>
      <c r="CH678" s="11"/>
      <c r="CI678" s="11"/>
      <c r="CJ678" s="11"/>
      <c r="CK678" s="11"/>
      <c r="CL678" s="11"/>
      <c r="CM678" s="11"/>
      <c r="CN678" s="11"/>
      <c r="CO678" s="11"/>
      <c r="CP678" s="11"/>
      <c r="CQ678" s="11"/>
      <c r="CR678" s="11"/>
      <c r="CS678" s="11"/>
      <c r="CT678" s="11"/>
      <c r="CU678" s="11"/>
      <c r="CV678" s="11"/>
      <c r="CW678" s="11"/>
      <c r="CX678" s="11"/>
      <c r="CY678" s="11"/>
      <c r="CZ678" s="11"/>
      <c r="DA678" s="11"/>
      <c r="DB678" s="11"/>
      <c r="DC678" s="11"/>
      <c r="DD678" s="11"/>
      <c r="DE678" s="11"/>
      <c r="DF678" s="11"/>
      <c r="DG678" s="11"/>
      <c r="DH678" s="11"/>
      <c r="DI678" s="11"/>
      <c r="DJ678" s="11"/>
      <c r="DK678" s="11"/>
      <c r="DL678" s="11"/>
      <c r="DM678" s="11"/>
      <c r="DN678" s="11"/>
      <c r="DO678" s="11"/>
      <c r="DP678" s="11"/>
      <c r="DQ678" s="11"/>
      <c r="DR678" s="11"/>
      <c r="DS678" s="11"/>
      <c r="DT678" s="11"/>
      <c r="DU678" s="11"/>
      <c r="DV678" s="11"/>
      <c r="DW678" s="11"/>
      <c r="DX678" s="11"/>
      <c r="DY678" s="11"/>
      <c r="DZ678" s="11"/>
      <c r="EA678" s="11"/>
      <c r="EB678" s="11"/>
      <c r="EC678" s="11"/>
      <c r="ED678" s="11"/>
      <c r="EE678" s="11"/>
    </row>
    <row r="679">
      <c r="B679" s="58"/>
      <c r="C679" s="58"/>
      <c r="D679" s="58"/>
      <c r="E679" s="58"/>
      <c r="F679" s="58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  <c r="BJ679" s="11"/>
      <c r="BK679" s="11"/>
      <c r="BL679" s="11"/>
      <c r="BM679" s="11"/>
      <c r="BN679" s="11"/>
      <c r="BO679" s="11"/>
      <c r="BP679" s="11"/>
      <c r="BQ679" s="11"/>
      <c r="BR679" s="11"/>
      <c r="BS679" s="11"/>
      <c r="BT679" s="11"/>
      <c r="BU679" s="11"/>
      <c r="BV679" s="11"/>
      <c r="BW679" s="11"/>
      <c r="BX679" s="11"/>
      <c r="BY679" s="11"/>
      <c r="BZ679" s="11"/>
      <c r="CA679" s="11"/>
      <c r="CB679" s="11"/>
      <c r="CC679" s="11"/>
      <c r="CD679" s="11"/>
      <c r="CE679" s="11"/>
      <c r="CF679" s="11"/>
      <c r="CG679" s="11"/>
      <c r="CH679" s="11"/>
      <c r="CI679" s="11"/>
      <c r="CJ679" s="11"/>
      <c r="CK679" s="11"/>
      <c r="CL679" s="11"/>
      <c r="CM679" s="11"/>
      <c r="CN679" s="11"/>
      <c r="CO679" s="11"/>
      <c r="CP679" s="11"/>
      <c r="CQ679" s="11"/>
      <c r="CR679" s="11"/>
      <c r="CS679" s="11"/>
      <c r="CT679" s="11"/>
      <c r="CU679" s="11"/>
      <c r="CV679" s="11"/>
      <c r="CW679" s="11"/>
      <c r="CX679" s="11"/>
      <c r="CY679" s="11"/>
      <c r="CZ679" s="11"/>
      <c r="DA679" s="11"/>
      <c r="DB679" s="11"/>
      <c r="DC679" s="11"/>
      <c r="DD679" s="11"/>
      <c r="DE679" s="11"/>
      <c r="DF679" s="11"/>
      <c r="DG679" s="11"/>
      <c r="DH679" s="11"/>
      <c r="DI679" s="11"/>
      <c r="DJ679" s="11"/>
      <c r="DK679" s="11"/>
      <c r="DL679" s="11"/>
      <c r="DM679" s="11"/>
      <c r="DN679" s="11"/>
      <c r="DO679" s="11"/>
      <c r="DP679" s="11"/>
      <c r="DQ679" s="11"/>
      <c r="DR679" s="11"/>
      <c r="DS679" s="11"/>
      <c r="DT679" s="11"/>
      <c r="DU679" s="11"/>
      <c r="DV679" s="11"/>
      <c r="DW679" s="11"/>
      <c r="DX679" s="11"/>
      <c r="DY679" s="11"/>
      <c r="DZ679" s="11"/>
      <c r="EA679" s="11"/>
      <c r="EB679" s="11"/>
      <c r="EC679" s="11"/>
      <c r="ED679" s="11"/>
      <c r="EE679" s="11"/>
    </row>
    <row r="680">
      <c r="B680" s="58"/>
      <c r="C680" s="58"/>
      <c r="D680" s="58"/>
      <c r="E680" s="58"/>
      <c r="F680" s="58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1"/>
      <c r="BK680" s="11"/>
      <c r="BL680" s="11"/>
      <c r="BM680" s="11"/>
      <c r="BN680" s="11"/>
      <c r="BO680" s="11"/>
      <c r="BP680" s="11"/>
      <c r="BQ680" s="11"/>
      <c r="BR680" s="11"/>
      <c r="BS680" s="11"/>
      <c r="BT680" s="11"/>
      <c r="BU680" s="11"/>
      <c r="BV680" s="11"/>
      <c r="BW680" s="11"/>
      <c r="BX680" s="11"/>
      <c r="BY680" s="11"/>
      <c r="BZ680" s="11"/>
      <c r="CA680" s="11"/>
      <c r="CB680" s="11"/>
      <c r="CC680" s="11"/>
      <c r="CD680" s="11"/>
      <c r="CE680" s="11"/>
      <c r="CF680" s="11"/>
      <c r="CG680" s="11"/>
      <c r="CH680" s="11"/>
      <c r="CI680" s="11"/>
      <c r="CJ680" s="11"/>
      <c r="CK680" s="11"/>
      <c r="CL680" s="11"/>
      <c r="CM680" s="11"/>
      <c r="CN680" s="11"/>
      <c r="CO680" s="11"/>
      <c r="CP680" s="11"/>
      <c r="CQ680" s="11"/>
      <c r="CR680" s="11"/>
      <c r="CS680" s="11"/>
      <c r="CT680" s="11"/>
      <c r="CU680" s="11"/>
      <c r="CV680" s="11"/>
      <c r="CW680" s="11"/>
      <c r="CX680" s="11"/>
      <c r="CY680" s="11"/>
      <c r="CZ680" s="11"/>
      <c r="DA680" s="11"/>
      <c r="DB680" s="11"/>
      <c r="DC680" s="11"/>
      <c r="DD680" s="11"/>
      <c r="DE680" s="11"/>
      <c r="DF680" s="11"/>
      <c r="DG680" s="11"/>
      <c r="DH680" s="11"/>
      <c r="DI680" s="11"/>
      <c r="DJ680" s="11"/>
      <c r="DK680" s="11"/>
      <c r="DL680" s="11"/>
      <c r="DM680" s="11"/>
      <c r="DN680" s="11"/>
      <c r="DO680" s="11"/>
      <c r="DP680" s="11"/>
      <c r="DQ680" s="11"/>
      <c r="DR680" s="11"/>
      <c r="DS680" s="11"/>
      <c r="DT680" s="11"/>
      <c r="DU680" s="11"/>
      <c r="DV680" s="11"/>
      <c r="DW680" s="11"/>
      <c r="DX680" s="11"/>
      <c r="DY680" s="11"/>
      <c r="DZ680" s="11"/>
      <c r="EA680" s="11"/>
      <c r="EB680" s="11"/>
      <c r="EC680" s="11"/>
      <c r="ED680" s="11"/>
      <c r="EE680" s="11"/>
    </row>
    <row r="681">
      <c r="B681" s="58"/>
      <c r="C681" s="58"/>
      <c r="D681" s="58"/>
      <c r="E681" s="58"/>
      <c r="F681" s="58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  <c r="BK681" s="11"/>
      <c r="BL681" s="11"/>
      <c r="BM681" s="11"/>
      <c r="BN681" s="11"/>
      <c r="BO681" s="11"/>
      <c r="BP681" s="11"/>
      <c r="BQ681" s="11"/>
      <c r="BR681" s="11"/>
      <c r="BS681" s="11"/>
      <c r="BT681" s="11"/>
      <c r="BU681" s="11"/>
      <c r="BV681" s="11"/>
      <c r="BW681" s="11"/>
      <c r="BX681" s="11"/>
      <c r="BY681" s="11"/>
      <c r="BZ681" s="11"/>
      <c r="CA681" s="11"/>
      <c r="CB681" s="11"/>
      <c r="CC681" s="11"/>
      <c r="CD681" s="11"/>
      <c r="CE681" s="11"/>
      <c r="CF681" s="11"/>
      <c r="CG681" s="11"/>
      <c r="CH681" s="11"/>
      <c r="CI681" s="11"/>
      <c r="CJ681" s="11"/>
      <c r="CK681" s="11"/>
      <c r="CL681" s="11"/>
      <c r="CM681" s="11"/>
      <c r="CN681" s="11"/>
      <c r="CO681" s="11"/>
      <c r="CP681" s="11"/>
      <c r="CQ681" s="11"/>
      <c r="CR681" s="11"/>
      <c r="CS681" s="11"/>
      <c r="CT681" s="11"/>
      <c r="CU681" s="11"/>
      <c r="CV681" s="11"/>
      <c r="CW681" s="11"/>
      <c r="CX681" s="11"/>
      <c r="CY681" s="11"/>
      <c r="CZ681" s="11"/>
      <c r="DA681" s="11"/>
      <c r="DB681" s="11"/>
      <c r="DC681" s="11"/>
      <c r="DD681" s="11"/>
      <c r="DE681" s="11"/>
      <c r="DF681" s="11"/>
      <c r="DG681" s="11"/>
      <c r="DH681" s="11"/>
      <c r="DI681" s="11"/>
      <c r="DJ681" s="11"/>
      <c r="DK681" s="11"/>
      <c r="DL681" s="11"/>
      <c r="DM681" s="11"/>
      <c r="DN681" s="11"/>
      <c r="DO681" s="11"/>
      <c r="DP681" s="11"/>
      <c r="DQ681" s="11"/>
      <c r="DR681" s="11"/>
      <c r="DS681" s="11"/>
      <c r="DT681" s="11"/>
      <c r="DU681" s="11"/>
      <c r="DV681" s="11"/>
      <c r="DW681" s="11"/>
      <c r="DX681" s="11"/>
      <c r="DY681" s="11"/>
      <c r="DZ681" s="11"/>
      <c r="EA681" s="11"/>
      <c r="EB681" s="11"/>
      <c r="EC681" s="11"/>
      <c r="ED681" s="11"/>
      <c r="EE681" s="11"/>
    </row>
    <row r="682">
      <c r="B682" s="58"/>
      <c r="C682" s="58"/>
      <c r="D682" s="58"/>
      <c r="E682" s="58"/>
      <c r="F682" s="58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11"/>
      <c r="BK682" s="11"/>
      <c r="BL682" s="11"/>
      <c r="BM682" s="11"/>
      <c r="BN682" s="11"/>
      <c r="BO682" s="11"/>
      <c r="BP682" s="11"/>
      <c r="BQ682" s="11"/>
      <c r="BR682" s="11"/>
      <c r="BS682" s="11"/>
      <c r="BT682" s="11"/>
      <c r="BU682" s="11"/>
      <c r="BV682" s="11"/>
      <c r="BW682" s="11"/>
      <c r="BX682" s="11"/>
      <c r="BY682" s="11"/>
      <c r="BZ682" s="11"/>
      <c r="CA682" s="11"/>
      <c r="CB682" s="11"/>
      <c r="CC682" s="11"/>
      <c r="CD682" s="11"/>
      <c r="CE682" s="11"/>
      <c r="CF682" s="11"/>
      <c r="CG682" s="11"/>
      <c r="CH682" s="11"/>
      <c r="CI682" s="11"/>
      <c r="CJ682" s="11"/>
      <c r="CK682" s="11"/>
      <c r="CL682" s="11"/>
      <c r="CM682" s="11"/>
      <c r="CN682" s="11"/>
      <c r="CO682" s="11"/>
      <c r="CP682" s="11"/>
      <c r="CQ682" s="11"/>
      <c r="CR682" s="11"/>
      <c r="CS682" s="11"/>
      <c r="CT682" s="11"/>
      <c r="CU682" s="11"/>
      <c r="CV682" s="11"/>
      <c r="CW682" s="11"/>
      <c r="CX682" s="11"/>
      <c r="CY682" s="11"/>
      <c r="CZ682" s="11"/>
      <c r="DA682" s="11"/>
      <c r="DB682" s="11"/>
      <c r="DC682" s="11"/>
      <c r="DD682" s="11"/>
      <c r="DE682" s="11"/>
      <c r="DF682" s="11"/>
      <c r="DG682" s="11"/>
      <c r="DH682" s="11"/>
      <c r="DI682" s="11"/>
      <c r="DJ682" s="11"/>
      <c r="DK682" s="11"/>
      <c r="DL682" s="11"/>
      <c r="DM682" s="11"/>
      <c r="DN682" s="11"/>
      <c r="DO682" s="11"/>
      <c r="DP682" s="11"/>
      <c r="DQ682" s="11"/>
      <c r="DR682" s="11"/>
      <c r="DS682" s="11"/>
      <c r="DT682" s="11"/>
      <c r="DU682" s="11"/>
      <c r="DV682" s="11"/>
      <c r="DW682" s="11"/>
      <c r="DX682" s="11"/>
      <c r="DY682" s="11"/>
      <c r="DZ682" s="11"/>
      <c r="EA682" s="11"/>
      <c r="EB682" s="11"/>
      <c r="EC682" s="11"/>
      <c r="ED682" s="11"/>
      <c r="EE682" s="11"/>
    </row>
    <row r="683">
      <c r="B683" s="58"/>
      <c r="C683" s="58"/>
      <c r="D683" s="58"/>
      <c r="E683" s="58"/>
      <c r="F683" s="58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11"/>
      <c r="BK683" s="11"/>
      <c r="BL683" s="11"/>
      <c r="BM683" s="11"/>
      <c r="BN683" s="11"/>
      <c r="BO683" s="11"/>
      <c r="BP683" s="11"/>
      <c r="BQ683" s="11"/>
      <c r="BR683" s="11"/>
      <c r="BS683" s="11"/>
      <c r="BT683" s="11"/>
      <c r="BU683" s="11"/>
      <c r="BV683" s="11"/>
      <c r="BW683" s="11"/>
      <c r="BX683" s="11"/>
      <c r="BY683" s="11"/>
      <c r="BZ683" s="11"/>
      <c r="CA683" s="11"/>
      <c r="CB683" s="11"/>
      <c r="CC683" s="11"/>
      <c r="CD683" s="11"/>
      <c r="CE683" s="11"/>
      <c r="CF683" s="11"/>
      <c r="CG683" s="11"/>
      <c r="CH683" s="11"/>
      <c r="CI683" s="11"/>
      <c r="CJ683" s="11"/>
      <c r="CK683" s="11"/>
      <c r="CL683" s="11"/>
      <c r="CM683" s="11"/>
      <c r="CN683" s="11"/>
      <c r="CO683" s="11"/>
      <c r="CP683" s="11"/>
      <c r="CQ683" s="11"/>
      <c r="CR683" s="11"/>
      <c r="CS683" s="11"/>
      <c r="CT683" s="11"/>
      <c r="CU683" s="11"/>
      <c r="CV683" s="11"/>
      <c r="CW683" s="11"/>
      <c r="CX683" s="11"/>
      <c r="CY683" s="11"/>
      <c r="CZ683" s="11"/>
      <c r="DA683" s="11"/>
      <c r="DB683" s="11"/>
      <c r="DC683" s="11"/>
      <c r="DD683" s="11"/>
      <c r="DE683" s="11"/>
      <c r="DF683" s="11"/>
      <c r="DG683" s="11"/>
      <c r="DH683" s="11"/>
      <c r="DI683" s="11"/>
      <c r="DJ683" s="11"/>
      <c r="DK683" s="11"/>
      <c r="DL683" s="11"/>
      <c r="DM683" s="11"/>
      <c r="DN683" s="11"/>
      <c r="DO683" s="11"/>
      <c r="DP683" s="11"/>
      <c r="DQ683" s="11"/>
      <c r="DR683" s="11"/>
      <c r="DS683" s="11"/>
      <c r="DT683" s="11"/>
      <c r="DU683" s="11"/>
      <c r="DV683" s="11"/>
      <c r="DW683" s="11"/>
      <c r="DX683" s="11"/>
      <c r="DY683" s="11"/>
      <c r="DZ683" s="11"/>
      <c r="EA683" s="11"/>
      <c r="EB683" s="11"/>
      <c r="EC683" s="11"/>
      <c r="ED683" s="11"/>
      <c r="EE683" s="11"/>
    </row>
    <row r="684">
      <c r="B684" s="58"/>
      <c r="C684" s="58"/>
      <c r="D684" s="58"/>
      <c r="E684" s="58"/>
      <c r="F684" s="58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  <c r="BJ684" s="11"/>
      <c r="BK684" s="11"/>
      <c r="BL684" s="11"/>
      <c r="BM684" s="11"/>
      <c r="BN684" s="11"/>
      <c r="BO684" s="11"/>
      <c r="BP684" s="11"/>
      <c r="BQ684" s="11"/>
      <c r="BR684" s="11"/>
      <c r="BS684" s="11"/>
      <c r="BT684" s="11"/>
      <c r="BU684" s="11"/>
      <c r="BV684" s="11"/>
      <c r="BW684" s="11"/>
      <c r="BX684" s="11"/>
      <c r="BY684" s="11"/>
      <c r="BZ684" s="11"/>
      <c r="CA684" s="11"/>
      <c r="CB684" s="11"/>
      <c r="CC684" s="11"/>
      <c r="CD684" s="11"/>
      <c r="CE684" s="11"/>
      <c r="CF684" s="11"/>
      <c r="CG684" s="11"/>
      <c r="CH684" s="11"/>
      <c r="CI684" s="11"/>
      <c r="CJ684" s="11"/>
      <c r="CK684" s="11"/>
      <c r="CL684" s="11"/>
      <c r="CM684" s="11"/>
      <c r="CN684" s="11"/>
      <c r="CO684" s="11"/>
      <c r="CP684" s="11"/>
      <c r="CQ684" s="11"/>
      <c r="CR684" s="11"/>
      <c r="CS684" s="11"/>
      <c r="CT684" s="11"/>
      <c r="CU684" s="11"/>
      <c r="CV684" s="11"/>
      <c r="CW684" s="11"/>
      <c r="CX684" s="11"/>
      <c r="CY684" s="11"/>
      <c r="CZ684" s="11"/>
      <c r="DA684" s="11"/>
      <c r="DB684" s="11"/>
      <c r="DC684" s="11"/>
      <c r="DD684" s="11"/>
      <c r="DE684" s="11"/>
      <c r="DF684" s="11"/>
      <c r="DG684" s="11"/>
      <c r="DH684" s="11"/>
      <c r="DI684" s="11"/>
      <c r="DJ684" s="11"/>
      <c r="DK684" s="11"/>
      <c r="DL684" s="11"/>
      <c r="DM684" s="11"/>
      <c r="DN684" s="11"/>
      <c r="DO684" s="11"/>
      <c r="DP684" s="11"/>
      <c r="DQ684" s="11"/>
      <c r="DR684" s="11"/>
      <c r="DS684" s="11"/>
      <c r="DT684" s="11"/>
      <c r="DU684" s="11"/>
      <c r="DV684" s="11"/>
      <c r="DW684" s="11"/>
      <c r="DX684" s="11"/>
      <c r="DY684" s="11"/>
      <c r="DZ684" s="11"/>
      <c r="EA684" s="11"/>
      <c r="EB684" s="11"/>
      <c r="EC684" s="11"/>
      <c r="ED684" s="11"/>
      <c r="EE684" s="11"/>
    </row>
    <row r="685">
      <c r="B685" s="58"/>
      <c r="C685" s="58"/>
      <c r="D685" s="58"/>
      <c r="E685" s="58"/>
      <c r="F685" s="58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  <c r="BJ685" s="11"/>
      <c r="BK685" s="11"/>
      <c r="BL685" s="11"/>
      <c r="BM685" s="11"/>
      <c r="BN685" s="11"/>
      <c r="BO685" s="11"/>
      <c r="BP685" s="11"/>
      <c r="BQ685" s="11"/>
      <c r="BR685" s="11"/>
      <c r="BS685" s="11"/>
      <c r="BT685" s="11"/>
      <c r="BU685" s="11"/>
      <c r="BV685" s="11"/>
      <c r="BW685" s="11"/>
      <c r="BX685" s="11"/>
      <c r="BY685" s="11"/>
      <c r="BZ685" s="11"/>
      <c r="CA685" s="11"/>
      <c r="CB685" s="11"/>
      <c r="CC685" s="11"/>
      <c r="CD685" s="11"/>
      <c r="CE685" s="11"/>
      <c r="CF685" s="11"/>
      <c r="CG685" s="11"/>
      <c r="CH685" s="11"/>
      <c r="CI685" s="11"/>
      <c r="CJ685" s="11"/>
      <c r="CK685" s="11"/>
      <c r="CL685" s="11"/>
      <c r="CM685" s="11"/>
      <c r="CN685" s="11"/>
      <c r="CO685" s="11"/>
      <c r="CP685" s="11"/>
      <c r="CQ685" s="11"/>
      <c r="CR685" s="11"/>
      <c r="CS685" s="11"/>
      <c r="CT685" s="11"/>
      <c r="CU685" s="11"/>
      <c r="CV685" s="11"/>
      <c r="CW685" s="11"/>
      <c r="CX685" s="11"/>
      <c r="CY685" s="11"/>
      <c r="CZ685" s="11"/>
      <c r="DA685" s="11"/>
      <c r="DB685" s="11"/>
      <c r="DC685" s="11"/>
      <c r="DD685" s="11"/>
      <c r="DE685" s="11"/>
      <c r="DF685" s="11"/>
      <c r="DG685" s="11"/>
      <c r="DH685" s="11"/>
      <c r="DI685" s="11"/>
      <c r="DJ685" s="11"/>
      <c r="DK685" s="11"/>
      <c r="DL685" s="11"/>
      <c r="DM685" s="11"/>
      <c r="DN685" s="11"/>
      <c r="DO685" s="11"/>
      <c r="DP685" s="11"/>
      <c r="DQ685" s="11"/>
      <c r="DR685" s="11"/>
      <c r="DS685" s="11"/>
      <c r="DT685" s="11"/>
      <c r="DU685" s="11"/>
      <c r="DV685" s="11"/>
      <c r="DW685" s="11"/>
      <c r="DX685" s="11"/>
      <c r="DY685" s="11"/>
      <c r="DZ685" s="11"/>
      <c r="EA685" s="11"/>
      <c r="EB685" s="11"/>
      <c r="EC685" s="11"/>
      <c r="ED685" s="11"/>
      <c r="EE685" s="11"/>
    </row>
    <row r="686">
      <c r="B686" s="58"/>
      <c r="C686" s="58"/>
      <c r="D686" s="58"/>
      <c r="E686" s="58"/>
      <c r="F686" s="58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  <c r="BJ686" s="11"/>
      <c r="BK686" s="11"/>
      <c r="BL686" s="11"/>
      <c r="BM686" s="11"/>
      <c r="BN686" s="11"/>
      <c r="BO686" s="11"/>
      <c r="BP686" s="11"/>
      <c r="BQ686" s="11"/>
      <c r="BR686" s="11"/>
      <c r="BS686" s="11"/>
      <c r="BT686" s="11"/>
      <c r="BU686" s="11"/>
      <c r="BV686" s="11"/>
      <c r="BW686" s="11"/>
      <c r="BX686" s="11"/>
      <c r="BY686" s="11"/>
      <c r="BZ686" s="11"/>
      <c r="CA686" s="11"/>
      <c r="CB686" s="11"/>
      <c r="CC686" s="11"/>
      <c r="CD686" s="11"/>
      <c r="CE686" s="11"/>
      <c r="CF686" s="11"/>
      <c r="CG686" s="11"/>
      <c r="CH686" s="11"/>
      <c r="CI686" s="11"/>
      <c r="CJ686" s="11"/>
      <c r="CK686" s="11"/>
      <c r="CL686" s="11"/>
      <c r="CM686" s="11"/>
      <c r="CN686" s="11"/>
      <c r="CO686" s="11"/>
      <c r="CP686" s="11"/>
      <c r="CQ686" s="11"/>
      <c r="CR686" s="11"/>
      <c r="CS686" s="11"/>
      <c r="CT686" s="11"/>
      <c r="CU686" s="11"/>
      <c r="CV686" s="11"/>
      <c r="CW686" s="11"/>
      <c r="CX686" s="11"/>
      <c r="CY686" s="11"/>
      <c r="CZ686" s="11"/>
      <c r="DA686" s="11"/>
      <c r="DB686" s="11"/>
      <c r="DC686" s="11"/>
      <c r="DD686" s="11"/>
      <c r="DE686" s="11"/>
      <c r="DF686" s="11"/>
      <c r="DG686" s="11"/>
      <c r="DH686" s="11"/>
      <c r="DI686" s="11"/>
      <c r="DJ686" s="11"/>
      <c r="DK686" s="11"/>
      <c r="DL686" s="11"/>
      <c r="DM686" s="11"/>
      <c r="DN686" s="11"/>
      <c r="DO686" s="11"/>
      <c r="DP686" s="11"/>
      <c r="DQ686" s="11"/>
      <c r="DR686" s="11"/>
      <c r="DS686" s="11"/>
      <c r="DT686" s="11"/>
      <c r="DU686" s="11"/>
      <c r="DV686" s="11"/>
      <c r="DW686" s="11"/>
      <c r="DX686" s="11"/>
      <c r="DY686" s="11"/>
      <c r="DZ686" s="11"/>
      <c r="EA686" s="11"/>
      <c r="EB686" s="11"/>
      <c r="EC686" s="11"/>
      <c r="ED686" s="11"/>
      <c r="EE686" s="11"/>
    </row>
    <row r="687">
      <c r="B687" s="58"/>
      <c r="C687" s="58"/>
      <c r="D687" s="58"/>
      <c r="E687" s="58"/>
      <c r="F687" s="58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  <c r="BJ687" s="11"/>
      <c r="BK687" s="11"/>
      <c r="BL687" s="11"/>
      <c r="BM687" s="11"/>
      <c r="BN687" s="11"/>
      <c r="BO687" s="11"/>
      <c r="BP687" s="11"/>
      <c r="BQ687" s="11"/>
      <c r="BR687" s="11"/>
      <c r="BS687" s="11"/>
      <c r="BT687" s="11"/>
      <c r="BU687" s="11"/>
      <c r="BV687" s="11"/>
      <c r="BW687" s="11"/>
      <c r="BX687" s="11"/>
      <c r="BY687" s="11"/>
      <c r="BZ687" s="11"/>
      <c r="CA687" s="11"/>
      <c r="CB687" s="11"/>
      <c r="CC687" s="11"/>
      <c r="CD687" s="11"/>
      <c r="CE687" s="11"/>
      <c r="CF687" s="11"/>
      <c r="CG687" s="11"/>
      <c r="CH687" s="11"/>
      <c r="CI687" s="11"/>
      <c r="CJ687" s="11"/>
      <c r="CK687" s="11"/>
      <c r="CL687" s="11"/>
      <c r="CM687" s="11"/>
      <c r="CN687" s="11"/>
      <c r="CO687" s="11"/>
      <c r="CP687" s="11"/>
      <c r="CQ687" s="11"/>
      <c r="CR687" s="11"/>
      <c r="CS687" s="11"/>
      <c r="CT687" s="11"/>
      <c r="CU687" s="11"/>
      <c r="CV687" s="11"/>
      <c r="CW687" s="11"/>
      <c r="CX687" s="11"/>
      <c r="CY687" s="11"/>
      <c r="CZ687" s="11"/>
      <c r="DA687" s="11"/>
      <c r="DB687" s="11"/>
      <c r="DC687" s="11"/>
      <c r="DD687" s="11"/>
      <c r="DE687" s="11"/>
      <c r="DF687" s="11"/>
      <c r="DG687" s="11"/>
      <c r="DH687" s="11"/>
      <c r="DI687" s="11"/>
      <c r="DJ687" s="11"/>
      <c r="DK687" s="11"/>
      <c r="DL687" s="11"/>
      <c r="DM687" s="11"/>
      <c r="DN687" s="11"/>
      <c r="DO687" s="11"/>
      <c r="DP687" s="11"/>
      <c r="DQ687" s="11"/>
      <c r="DR687" s="11"/>
      <c r="DS687" s="11"/>
      <c r="DT687" s="11"/>
      <c r="DU687" s="11"/>
      <c r="DV687" s="11"/>
      <c r="DW687" s="11"/>
      <c r="DX687" s="11"/>
      <c r="DY687" s="11"/>
      <c r="DZ687" s="11"/>
      <c r="EA687" s="11"/>
      <c r="EB687" s="11"/>
      <c r="EC687" s="11"/>
      <c r="ED687" s="11"/>
      <c r="EE687" s="11"/>
    </row>
    <row r="688">
      <c r="B688" s="58"/>
      <c r="C688" s="58"/>
      <c r="D688" s="58"/>
      <c r="E688" s="58"/>
      <c r="F688" s="58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  <c r="BJ688" s="11"/>
      <c r="BK688" s="11"/>
      <c r="BL688" s="11"/>
      <c r="BM688" s="11"/>
      <c r="BN688" s="11"/>
      <c r="BO688" s="11"/>
      <c r="BP688" s="11"/>
      <c r="BQ688" s="11"/>
      <c r="BR688" s="11"/>
      <c r="BS688" s="11"/>
      <c r="BT688" s="11"/>
      <c r="BU688" s="11"/>
      <c r="BV688" s="11"/>
      <c r="BW688" s="11"/>
      <c r="BX688" s="11"/>
      <c r="BY688" s="11"/>
      <c r="BZ688" s="11"/>
      <c r="CA688" s="11"/>
      <c r="CB688" s="11"/>
      <c r="CC688" s="11"/>
      <c r="CD688" s="11"/>
      <c r="CE688" s="11"/>
      <c r="CF688" s="11"/>
      <c r="CG688" s="11"/>
      <c r="CH688" s="11"/>
      <c r="CI688" s="11"/>
      <c r="CJ688" s="11"/>
      <c r="CK688" s="11"/>
      <c r="CL688" s="11"/>
      <c r="CM688" s="11"/>
      <c r="CN688" s="11"/>
      <c r="CO688" s="11"/>
      <c r="CP688" s="11"/>
      <c r="CQ688" s="11"/>
      <c r="CR688" s="11"/>
      <c r="CS688" s="11"/>
      <c r="CT688" s="11"/>
      <c r="CU688" s="11"/>
      <c r="CV688" s="11"/>
      <c r="CW688" s="11"/>
      <c r="CX688" s="11"/>
      <c r="CY688" s="11"/>
      <c r="CZ688" s="11"/>
      <c r="DA688" s="11"/>
      <c r="DB688" s="11"/>
      <c r="DC688" s="11"/>
      <c r="DD688" s="11"/>
      <c r="DE688" s="11"/>
      <c r="DF688" s="11"/>
      <c r="DG688" s="11"/>
      <c r="DH688" s="11"/>
      <c r="DI688" s="11"/>
      <c r="DJ688" s="11"/>
      <c r="DK688" s="11"/>
      <c r="DL688" s="11"/>
      <c r="DM688" s="11"/>
      <c r="DN688" s="11"/>
      <c r="DO688" s="11"/>
      <c r="DP688" s="11"/>
      <c r="DQ688" s="11"/>
      <c r="DR688" s="11"/>
      <c r="DS688" s="11"/>
      <c r="DT688" s="11"/>
      <c r="DU688" s="11"/>
      <c r="DV688" s="11"/>
      <c r="DW688" s="11"/>
      <c r="DX688" s="11"/>
      <c r="DY688" s="11"/>
      <c r="DZ688" s="11"/>
      <c r="EA688" s="11"/>
      <c r="EB688" s="11"/>
      <c r="EC688" s="11"/>
      <c r="ED688" s="11"/>
      <c r="EE688" s="11"/>
    </row>
    <row r="689">
      <c r="B689" s="58"/>
      <c r="C689" s="58"/>
      <c r="D689" s="58"/>
      <c r="E689" s="58"/>
      <c r="F689" s="58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  <c r="BJ689" s="11"/>
      <c r="BK689" s="11"/>
      <c r="BL689" s="11"/>
      <c r="BM689" s="11"/>
      <c r="BN689" s="11"/>
      <c r="BO689" s="11"/>
      <c r="BP689" s="11"/>
      <c r="BQ689" s="11"/>
      <c r="BR689" s="11"/>
      <c r="BS689" s="11"/>
      <c r="BT689" s="11"/>
      <c r="BU689" s="11"/>
      <c r="BV689" s="11"/>
      <c r="BW689" s="11"/>
      <c r="BX689" s="11"/>
      <c r="BY689" s="11"/>
      <c r="BZ689" s="11"/>
      <c r="CA689" s="11"/>
      <c r="CB689" s="11"/>
      <c r="CC689" s="11"/>
      <c r="CD689" s="11"/>
      <c r="CE689" s="11"/>
      <c r="CF689" s="11"/>
      <c r="CG689" s="11"/>
      <c r="CH689" s="11"/>
      <c r="CI689" s="11"/>
      <c r="CJ689" s="11"/>
      <c r="CK689" s="11"/>
      <c r="CL689" s="11"/>
      <c r="CM689" s="11"/>
      <c r="CN689" s="11"/>
      <c r="CO689" s="11"/>
      <c r="CP689" s="11"/>
      <c r="CQ689" s="11"/>
      <c r="CR689" s="11"/>
      <c r="CS689" s="11"/>
      <c r="CT689" s="11"/>
      <c r="CU689" s="11"/>
      <c r="CV689" s="11"/>
      <c r="CW689" s="11"/>
      <c r="CX689" s="11"/>
      <c r="CY689" s="11"/>
      <c r="CZ689" s="11"/>
      <c r="DA689" s="11"/>
      <c r="DB689" s="11"/>
      <c r="DC689" s="11"/>
      <c r="DD689" s="11"/>
      <c r="DE689" s="11"/>
      <c r="DF689" s="11"/>
      <c r="DG689" s="11"/>
      <c r="DH689" s="11"/>
      <c r="DI689" s="11"/>
      <c r="DJ689" s="11"/>
      <c r="DK689" s="11"/>
      <c r="DL689" s="11"/>
      <c r="DM689" s="11"/>
      <c r="DN689" s="11"/>
      <c r="DO689" s="11"/>
      <c r="DP689" s="11"/>
      <c r="DQ689" s="11"/>
      <c r="DR689" s="11"/>
      <c r="DS689" s="11"/>
      <c r="DT689" s="11"/>
      <c r="DU689" s="11"/>
      <c r="DV689" s="11"/>
      <c r="DW689" s="11"/>
      <c r="DX689" s="11"/>
      <c r="DY689" s="11"/>
      <c r="DZ689" s="11"/>
      <c r="EA689" s="11"/>
      <c r="EB689" s="11"/>
      <c r="EC689" s="11"/>
      <c r="ED689" s="11"/>
      <c r="EE689" s="11"/>
    </row>
    <row r="690">
      <c r="B690" s="58"/>
      <c r="C690" s="58"/>
      <c r="D690" s="58"/>
      <c r="E690" s="58"/>
      <c r="F690" s="58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11"/>
      <c r="BK690" s="11"/>
      <c r="BL690" s="11"/>
      <c r="BM690" s="11"/>
      <c r="BN690" s="11"/>
      <c r="BO690" s="11"/>
      <c r="BP690" s="11"/>
      <c r="BQ690" s="11"/>
      <c r="BR690" s="11"/>
      <c r="BS690" s="11"/>
      <c r="BT690" s="11"/>
      <c r="BU690" s="11"/>
      <c r="BV690" s="11"/>
      <c r="BW690" s="11"/>
      <c r="BX690" s="11"/>
      <c r="BY690" s="11"/>
      <c r="BZ690" s="11"/>
      <c r="CA690" s="11"/>
      <c r="CB690" s="11"/>
      <c r="CC690" s="11"/>
      <c r="CD690" s="11"/>
      <c r="CE690" s="11"/>
      <c r="CF690" s="11"/>
      <c r="CG690" s="11"/>
      <c r="CH690" s="11"/>
      <c r="CI690" s="11"/>
      <c r="CJ690" s="11"/>
      <c r="CK690" s="11"/>
      <c r="CL690" s="11"/>
      <c r="CM690" s="11"/>
      <c r="CN690" s="11"/>
      <c r="CO690" s="11"/>
      <c r="CP690" s="11"/>
      <c r="CQ690" s="11"/>
      <c r="CR690" s="11"/>
      <c r="CS690" s="11"/>
      <c r="CT690" s="11"/>
      <c r="CU690" s="11"/>
      <c r="CV690" s="11"/>
      <c r="CW690" s="11"/>
      <c r="CX690" s="11"/>
      <c r="CY690" s="11"/>
      <c r="CZ690" s="11"/>
      <c r="DA690" s="11"/>
      <c r="DB690" s="11"/>
      <c r="DC690" s="11"/>
      <c r="DD690" s="11"/>
      <c r="DE690" s="11"/>
      <c r="DF690" s="11"/>
      <c r="DG690" s="11"/>
      <c r="DH690" s="11"/>
      <c r="DI690" s="11"/>
      <c r="DJ690" s="11"/>
      <c r="DK690" s="11"/>
      <c r="DL690" s="11"/>
      <c r="DM690" s="11"/>
      <c r="DN690" s="11"/>
      <c r="DO690" s="11"/>
      <c r="DP690" s="11"/>
      <c r="DQ690" s="11"/>
      <c r="DR690" s="11"/>
      <c r="DS690" s="11"/>
      <c r="DT690" s="11"/>
      <c r="DU690" s="11"/>
      <c r="DV690" s="11"/>
      <c r="DW690" s="11"/>
      <c r="DX690" s="11"/>
      <c r="DY690" s="11"/>
      <c r="DZ690" s="11"/>
      <c r="EA690" s="11"/>
      <c r="EB690" s="11"/>
      <c r="EC690" s="11"/>
      <c r="ED690" s="11"/>
      <c r="EE690" s="11"/>
    </row>
    <row r="691">
      <c r="B691" s="58"/>
      <c r="C691" s="58"/>
      <c r="D691" s="58"/>
      <c r="E691" s="58"/>
      <c r="F691" s="58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  <c r="BI691" s="11"/>
      <c r="BJ691" s="11"/>
      <c r="BK691" s="11"/>
      <c r="BL691" s="11"/>
      <c r="BM691" s="11"/>
      <c r="BN691" s="11"/>
      <c r="BO691" s="11"/>
      <c r="BP691" s="11"/>
      <c r="BQ691" s="11"/>
      <c r="BR691" s="11"/>
      <c r="BS691" s="11"/>
      <c r="BT691" s="11"/>
      <c r="BU691" s="11"/>
      <c r="BV691" s="11"/>
      <c r="BW691" s="11"/>
      <c r="BX691" s="11"/>
      <c r="BY691" s="11"/>
      <c r="BZ691" s="11"/>
      <c r="CA691" s="11"/>
      <c r="CB691" s="11"/>
      <c r="CC691" s="11"/>
      <c r="CD691" s="11"/>
      <c r="CE691" s="11"/>
      <c r="CF691" s="11"/>
      <c r="CG691" s="11"/>
      <c r="CH691" s="11"/>
      <c r="CI691" s="11"/>
      <c r="CJ691" s="11"/>
      <c r="CK691" s="11"/>
      <c r="CL691" s="11"/>
      <c r="CM691" s="11"/>
      <c r="CN691" s="11"/>
      <c r="CO691" s="11"/>
      <c r="CP691" s="11"/>
      <c r="CQ691" s="11"/>
      <c r="CR691" s="11"/>
      <c r="CS691" s="11"/>
      <c r="CT691" s="11"/>
      <c r="CU691" s="11"/>
      <c r="CV691" s="11"/>
      <c r="CW691" s="11"/>
      <c r="CX691" s="11"/>
      <c r="CY691" s="11"/>
      <c r="CZ691" s="11"/>
      <c r="DA691" s="11"/>
      <c r="DB691" s="11"/>
      <c r="DC691" s="11"/>
      <c r="DD691" s="11"/>
      <c r="DE691" s="11"/>
      <c r="DF691" s="11"/>
      <c r="DG691" s="11"/>
      <c r="DH691" s="11"/>
      <c r="DI691" s="11"/>
      <c r="DJ691" s="11"/>
      <c r="DK691" s="11"/>
      <c r="DL691" s="11"/>
      <c r="DM691" s="11"/>
      <c r="DN691" s="11"/>
      <c r="DO691" s="11"/>
      <c r="DP691" s="11"/>
      <c r="DQ691" s="11"/>
      <c r="DR691" s="11"/>
      <c r="DS691" s="11"/>
      <c r="DT691" s="11"/>
      <c r="DU691" s="11"/>
      <c r="DV691" s="11"/>
      <c r="DW691" s="11"/>
      <c r="DX691" s="11"/>
      <c r="DY691" s="11"/>
      <c r="DZ691" s="11"/>
      <c r="EA691" s="11"/>
      <c r="EB691" s="11"/>
      <c r="EC691" s="11"/>
      <c r="ED691" s="11"/>
      <c r="EE691" s="11"/>
    </row>
    <row r="692">
      <c r="B692" s="58"/>
      <c r="C692" s="58"/>
      <c r="D692" s="58"/>
      <c r="E692" s="58"/>
      <c r="F692" s="58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  <c r="BJ692" s="11"/>
      <c r="BK692" s="11"/>
      <c r="BL692" s="11"/>
      <c r="BM692" s="11"/>
      <c r="BN692" s="11"/>
      <c r="BO692" s="11"/>
      <c r="BP692" s="11"/>
      <c r="BQ692" s="11"/>
      <c r="BR692" s="11"/>
      <c r="BS692" s="11"/>
      <c r="BT692" s="11"/>
      <c r="BU692" s="11"/>
      <c r="BV692" s="11"/>
      <c r="BW692" s="11"/>
      <c r="BX692" s="11"/>
      <c r="BY692" s="11"/>
      <c r="BZ692" s="11"/>
      <c r="CA692" s="11"/>
      <c r="CB692" s="11"/>
      <c r="CC692" s="11"/>
      <c r="CD692" s="11"/>
      <c r="CE692" s="11"/>
      <c r="CF692" s="11"/>
      <c r="CG692" s="11"/>
      <c r="CH692" s="11"/>
      <c r="CI692" s="11"/>
      <c r="CJ692" s="11"/>
      <c r="CK692" s="11"/>
      <c r="CL692" s="11"/>
      <c r="CM692" s="11"/>
      <c r="CN692" s="11"/>
      <c r="CO692" s="11"/>
      <c r="CP692" s="11"/>
      <c r="CQ692" s="11"/>
      <c r="CR692" s="11"/>
      <c r="CS692" s="11"/>
      <c r="CT692" s="11"/>
      <c r="CU692" s="11"/>
      <c r="CV692" s="11"/>
      <c r="CW692" s="11"/>
      <c r="CX692" s="11"/>
      <c r="CY692" s="11"/>
      <c r="CZ692" s="11"/>
      <c r="DA692" s="11"/>
      <c r="DB692" s="11"/>
      <c r="DC692" s="11"/>
      <c r="DD692" s="11"/>
      <c r="DE692" s="11"/>
      <c r="DF692" s="11"/>
      <c r="DG692" s="11"/>
      <c r="DH692" s="11"/>
      <c r="DI692" s="11"/>
      <c r="DJ692" s="11"/>
      <c r="DK692" s="11"/>
      <c r="DL692" s="11"/>
      <c r="DM692" s="11"/>
      <c r="DN692" s="11"/>
      <c r="DO692" s="11"/>
      <c r="DP692" s="11"/>
      <c r="DQ692" s="11"/>
      <c r="DR692" s="11"/>
      <c r="DS692" s="11"/>
      <c r="DT692" s="11"/>
      <c r="DU692" s="11"/>
      <c r="DV692" s="11"/>
      <c r="DW692" s="11"/>
      <c r="DX692" s="11"/>
      <c r="DY692" s="11"/>
      <c r="DZ692" s="11"/>
      <c r="EA692" s="11"/>
      <c r="EB692" s="11"/>
      <c r="EC692" s="11"/>
      <c r="ED692" s="11"/>
      <c r="EE692" s="11"/>
    </row>
    <row r="693">
      <c r="B693" s="58"/>
      <c r="C693" s="58"/>
      <c r="D693" s="58"/>
      <c r="E693" s="58"/>
      <c r="F693" s="58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  <c r="BI693" s="11"/>
      <c r="BJ693" s="11"/>
      <c r="BK693" s="11"/>
      <c r="BL693" s="11"/>
      <c r="BM693" s="11"/>
      <c r="BN693" s="11"/>
      <c r="BO693" s="11"/>
      <c r="BP693" s="11"/>
      <c r="BQ693" s="11"/>
      <c r="BR693" s="11"/>
      <c r="BS693" s="11"/>
      <c r="BT693" s="11"/>
      <c r="BU693" s="11"/>
      <c r="BV693" s="11"/>
      <c r="BW693" s="11"/>
      <c r="BX693" s="11"/>
      <c r="BY693" s="11"/>
      <c r="BZ693" s="11"/>
      <c r="CA693" s="11"/>
      <c r="CB693" s="11"/>
      <c r="CC693" s="11"/>
      <c r="CD693" s="11"/>
      <c r="CE693" s="11"/>
      <c r="CF693" s="11"/>
      <c r="CG693" s="11"/>
      <c r="CH693" s="11"/>
      <c r="CI693" s="11"/>
      <c r="CJ693" s="11"/>
      <c r="CK693" s="11"/>
      <c r="CL693" s="11"/>
      <c r="CM693" s="11"/>
      <c r="CN693" s="11"/>
      <c r="CO693" s="11"/>
      <c r="CP693" s="11"/>
      <c r="CQ693" s="11"/>
      <c r="CR693" s="11"/>
      <c r="CS693" s="11"/>
      <c r="CT693" s="11"/>
      <c r="CU693" s="11"/>
      <c r="CV693" s="11"/>
      <c r="CW693" s="11"/>
      <c r="CX693" s="11"/>
      <c r="CY693" s="11"/>
      <c r="CZ693" s="11"/>
      <c r="DA693" s="11"/>
      <c r="DB693" s="11"/>
      <c r="DC693" s="11"/>
      <c r="DD693" s="11"/>
      <c r="DE693" s="11"/>
      <c r="DF693" s="11"/>
      <c r="DG693" s="11"/>
      <c r="DH693" s="11"/>
      <c r="DI693" s="11"/>
      <c r="DJ693" s="11"/>
      <c r="DK693" s="11"/>
      <c r="DL693" s="11"/>
      <c r="DM693" s="11"/>
      <c r="DN693" s="11"/>
      <c r="DO693" s="11"/>
      <c r="DP693" s="11"/>
      <c r="DQ693" s="11"/>
      <c r="DR693" s="11"/>
      <c r="DS693" s="11"/>
      <c r="DT693" s="11"/>
      <c r="DU693" s="11"/>
      <c r="DV693" s="11"/>
      <c r="DW693" s="11"/>
      <c r="DX693" s="11"/>
      <c r="DY693" s="11"/>
      <c r="DZ693" s="11"/>
      <c r="EA693" s="11"/>
      <c r="EB693" s="11"/>
      <c r="EC693" s="11"/>
      <c r="ED693" s="11"/>
      <c r="EE693" s="11"/>
    </row>
    <row r="694">
      <c r="B694" s="58"/>
      <c r="C694" s="58"/>
      <c r="D694" s="58"/>
      <c r="E694" s="58"/>
      <c r="F694" s="58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  <c r="BJ694" s="11"/>
      <c r="BK694" s="11"/>
      <c r="BL694" s="11"/>
      <c r="BM694" s="11"/>
      <c r="BN694" s="11"/>
      <c r="BO694" s="11"/>
      <c r="BP694" s="11"/>
      <c r="BQ694" s="11"/>
      <c r="BR694" s="11"/>
      <c r="BS694" s="11"/>
      <c r="BT694" s="11"/>
      <c r="BU694" s="11"/>
      <c r="BV694" s="11"/>
      <c r="BW694" s="11"/>
      <c r="BX694" s="11"/>
      <c r="BY694" s="11"/>
      <c r="BZ694" s="11"/>
      <c r="CA694" s="11"/>
      <c r="CB694" s="11"/>
      <c r="CC694" s="11"/>
      <c r="CD694" s="11"/>
      <c r="CE694" s="11"/>
      <c r="CF694" s="11"/>
      <c r="CG694" s="11"/>
      <c r="CH694" s="11"/>
      <c r="CI694" s="11"/>
      <c r="CJ694" s="11"/>
      <c r="CK694" s="11"/>
      <c r="CL694" s="11"/>
      <c r="CM694" s="11"/>
      <c r="CN694" s="11"/>
      <c r="CO694" s="11"/>
      <c r="CP694" s="11"/>
      <c r="CQ694" s="11"/>
      <c r="CR694" s="11"/>
      <c r="CS694" s="11"/>
      <c r="CT694" s="11"/>
      <c r="CU694" s="11"/>
      <c r="CV694" s="11"/>
      <c r="CW694" s="11"/>
      <c r="CX694" s="11"/>
      <c r="CY694" s="11"/>
      <c r="CZ694" s="11"/>
      <c r="DA694" s="11"/>
      <c r="DB694" s="11"/>
      <c r="DC694" s="11"/>
      <c r="DD694" s="11"/>
      <c r="DE694" s="11"/>
      <c r="DF694" s="11"/>
      <c r="DG694" s="11"/>
      <c r="DH694" s="11"/>
      <c r="DI694" s="11"/>
      <c r="DJ694" s="11"/>
      <c r="DK694" s="11"/>
      <c r="DL694" s="11"/>
      <c r="DM694" s="11"/>
      <c r="DN694" s="11"/>
      <c r="DO694" s="11"/>
      <c r="DP694" s="11"/>
      <c r="DQ694" s="11"/>
      <c r="DR694" s="11"/>
      <c r="DS694" s="11"/>
      <c r="DT694" s="11"/>
      <c r="DU694" s="11"/>
      <c r="DV694" s="11"/>
      <c r="DW694" s="11"/>
      <c r="DX694" s="11"/>
      <c r="DY694" s="11"/>
      <c r="DZ694" s="11"/>
      <c r="EA694" s="11"/>
      <c r="EB694" s="11"/>
      <c r="EC694" s="11"/>
      <c r="ED694" s="11"/>
      <c r="EE694" s="11"/>
    </row>
    <row r="695">
      <c r="B695" s="58"/>
      <c r="C695" s="58"/>
      <c r="D695" s="58"/>
      <c r="E695" s="58"/>
      <c r="F695" s="58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  <c r="BJ695" s="11"/>
      <c r="BK695" s="11"/>
      <c r="BL695" s="11"/>
      <c r="BM695" s="11"/>
      <c r="BN695" s="11"/>
      <c r="BO695" s="11"/>
      <c r="BP695" s="11"/>
      <c r="BQ695" s="11"/>
      <c r="BR695" s="11"/>
      <c r="BS695" s="11"/>
      <c r="BT695" s="11"/>
      <c r="BU695" s="11"/>
      <c r="BV695" s="11"/>
      <c r="BW695" s="11"/>
      <c r="BX695" s="11"/>
      <c r="BY695" s="11"/>
      <c r="BZ695" s="11"/>
      <c r="CA695" s="11"/>
      <c r="CB695" s="11"/>
      <c r="CC695" s="11"/>
      <c r="CD695" s="11"/>
      <c r="CE695" s="11"/>
      <c r="CF695" s="11"/>
      <c r="CG695" s="11"/>
      <c r="CH695" s="11"/>
      <c r="CI695" s="11"/>
      <c r="CJ695" s="11"/>
      <c r="CK695" s="11"/>
      <c r="CL695" s="11"/>
      <c r="CM695" s="11"/>
      <c r="CN695" s="11"/>
      <c r="CO695" s="11"/>
      <c r="CP695" s="11"/>
      <c r="CQ695" s="11"/>
      <c r="CR695" s="11"/>
      <c r="CS695" s="11"/>
      <c r="CT695" s="11"/>
      <c r="CU695" s="11"/>
      <c r="CV695" s="11"/>
      <c r="CW695" s="11"/>
      <c r="CX695" s="11"/>
      <c r="CY695" s="11"/>
      <c r="CZ695" s="11"/>
      <c r="DA695" s="11"/>
      <c r="DB695" s="11"/>
      <c r="DC695" s="11"/>
      <c r="DD695" s="11"/>
      <c r="DE695" s="11"/>
      <c r="DF695" s="11"/>
      <c r="DG695" s="11"/>
      <c r="DH695" s="11"/>
      <c r="DI695" s="11"/>
      <c r="DJ695" s="11"/>
      <c r="DK695" s="11"/>
      <c r="DL695" s="11"/>
      <c r="DM695" s="11"/>
      <c r="DN695" s="11"/>
      <c r="DO695" s="11"/>
      <c r="DP695" s="11"/>
      <c r="DQ695" s="11"/>
      <c r="DR695" s="11"/>
      <c r="DS695" s="11"/>
      <c r="DT695" s="11"/>
      <c r="DU695" s="11"/>
      <c r="DV695" s="11"/>
      <c r="DW695" s="11"/>
      <c r="DX695" s="11"/>
      <c r="DY695" s="11"/>
      <c r="DZ695" s="11"/>
      <c r="EA695" s="11"/>
      <c r="EB695" s="11"/>
      <c r="EC695" s="11"/>
      <c r="ED695" s="11"/>
      <c r="EE695" s="11"/>
    </row>
    <row r="696">
      <c r="B696" s="58"/>
      <c r="C696" s="58"/>
      <c r="D696" s="58"/>
      <c r="E696" s="58"/>
      <c r="F696" s="58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  <c r="BJ696" s="11"/>
      <c r="BK696" s="11"/>
      <c r="BL696" s="11"/>
      <c r="BM696" s="11"/>
      <c r="BN696" s="11"/>
      <c r="BO696" s="11"/>
      <c r="BP696" s="11"/>
      <c r="BQ696" s="11"/>
      <c r="BR696" s="11"/>
      <c r="BS696" s="11"/>
      <c r="BT696" s="11"/>
      <c r="BU696" s="11"/>
      <c r="BV696" s="11"/>
      <c r="BW696" s="11"/>
      <c r="BX696" s="11"/>
      <c r="BY696" s="11"/>
      <c r="BZ696" s="11"/>
      <c r="CA696" s="11"/>
      <c r="CB696" s="11"/>
      <c r="CC696" s="11"/>
      <c r="CD696" s="11"/>
      <c r="CE696" s="11"/>
      <c r="CF696" s="11"/>
      <c r="CG696" s="11"/>
      <c r="CH696" s="11"/>
      <c r="CI696" s="11"/>
      <c r="CJ696" s="11"/>
      <c r="CK696" s="11"/>
      <c r="CL696" s="11"/>
      <c r="CM696" s="11"/>
      <c r="CN696" s="11"/>
      <c r="CO696" s="11"/>
      <c r="CP696" s="11"/>
      <c r="CQ696" s="11"/>
      <c r="CR696" s="11"/>
      <c r="CS696" s="11"/>
      <c r="CT696" s="11"/>
      <c r="CU696" s="11"/>
      <c r="CV696" s="11"/>
      <c r="CW696" s="11"/>
      <c r="CX696" s="11"/>
      <c r="CY696" s="11"/>
      <c r="CZ696" s="11"/>
      <c r="DA696" s="11"/>
      <c r="DB696" s="11"/>
      <c r="DC696" s="11"/>
      <c r="DD696" s="11"/>
      <c r="DE696" s="11"/>
      <c r="DF696" s="11"/>
      <c r="DG696" s="11"/>
      <c r="DH696" s="11"/>
      <c r="DI696" s="11"/>
      <c r="DJ696" s="11"/>
      <c r="DK696" s="11"/>
      <c r="DL696" s="11"/>
      <c r="DM696" s="11"/>
      <c r="DN696" s="11"/>
      <c r="DO696" s="11"/>
      <c r="DP696" s="11"/>
      <c r="DQ696" s="11"/>
      <c r="DR696" s="11"/>
      <c r="DS696" s="11"/>
      <c r="DT696" s="11"/>
      <c r="DU696" s="11"/>
      <c r="DV696" s="11"/>
      <c r="DW696" s="11"/>
      <c r="DX696" s="11"/>
      <c r="DY696" s="11"/>
      <c r="DZ696" s="11"/>
      <c r="EA696" s="11"/>
      <c r="EB696" s="11"/>
      <c r="EC696" s="11"/>
      <c r="ED696" s="11"/>
      <c r="EE696" s="11"/>
    </row>
    <row r="697">
      <c r="B697" s="58"/>
      <c r="C697" s="58"/>
      <c r="D697" s="58"/>
      <c r="E697" s="58"/>
      <c r="F697" s="58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  <c r="BJ697" s="11"/>
      <c r="BK697" s="11"/>
      <c r="BL697" s="11"/>
      <c r="BM697" s="11"/>
      <c r="BN697" s="11"/>
      <c r="BO697" s="11"/>
      <c r="BP697" s="11"/>
      <c r="BQ697" s="11"/>
      <c r="BR697" s="11"/>
      <c r="BS697" s="11"/>
      <c r="BT697" s="11"/>
      <c r="BU697" s="11"/>
      <c r="BV697" s="11"/>
      <c r="BW697" s="11"/>
      <c r="BX697" s="11"/>
      <c r="BY697" s="11"/>
      <c r="BZ697" s="11"/>
      <c r="CA697" s="11"/>
      <c r="CB697" s="11"/>
      <c r="CC697" s="11"/>
      <c r="CD697" s="11"/>
      <c r="CE697" s="11"/>
      <c r="CF697" s="11"/>
      <c r="CG697" s="11"/>
      <c r="CH697" s="11"/>
      <c r="CI697" s="11"/>
      <c r="CJ697" s="11"/>
      <c r="CK697" s="11"/>
      <c r="CL697" s="11"/>
      <c r="CM697" s="11"/>
      <c r="CN697" s="11"/>
      <c r="CO697" s="11"/>
      <c r="CP697" s="11"/>
      <c r="CQ697" s="11"/>
      <c r="CR697" s="11"/>
      <c r="CS697" s="11"/>
      <c r="CT697" s="11"/>
      <c r="CU697" s="11"/>
      <c r="CV697" s="11"/>
      <c r="CW697" s="11"/>
      <c r="CX697" s="11"/>
      <c r="CY697" s="11"/>
      <c r="CZ697" s="11"/>
      <c r="DA697" s="11"/>
      <c r="DB697" s="11"/>
      <c r="DC697" s="11"/>
      <c r="DD697" s="11"/>
      <c r="DE697" s="11"/>
      <c r="DF697" s="11"/>
      <c r="DG697" s="11"/>
      <c r="DH697" s="11"/>
      <c r="DI697" s="11"/>
      <c r="DJ697" s="11"/>
      <c r="DK697" s="11"/>
      <c r="DL697" s="11"/>
      <c r="DM697" s="11"/>
      <c r="DN697" s="11"/>
      <c r="DO697" s="11"/>
      <c r="DP697" s="11"/>
      <c r="DQ697" s="11"/>
      <c r="DR697" s="11"/>
      <c r="DS697" s="11"/>
      <c r="DT697" s="11"/>
      <c r="DU697" s="11"/>
      <c r="DV697" s="11"/>
      <c r="DW697" s="11"/>
      <c r="DX697" s="11"/>
      <c r="DY697" s="11"/>
      <c r="DZ697" s="11"/>
      <c r="EA697" s="11"/>
      <c r="EB697" s="11"/>
      <c r="EC697" s="11"/>
      <c r="ED697" s="11"/>
      <c r="EE697" s="11"/>
    </row>
    <row r="698">
      <c r="B698" s="58"/>
      <c r="C698" s="58"/>
      <c r="D698" s="58"/>
      <c r="E698" s="58"/>
      <c r="F698" s="58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  <c r="BJ698" s="11"/>
      <c r="BK698" s="11"/>
      <c r="BL698" s="11"/>
      <c r="BM698" s="11"/>
      <c r="BN698" s="11"/>
      <c r="BO698" s="11"/>
      <c r="BP698" s="11"/>
      <c r="BQ698" s="11"/>
      <c r="BR698" s="11"/>
      <c r="BS698" s="11"/>
      <c r="BT698" s="11"/>
      <c r="BU698" s="11"/>
      <c r="BV698" s="11"/>
      <c r="BW698" s="11"/>
      <c r="BX698" s="11"/>
      <c r="BY698" s="11"/>
      <c r="BZ698" s="11"/>
      <c r="CA698" s="11"/>
      <c r="CB698" s="11"/>
      <c r="CC698" s="11"/>
      <c r="CD698" s="11"/>
      <c r="CE698" s="11"/>
      <c r="CF698" s="11"/>
      <c r="CG698" s="11"/>
      <c r="CH698" s="11"/>
      <c r="CI698" s="11"/>
      <c r="CJ698" s="11"/>
      <c r="CK698" s="11"/>
      <c r="CL698" s="11"/>
      <c r="CM698" s="11"/>
      <c r="CN698" s="11"/>
      <c r="CO698" s="11"/>
      <c r="CP698" s="11"/>
      <c r="CQ698" s="11"/>
      <c r="CR698" s="11"/>
      <c r="CS698" s="11"/>
      <c r="CT698" s="11"/>
      <c r="CU698" s="11"/>
      <c r="CV698" s="11"/>
      <c r="CW698" s="11"/>
      <c r="CX698" s="11"/>
      <c r="CY698" s="11"/>
      <c r="CZ698" s="11"/>
      <c r="DA698" s="11"/>
      <c r="DB698" s="11"/>
      <c r="DC698" s="11"/>
      <c r="DD698" s="11"/>
      <c r="DE698" s="11"/>
      <c r="DF698" s="11"/>
      <c r="DG698" s="11"/>
      <c r="DH698" s="11"/>
      <c r="DI698" s="11"/>
      <c r="DJ698" s="11"/>
      <c r="DK698" s="11"/>
      <c r="DL698" s="11"/>
      <c r="DM698" s="11"/>
      <c r="DN698" s="11"/>
      <c r="DO698" s="11"/>
      <c r="DP698" s="11"/>
      <c r="DQ698" s="11"/>
      <c r="DR698" s="11"/>
      <c r="DS698" s="11"/>
      <c r="DT698" s="11"/>
      <c r="DU698" s="11"/>
      <c r="DV698" s="11"/>
      <c r="DW698" s="11"/>
      <c r="DX698" s="11"/>
      <c r="DY698" s="11"/>
      <c r="DZ698" s="11"/>
      <c r="EA698" s="11"/>
      <c r="EB698" s="11"/>
      <c r="EC698" s="11"/>
      <c r="ED698" s="11"/>
      <c r="EE698" s="11"/>
    </row>
    <row r="699">
      <c r="B699" s="58"/>
      <c r="C699" s="58"/>
      <c r="D699" s="58"/>
      <c r="E699" s="58"/>
      <c r="F699" s="58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  <c r="BD699" s="11"/>
      <c r="BE699" s="11"/>
      <c r="BF699" s="11"/>
      <c r="BG699" s="11"/>
      <c r="BH699" s="11"/>
      <c r="BI699" s="11"/>
      <c r="BJ699" s="11"/>
      <c r="BK699" s="11"/>
      <c r="BL699" s="11"/>
      <c r="BM699" s="11"/>
      <c r="BN699" s="11"/>
      <c r="BO699" s="11"/>
      <c r="BP699" s="11"/>
      <c r="BQ699" s="11"/>
      <c r="BR699" s="11"/>
      <c r="BS699" s="11"/>
      <c r="BT699" s="11"/>
      <c r="BU699" s="11"/>
      <c r="BV699" s="11"/>
      <c r="BW699" s="11"/>
      <c r="BX699" s="11"/>
      <c r="BY699" s="11"/>
      <c r="BZ699" s="11"/>
      <c r="CA699" s="11"/>
      <c r="CB699" s="11"/>
      <c r="CC699" s="11"/>
      <c r="CD699" s="11"/>
      <c r="CE699" s="11"/>
      <c r="CF699" s="11"/>
      <c r="CG699" s="11"/>
      <c r="CH699" s="11"/>
      <c r="CI699" s="11"/>
      <c r="CJ699" s="11"/>
      <c r="CK699" s="11"/>
      <c r="CL699" s="11"/>
      <c r="CM699" s="11"/>
      <c r="CN699" s="11"/>
      <c r="CO699" s="11"/>
      <c r="CP699" s="11"/>
      <c r="CQ699" s="11"/>
      <c r="CR699" s="11"/>
      <c r="CS699" s="11"/>
      <c r="CT699" s="11"/>
      <c r="CU699" s="11"/>
      <c r="CV699" s="11"/>
      <c r="CW699" s="11"/>
      <c r="CX699" s="11"/>
      <c r="CY699" s="11"/>
      <c r="CZ699" s="11"/>
      <c r="DA699" s="11"/>
      <c r="DB699" s="11"/>
      <c r="DC699" s="11"/>
      <c r="DD699" s="11"/>
      <c r="DE699" s="11"/>
      <c r="DF699" s="11"/>
      <c r="DG699" s="11"/>
      <c r="DH699" s="11"/>
      <c r="DI699" s="11"/>
      <c r="DJ699" s="11"/>
      <c r="DK699" s="11"/>
      <c r="DL699" s="11"/>
      <c r="DM699" s="11"/>
      <c r="DN699" s="11"/>
      <c r="DO699" s="11"/>
      <c r="DP699" s="11"/>
      <c r="DQ699" s="11"/>
      <c r="DR699" s="11"/>
      <c r="DS699" s="11"/>
      <c r="DT699" s="11"/>
      <c r="DU699" s="11"/>
      <c r="DV699" s="11"/>
      <c r="DW699" s="11"/>
      <c r="DX699" s="11"/>
      <c r="DY699" s="11"/>
      <c r="DZ699" s="11"/>
      <c r="EA699" s="11"/>
      <c r="EB699" s="11"/>
      <c r="EC699" s="11"/>
      <c r="ED699" s="11"/>
      <c r="EE699" s="11"/>
    </row>
    <row r="700">
      <c r="B700" s="58"/>
      <c r="C700" s="58"/>
      <c r="D700" s="58"/>
      <c r="E700" s="58"/>
      <c r="F700" s="58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  <c r="BD700" s="11"/>
      <c r="BE700" s="11"/>
      <c r="BF700" s="11"/>
      <c r="BG700" s="11"/>
      <c r="BH700" s="11"/>
      <c r="BI700" s="11"/>
      <c r="BJ700" s="11"/>
      <c r="BK700" s="11"/>
      <c r="BL700" s="11"/>
      <c r="BM700" s="11"/>
      <c r="BN700" s="11"/>
      <c r="BO700" s="11"/>
      <c r="BP700" s="11"/>
      <c r="BQ700" s="11"/>
      <c r="BR700" s="11"/>
      <c r="BS700" s="11"/>
      <c r="BT700" s="11"/>
      <c r="BU700" s="11"/>
      <c r="BV700" s="11"/>
      <c r="BW700" s="11"/>
      <c r="BX700" s="11"/>
      <c r="BY700" s="11"/>
      <c r="BZ700" s="11"/>
      <c r="CA700" s="11"/>
      <c r="CB700" s="11"/>
      <c r="CC700" s="11"/>
      <c r="CD700" s="11"/>
      <c r="CE700" s="11"/>
      <c r="CF700" s="11"/>
      <c r="CG700" s="11"/>
      <c r="CH700" s="11"/>
      <c r="CI700" s="11"/>
      <c r="CJ700" s="11"/>
      <c r="CK700" s="11"/>
      <c r="CL700" s="11"/>
      <c r="CM700" s="11"/>
      <c r="CN700" s="11"/>
      <c r="CO700" s="11"/>
      <c r="CP700" s="11"/>
      <c r="CQ700" s="11"/>
      <c r="CR700" s="11"/>
      <c r="CS700" s="11"/>
      <c r="CT700" s="11"/>
      <c r="CU700" s="11"/>
      <c r="CV700" s="11"/>
      <c r="CW700" s="11"/>
      <c r="CX700" s="11"/>
      <c r="CY700" s="11"/>
      <c r="CZ700" s="11"/>
      <c r="DA700" s="11"/>
      <c r="DB700" s="11"/>
      <c r="DC700" s="11"/>
      <c r="DD700" s="11"/>
      <c r="DE700" s="11"/>
      <c r="DF700" s="11"/>
      <c r="DG700" s="11"/>
      <c r="DH700" s="11"/>
      <c r="DI700" s="11"/>
      <c r="DJ700" s="11"/>
      <c r="DK700" s="11"/>
      <c r="DL700" s="11"/>
      <c r="DM700" s="11"/>
      <c r="DN700" s="11"/>
      <c r="DO700" s="11"/>
      <c r="DP700" s="11"/>
      <c r="DQ700" s="11"/>
      <c r="DR700" s="11"/>
      <c r="DS700" s="11"/>
      <c r="DT700" s="11"/>
      <c r="DU700" s="11"/>
      <c r="DV700" s="11"/>
      <c r="DW700" s="11"/>
      <c r="DX700" s="11"/>
      <c r="DY700" s="11"/>
      <c r="DZ700" s="11"/>
      <c r="EA700" s="11"/>
      <c r="EB700" s="11"/>
      <c r="EC700" s="11"/>
      <c r="ED700" s="11"/>
      <c r="EE700" s="11"/>
    </row>
    <row r="701">
      <c r="B701" s="58"/>
      <c r="C701" s="58"/>
      <c r="D701" s="58"/>
      <c r="E701" s="58"/>
      <c r="F701" s="58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11"/>
      <c r="BF701" s="11"/>
      <c r="BG701" s="11"/>
      <c r="BH701" s="11"/>
      <c r="BI701" s="11"/>
      <c r="BJ701" s="11"/>
      <c r="BK701" s="11"/>
      <c r="BL701" s="11"/>
      <c r="BM701" s="11"/>
      <c r="BN701" s="11"/>
      <c r="BO701" s="11"/>
      <c r="BP701" s="11"/>
      <c r="BQ701" s="11"/>
      <c r="BR701" s="11"/>
      <c r="BS701" s="11"/>
      <c r="BT701" s="11"/>
      <c r="BU701" s="11"/>
      <c r="BV701" s="11"/>
      <c r="BW701" s="11"/>
      <c r="BX701" s="11"/>
      <c r="BY701" s="11"/>
      <c r="BZ701" s="11"/>
      <c r="CA701" s="11"/>
      <c r="CB701" s="11"/>
      <c r="CC701" s="11"/>
      <c r="CD701" s="11"/>
      <c r="CE701" s="11"/>
      <c r="CF701" s="11"/>
      <c r="CG701" s="11"/>
      <c r="CH701" s="11"/>
      <c r="CI701" s="11"/>
      <c r="CJ701" s="11"/>
      <c r="CK701" s="11"/>
      <c r="CL701" s="11"/>
      <c r="CM701" s="11"/>
      <c r="CN701" s="11"/>
      <c r="CO701" s="11"/>
      <c r="CP701" s="11"/>
      <c r="CQ701" s="11"/>
      <c r="CR701" s="11"/>
      <c r="CS701" s="11"/>
      <c r="CT701" s="11"/>
      <c r="CU701" s="11"/>
      <c r="CV701" s="11"/>
      <c r="CW701" s="11"/>
      <c r="CX701" s="11"/>
      <c r="CY701" s="11"/>
      <c r="CZ701" s="11"/>
      <c r="DA701" s="11"/>
      <c r="DB701" s="11"/>
      <c r="DC701" s="11"/>
      <c r="DD701" s="11"/>
      <c r="DE701" s="11"/>
      <c r="DF701" s="11"/>
      <c r="DG701" s="11"/>
      <c r="DH701" s="11"/>
      <c r="DI701" s="11"/>
      <c r="DJ701" s="11"/>
      <c r="DK701" s="11"/>
      <c r="DL701" s="11"/>
      <c r="DM701" s="11"/>
      <c r="DN701" s="11"/>
      <c r="DO701" s="11"/>
      <c r="DP701" s="11"/>
      <c r="DQ701" s="11"/>
      <c r="DR701" s="11"/>
      <c r="DS701" s="11"/>
      <c r="DT701" s="11"/>
      <c r="DU701" s="11"/>
      <c r="DV701" s="11"/>
      <c r="DW701" s="11"/>
      <c r="DX701" s="11"/>
      <c r="DY701" s="11"/>
      <c r="DZ701" s="11"/>
      <c r="EA701" s="11"/>
      <c r="EB701" s="11"/>
      <c r="EC701" s="11"/>
      <c r="ED701" s="11"/>
      <c r="EE701" s="11"/>
    </row>
    <row r="702">
      <c r="B702" s="58"/>
      <c r="C702" s="58"/>
      <c r="D702" s="58"/>
      <c r="E702" s="58"/>
      <c r="F702" s="58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  <c r="BJ702" s="11"/>
      <c r="BK702" s="11"/>
      <c r="BL702" s="11"/>
      <c r="BM702" s="11"/>
      <c r="BN702" s="11"/>
      <c r="BO702" s="11"/>
      <c r="BP702" s="11"/>
      <c r="BQ702" s="11"/>
      <c r="BR702" s="11"/>
      <c r="BS702" s="11"/>
      <c r="BT702" s="11"/>
      <c r="BU702" s="11"/>
      <c r="BV702" s="11"/>
      <c r="BW702" s="11"/>
      <c r="BX702" s="11"/>
      <c r="BY702" s="11"/>
      <c r="BZ702" s="11"/>
      <c r="CA702" s="11"/>
      <c r="CB702" s="11"/>
      <c r="CC702" s="11"/>
      <c r="CD702" s="11"/>
      <c r="CE702" s="11"/>
      <c r="CF702" s="11"/>
      <c r="CG702" s="11"/>
      <c r="CH702" s="11"/>
      <c r="CI702" s="11"/>
      <c r="CJ702" s="11"/>
      <c r="CK702" s="11"/>
      <c r="CL702" s="11"/>
      <c r="CM702" s="11"/>
      <c r="CN702" s="11"/>
      <c r="CO702" s="11"/>
      <c r="CP702" s="11"/>
      <c r="CQ702" s="11"/>
      <c r="CR702" s="11"/>
      <c r="CS702" s="11"/>
      <c r="CT702" s="11"/>
      <c r="CU702" s="11"/>
      <c r="CV702" s="11"/>
      <c r="CW702" s="11"/>
      <c r="CX702" s="11"/>
      <c r="CY702" s="11"/>
      <c r="CZ702" s="11"/>
      <c r="DA702" s="11"/>
      <c r="DB702" s="11"/>
      <c r="DC702" s="11"/>
      <c r="DD702" s="11"/>
      <c r="DE702" s="11"/>
      <c r="DF702" s="11"/>
      <c r="DG702" s="11"/>
      <c r="DH702" s="11"/>
      <c r="DI702" s="11"/>
      <c r="DJ702" s="11"/>
      <c r="DK702" s="11"/>
      <c r="DL702" s="11"/>
      <c r="DM702" s="11"/>
      <c r="DN702" s="11"/>
      <c r="DO702" s="11"/>
      <c r="DP702" s="11"/>
      <c r="DQ702" s="11"/>
      <c r="DR702" s="11"/>
      <c r="DS702" s="11"/>
      <c r="DT702" s="11"/>
      <c r="DU702" s="11"/>
      <c r="DV702" s="11"/>
      <c r="DW702" s="11"/>
      <c r="DX702" s="11"/>
      <c r="DY702" s="11"/>
      <c r="DZ702" s="11"/>
      <c r="EA702" s="11"/>
      <c r="EB702" s="11"/>
      <c r="EC702" s="11"/>
      <c r="ED702" s="11"/>
      <c r="EE702" s="11"/>
    </row>
    <row r="703">
      <c r="B703" s="58"/>
      <c r="C703" s="58"/>
      <c r="D703" s="58"/>
      <c r="E703" s="58"/>
      <c r="F703" s="58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  <c r="BI703" s="11"/>
      <c r="BJ703" s="11"/>
      <c r="BK703" s="11"/>
      <c r="BL703" s="11"/>
      <c r="BM703" s="11"/>
      <c r="BN703" s="11"/>
      <c r="BO703" s="11"/>
      <c r="BP703" s="11"/>
      <c r="BQ703" s="11"/>
      <c r="BR703" s="11"/>
      <c r="BS703" s="11"/>
      <c r="BT703" s="11"/>
      <c r="BU703" s="11"/>
      <c r="BV703" s="11"/>
      <c r="BW703" s="11"/>
      <c r="BX703" s="11"/>
      <c r="BY703" s="11"/>
      <c r="BZ703" s="11"/>
      <c r="CA703" s="11"/>
      <c r="CB703" s="11"/>
      <c r="CC703" s="11"/>
      <c r="CD703" s="11"/>
      <c r="CE703" s="11"/>
      <c r="CF703" s="11"/>
      <c r="CG703" s="11"/>
      <c r="CH703" s="11"/>
      <c r="CI703" s="11"/>
      <c r="CJ703" s="11"/>
      <c r="CK703" s="11"/>
      <c r="CL703" s="11"/>
      <c r="CM703" s="11"/>
      <c r="CN703" s="11"/>
      <c r="CO703" s="11"/>
      <c r="CP703" s="11"/>
      <c r="CQ703" s="11"/>
      <c r="CR703" s="11"/>
      <c r="CS703" s="11"/>
      <c r="CT703" s="11"/>
      <c r="CU703" s="11"/>
      <c r="CV703" s="11"/>
      <c r="CW703" s="11"/>
      <c r="CX703" s="11"/>
      <c r="CY703" s="11"/>
      <c r="CZ703" s="11"/>
      <c r="DA703" s="11"/>
      <c r="DB703" s="11"/>
      <c r="DC703" s="11"/>
      <c r="DD703" s="11"/>
      <c r="DE703" s="11"/>
      <c r="DF703" s="11"/>
      <c r="DG703" s="11"/>
      <c r="DH703" s="11"/>
      <c r="DI703" s="11"/>
      <c r="DJ703" s="11"/>
      <c r="DK703" s="11"/>
      <c r="DL703" s="11"/>
      <c r="DM703" s="11"/>
      <c r="DN703" s="11"/>
      <c r="DO703" s="11"/>
      <c r="DP703" s="11"/>
      <c r="DQ703" s="11"/>
      <c r="DR703" s="11"/>
      <c r="DS703" s="11"/>
      <c r="DT703" s="11"/>
      <c r="DU703" s="11"/>
      <c r="DV703" s="11"/>
      <c r="DW703" s="11"/>
      <c r="DX703" s="11"/>
      <c r="DY703" s="11"/>
      <c r="DZ703" s="11"/>
      <c r="EA703" s="11"/>
      <c r="EB703" s="11"/>
      <c r="EC703" s="11"/>
      <c r="ED703" s="11"/>
      <c r="EE703" s="11"/>
    </row>
    <row r="704">
      <c r="B704" s="58"/>
      <c r="C704" s="58"/>
      <c r="D704" s="58"/>
      <c r="E704" s="58"/>
      <c r="F704" s="58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  <c r="BI704" s="11"/>
      <c r="BJ704" s="11"/>
      <c r="BK704" s="11"/>
      <c r="BL704" s="11"/>
      <c r="BM704" s="11"/>
      <c r="BN704" s="11"/>
      <c r="BO704" s="11"/>
      <c r="BP704" s="11"/>
      <c r="BQ704" s="11"/>
      <c r="BR704" s="11"/>
      <c r="BS704" s="11"/>
      <c r="BT704" s="11"/>
      <c r="BU704" s="11"/>
      <c r="BV704" s="11"/>
      <c r="BW704" s="11"/>
      <c r="BX704" s="11"/>
      <c r="BY704" s="11"/>
      <c r="BZ704" s="11"/>
      <c r="CA704" s="11"/>
      <c r="CB704" s="11"/>
      <c r="CC704" s="11"/>
      <c r="CD704" s="11"/>
      <c r="CE704" s="11"/>
      <c r="CF704" s="11"/>
      <c r="CG704" s="11"/>
      <c r="CH704" s="11"/>
      <c r="CI704" s="11"/>
      <c r="CJ704" s="11"/>
      <c r="CK704" s="11"/>
      <c r="CL704" s="11"/>
      <c r="CM704" s="11"/>
      <c r="CN704" s="11"/>
      <c r="CO704" s="11"/>
      <c r="CP704" s="11"/>
      <c r="CQ704" s="11"/>
      <c r="CR704" s="11"/>
      <c r="CS704" s="11"/>
      <c r="CT704" s="11"/>
      <c r="CU704" s="11"/>
      <c r="CV704" s="11"/>
      <c r="CW704" s="11"/>
      <c r="CX704" s="11"/>
      <c r="CY704" s="11"/>
      <c r="CZ704" s="11"/>
      <c r="DA704" s="11"/>
      <c r="DB704" s="11"/>
      <c r="DC704" s="11"/>
      <c r="DD704" s="11"/>
      <c r="DE704" s="11"/>
      <c r="DF704" s="11"/>
      <c r="DG704" s="11"/>
      <c r="DH704" s="11"/>
      <c r="DI704" s="11"/>
      <c r="DJ704" s="11"/>
      <c r="DK704" s="11"/>
      <c r="DL704" s="11"/>
      <c r="DM704" s="11"/>
      <c r="DN704" s="11"/>
      <c r="DO704" s="11"/>
      <c r="DP704" s="11"/>
      <c r="DQ704" s="11"/>
      <c r="DR704" s="11"/>
      <c r="DS704" s="11"/>
      <c r="DT704" s="11"/>
      <c r="DU704" s="11"/>
      <c r="DV704" s="11"/>
      <c r="DW704" s="11"/>
      <c r="DX704" s="11"/>
      <c r="DY704" s="11"/>
      <c r="DZ704" s="11"/>
      <c r="EA704" s="11"/>
      <c r="EB704" s="11"/>
      <c r="EC704" s="11"/>
      <c r="ED704" s="11"/>
      <c r="EE704" s="11"/>
    </row>
    <row r="705">
      <c r="B705" s="58"/>
      <c r="C705" s="58"/>
      <c r="D705" s="58"/>
      <c r="E705" s="58"/>
      <c r="F705" s="58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  <c r="BJ705" s="11"/>
      <c r="BK705" s="11"/>
      <c r="BL705" s="11"/>
      <c r="BM705" s="11"/>
      <c r="BN705" s="11"/>
      <c r="BO705" s="11"/>
      <c r="BP705" s="11"/>
      <c r="BQ705" s="11"/>
      <c r="BR705" s="11"/>
      <c r="BS705" s="11"/>
      <c r="BT705" s="11"/>
      <c r="BU705" s="11"/>
      <c r="BV705" s="11"/>
      <c r="BW705" s="11"/>
      <c r="BX705" s="11"/>
      <c r="BY705" s="11"/>
      <c r="BZ705" s="11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</row>
    <row r="706">
      <c r="B706" s="58"/>
      <c r="C706" s="58"/>
      <c r="D706" s="58"/>
      <c r="E706" s="58"/>
      <c r="F706" s="58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  <c r="BI706" s="11"/>
      <c r="BJ706" s="11"/>
      <c r="BK706" s="11"/>
      <c r="BL706" s="11"/>
      <c r="BM706" s="11"/>
      <c r="BN706" s="11"/>
      <c r="BO706" s="11"/>
      <c r="BP706" s="11"/>
      <c r="BQ706" s="11"/>
      <c r="BR706" s="11"/>
      <c r="BS706" s="11"/>
      <c r="BT706" s="11"/>
      <c r="BU706" s="11"/>
      <c r="BV706" s="11"/>
      <c r="BW706" s="11"/>
      <c r="BX706" s="11"/>
      <c r="BY706" s="11"/>
      <c r="BZ706" s="11"/>
      <c r="CA706" s="11"/>
      <c r="CB706" s="11"/>
      <c r="CC706" s="11"/>
      <c r="CD706" s="11"/>
      <c r="CE706" s="11"/>
      <c r="CF706" s="11"/>
      <c r="CG706" s="11"/>
      <c r="CH706" s="11"/>
      <c r="CI706" s="11"/>
      <c r="CJ706" s="11"/>
      <c r="CK706" s="11"/>
      <c r="CL706" s="11"/>
      <c r="CM706" s="11"/>
      <c r="CN706" s="11"/>
      <c r="CO706" s="11"/>
      <c r="CP706" s="11"/>
      <c r="CQ706" s="11"/>
      <c r="CR706" s="11"/>
      <c r="CS706" s="11"/>
      <c r="CT706" s="11"/>
      <c r="CU706" s="11"/>
      <c r="CV706" s="11"/>
      <c r="CW706" s="11"/>
      <c r="CX706" s="11"/>
      <c r="CY706" s="11"/>
      <c r="CZ706" s="11"/>
      <c r="DA706" s="11"/>
      <c r="DB706" s="11"/>
      <c r="DC706" s="11"/>
      <c r="DD706" s="11"/>
      <c r="DE706" s="11"/>
      <c r="DF706" s="11"/>
      <c r="DG706" s="11"/>
      <c r="DH706" s="11"/>
      <c r="DI706" s="11"/>
      <c r="DJ706" s="11"/>
      <c r="DK706" s="11"/>
      <c r="DL706" s="11"/>
      <c r="DM706" s="11"/>
      <c r="DN706" s="11"/>
      <c r="DO706" s="11"/>
      <c r="DP706" s="11"/>
      <c r="DQ706" s="11"/>
      <c r="DR706" s="11"/>
      <c r="DS706" s="11"/>
      <c r="DT706" s="11"/>
      <c r="DU706" s="11"/>
      <c r="DV706" s="11"/>
      <c r="DW706" s="11"/>
      <c r="DX706" s="11"/>
      <c r="DY706" s="11"/>
      <c r="DZ706" s="11"/>
      <c r="EA706" s="11"/>
      <c r="EB706" s="11"/>
      <c r="EC706" s="11"/>
      <c r="ED706" s="11"/>
      <c r="EE706" s="11"/>
    </row>
    <row r="707">
      <c r="B707" s="58"/>
      <c r="C707" s="58"/>
      <c r="D707" s="58"/>
      <c r="E707" s="58"/>
      <c r="F707" s="58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  <c r="BI707" s="11"/>
      <c r="BJ707" s="11"/>
      <c r="BK707" s="11"/>
      <c r="BL707" s="11"/>
      <c r="BM707" s="11"/>
      <c r="BN707" s="11"/>
      <c r="BO707" s="11"/>
      <c r="BP707" s="11"/>
      <c r="BQ707" s="11"/>
      <c r="BR707" s="11"/>
      <c r="BS707" s="11"/>
      <c r="BT707" s="11"/>
      <c r="BU707" s="11"/>
      <c r="BV707" s="11"/>
      <c r="BW707" s="11"/>
      <c r="BX707" s="11"/>
      <c r="BY707" s="11"/>
      <c r="BZ707" s="11"/>
      <c r="CA707" s="11"/>
      <c r="CB707" s="11"/>
      <c r="CC707" s="11"/>
      <c r="CD707" s="11"/>
      <c r="CE707" s="11"/>
      <c r="CF707" s="11"/>
      <c r="CG707" s="11"/>
      <c r="CH707" s="11"/>
      <c r="CI707" s="11"/>
      <c r="CJ707" s="11"/>
      <c r="CK707" s="11"/>
      <c r="CL707" s="11"/>
      <c r="CM707" s="11"/>
      <c r="CN707" s="11"/>
      <c r="CO707" s="11"/>
      <c r="CP707" s="11"/>
      <c r="CQ707" s="11"/>
      <c r="CR707" s="11"/>
      <c r="CS707" s="11"/>
      <c r="CT707" s="11"/>
      <c r="CU707" s="11"/>
      <c r="CV707" s="11"/>
      <c r="CW707" s="11"/>
      <c r="CX707" s="11"/>
      <c r="CY707" s="11"/>
      <c r="CZ707" s="11"/>
      <c r="DA707" s="11"/>
      <c r="DB707" s="11"/>
      <c r="DC707" s="11"/>
      <c r="DD707" s="11"/>
      <c r="DE707" s="11"/>
      <c r="DF707" s="11"/>
      <c r="DG707" s="11"/>
      <c r="DH707" s="11"/>
      <c r="DI707" s="11"/>
      <c r="DJ707" s="11"/>
      <c r="DK707" s="11"/>
      <c r="DL707" s="11"/>
      <c r="DM707" s="11"/>
      <c r="DN707" s="11"/>
      <c r="DO707" s="11"/>
      <c r="DP707" s="11"/>
      <c r="DQ707" s="11"/>
      <c r="DR707" s="11"/>
      <c r="DS707" s="11"/>
      <c r="DT707" s="11"/>
      <c r="DU707" s="11"/>
      <c r="DV707" s="11"/>
      <c r="DW707" s="11"/>
      <c r="DX707" s="11"/>
      <c r="DY707" s="11"/>
      <c r="DZ707" s="11"/>
      <c r="EA707" s="11"/>
      <c r="EB707" s="11"/>
      <c r="EC707" s="11"/>
      <c r="ED707" s="11"/>
      <c r="EE707" s="11"/>
    </row>
    <row r="708">
      <c r="B708" s="58"/>
      <c r="C708" s="58"/>
      <c r="D708" s="58"/>
      <c r="E708" s="58"/>
      <c r="F708" s="58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  <c r="BJ708" s="11"/>
      <c r="BK708" s="11"/>
      <c r="BL708" s="11"/>
      <c r="BM708" s="11"/>
      <c r="BN708" s="11"/>
      <c r="BO708" s="11"/>
      <c r="BP708" s="11"/>
      <c r="BQ708" s="11"/>
      <c r="BR708" s="11"/>
      <c r="BS708" s="11"/>
      <c r="BT708" s="11"/>
      <c r="BU708" s="11"/>
      <c r="BV708" s="11"/>
      <c r="BW708" s="11"/>
      <c r="BX708" s="11"/>
      <c r="BY708" s="11"/>
      <c r="BZ708" s="11"/>
      <c r="CA708" s="11"/>
      <c r="CB708" s="11"/>
      <c r="CC708" s="11"/>
      <c r="CD708" s="11"/>
      <c r="CE708" s="11"/>
      <c r="CF708" s="11"/>
      <c r="CG708" s="11"/>
      <c r="CH708" s="11"/>
      <c r="CI708" s="11"/>
      <c r="CJ708" s="11"/>
      <c r="CK708" s="11"/>
      <c r="CL708" s="11"/>
      <c r="CM708" s="11"/>
      <c r="CN708" s="11"/>
      <c r="CO708" s="11"/>
      <c r="CP708" s="11"/>
      <c r="CQ708" s="11"/>
      <c r="CR708" s="11"/>
      <c r="CS708" s="11"/>
      <c r="CT708" s="11"/>
      <c r="CU708" s="11"/>
      <c r="CV708" s="11"/>
      <c r="CW708" s="11"/>
      <c r="CX708" s="11"/>
      <c r="CY708" s="11"/>
      <c r="CZ708" s="11"/>
      <c r="DA708" s="11"/>
      <c r="DB708" s="11"/>
      <c r="DC708" s="11"/>
      <c r="DD708" s="11"/>
      <c r="DE708" s="11"/>
      <c r="DF708" s="11"/>
      <c r="DG708" s="11"/>
      <c r="DH708" s="11"/>
      <c r="DI708" s="11"/>
      <c r="DJ708" s="11"/>
      <c r="DK708" s="11"/>
      <c r="DL708" s="11"/>
      <c r="DM708" s="11"/>
      <c r="DN708" s="11"/>
      <c r="DO708" s="11"/>
      <c r="DP708" s="11"/>
      <c r="DQ708" s="11"/>
      <c r="DR708" s="11"/>
      <c r="DS708" s="11"/>
      <c r="DT708" s="11"/>
      <c r="DU708" s="11"/>
      <c r="DV708" s="11"/>
      <c r="DW708" s="11"/>
      <c r="DX708" s="11"/>
      <c r="DY708" s="11"/>
      <c r="DZ708" s="11"/>
      <c r="EA708" s="11"/>
      <c r="EB708" s="11"/>
      <c r="EC708" s="11"/>
      <c r="ED708" s="11"/>
      <c r="EE708" s="11"/>
    </row>
    <row r="709">
      <c r="B709" s="58"/>
      <c r="C709" s="58"/>
      <c r="D709" s="58"/>
      <c r="E709" s="58"/>
      <c r="F709" s="58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11"/>
      <c r="BF709" s="11"/>
      <c r="BG709" s="11"/>
      <c r="BH709" s="11"/>
      <c r="BI709" s="11"/>
      <c r="BJ709" s="11"/>
      <c r="BK709" s="11"/>
      <c r="BL709" s="11"/>
      <c r="BM709" s="11"/>
      <c r="BN709" s="11"/>
      <c r="BO709" s="11"/>
      <c r="BP709" s="11"/>
      <c r="BQ709" s="11"/>
      <c r="BR709" s="11"/>
      <c r="BS709" s="11"/>
      <c r="BT709" s="11"/>
      <c r="BU709" s="11"/>
      <c r="BV709" s="11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</row>
    <row r="710">
      <c r="B710" s="58"/>
      <c r="C710" s="58"/>
      <c r="D710" s="58"/>
      <c r="E710" s="58"/>
      <c r="F710" s="58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11"/>
      <c r="BF710" s="11"/>
      <c r="BG710" s="11"/>
      <c r="BH710" s="11"/>
      <c r="BI710" s="11"/>
      <c r="BJ710" s="11"/>
      <c r="BK710" s="11"/>
      <c r="BL710" s="11"/>
      <c r="BM710" s="11"/>
      <c r="BN710" s="11"/>
      <c r="BO710" s="11"/>
      <c r="BP710" s="11"/>
      <c r="BQ710" s="11"/>
      <c r="BR710" s="11"/>
      <c r="BS710" s="11"/>
      <c r="BT710" s="11"/>
      <c r="BU710" s="11"/>
      <c r="BV710" s="11"/>
      <c r="BW710" s="11"/>
      <c r="BX710" s="11"/>
      <c r="BY710" s="11"/>
      <c r="BZ710" s="11"/>
      <c r="CA710" s="11"/>
      <c r="CB710" s="11"/>
      <c r="CC710" s="11"/>
      <c r="CD710" s="11"/>
      <c r="CE710" s="11"/>
      <c r="CF710" s="11"/>
      <c r="CG710" s="11"/>
      <c r="CH710" s="11"/>
      <c r="CI710" s="11"/>
      <c r="CJ710" s="11"/>
      <c r="CK710" s="11"/>
      <c r="CL710" s="11"/>
      <c r="CM710" s="11"/>
      <c r="CN710" s="11"/>
      <c r="CO710" s="11"/>
      <c r="CP710" s="11"/>
      <c r="CQ710" s="11"/>
      <c r="CR710" s="11"/>
      <c r="CS710" s="11"/>
      <c r="CT710" s="11"/>
      <c r="CU710" s="11"/>
      <c r="CV710" s="11"/>
      <c r="CW710" s="11"/>
      <c r="CX710" s="11"/>
      <c r="CY710" s="11"/>
      <c r="CZ710" s="11"/>
      <c r="DA710" s="11"/>
      <c r="DB710" s="11"/>
      <c r="DC710" s="11"/>
      <c r="DD710" s="11"/>
      <c r="DE710" s="11"/>
      <c r="DF710" s="11"/>
      <c r="DG710" s="11"/>
      <c r="DH710" s="11"/>
      <c r="DI710" s="11"/>
      <c r="DJ710" s="11"/>
      <c r="DK710" s="11"/>
      <c r="DL710" s="11"/>
      <c r="DM710" s="11"/>
      <c r="DN710" s="11"/>
      <c r="DO710" s="11"/>
      <c r="DP710" s="11"/>
      <c r="DQ710" s="11"/>
      <c r="DR710" s="11"/>
      <c r="DS710" s="11"/>
      <c r="DT710" s="11"/>
      <c r="DU710" s="11"/>
      <c r="DV710" s="11"/>
      <c r="DW710" s="11"/>
      <c r="DX710" s="11"/>
      <c r="DY710" s="11"/>
      <c r="DZ710" s="11"/>
      <c r="EA710" s="11"/>
      <c r="EB710" s="11"/>
      <c r="EC710" s="11"/>
      <c r="ED710" s="11"/>
      <c r="EE710" s="11"/>
    </row>
    <row r="711">
      <c r="B711" s="58"/>
      <c r="C711" s="58"/>
      <c r="D711" s="58"/>
      <c r="E711" s="58"/>
      <c r="F711" s="58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11"/>
      <c r="BF711" s="11"/>
      <c r="BG711" s="11"/>
      <c r="BH711" s="11"/>
      <c r="BI711" s="11"/>
      <c r="BJ711" s="11"/>
      <c r="BK711" s="11"/>
      <c r="BL711" s="11"/>
      <c r="BM711" s="11"/>
      <c r="BN711" s="11"/>
      <c r="BO711" s="11"/>
      <c r="BP711" s="11"/>
      <c r="BQ711" s="11"/>
      <c r="BR711" s="11"/>
      <c r="BS711" s="11"/>
      <c r="BT711" s="11"/>
      <c r="BU711" s="11"/>
      <c r="BV711" s="11"/>
      <c r="BW711" s="11"/>
      <c r="BX711" s="11"/>
      <c r="BY711" s="11"/>
      <c r="BZ711" s="11"/>
      <c r="CA711" s="11"/>
      <c r="CB711" s="11"/>
      <c r="CC711" s="11"/>
      <c r="CD711" s="11"/>
      <c r="CE711" s="11"/>
      <c r="CF711" s="11"/>
      <c r="CG711" s="11"/>
      <c r="CH711" s="11"/>
      <c r="CI711" s="11"/>
      <c r="CJ711" s="11"/>
      <c r="CK711" s="11"/>
      <c r="CL711" s="11"/>
      <c r="CM711" s="11"/>
      <c r="CN711" s="11"/>
      <c r="CO711" s="11"/>
      <c r="CP711" s="11"/>
      <c r="CQ711" s="11"/>
      <c r="CR711" s="11"/>
      <c r="CS711" s="11"/>
      <c r="CT711" s="11"/>
      <c r="CU711" s="11"/>
      <c r="CV711" s="11"/>
      <c r="CW711" s="11"/>
      <c r="CX711" s="11"/>
      <c r="CY711" s="11"/>
      <c r="CZ711" s="11"/>
      <c r="DA711" s="11"/>
      <c r="DB711" s="11"/>
      <c r="DC711" s="11"/>
      <c r="DD711" s="11"/>
      <c r="DE711" s="11"/>
      <c r="DF711" s="11"/>
      <c r="DG711" s="11"/>
      <c r="DH711" s="11"/>
      <c r="DI711" s="11"/>
      <c r="DJ711" s="11"/>
      <c r="DK711" s="11"/>
      <c r="DL711" s="11"/>
      <c r="DM711" s="11"/>
      <c r="DN711" s="11"/>
      <c r="DO711" s="11"/>
      <c r="DP711" s="11"/>
      <c r="DQ711" s="11"/>
      <c r="DR711" s="11"/>
      <c r="DS711" s="11"/>
      <c r="DT711" s="11"/>
      <c r="DU711" s="11"/>
      <c r="DV711" s="11"/>
      <c r="DW711" s="11"/>
      <c r="DX711" s="11"/>
      <c r="DY711" s="11"/>
      <c r="DZ711" s="11"/>
      <c r="EA711" s="11"/>
      <c r="EB711" s="11"/>
      <c r="EC711" s="11"/>
      <c r="ED711" s="11"/>
      <c r="EE711" s="11"/>
    </row>
    <row r="712">
      <c r="B712" s="58"/>
      <c r="C712" s="58"/>
      <c r="D712" s="58"/>
      <c r="E712" s="58"/>
      <c r="F712" s="58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  <c r="BJ712" s="11"/>
      <c r="BK712" s="11"/>
      <c r="BL712" s="11"/>
      <c r="BM712" s="11"/>
      <c r="BN712" s="11"/>
      <c r="BO712" s="11"/>
      <c r="BP712" s="11"/>
      <c r="BQ712" s="11"/>
      <c r="BR712" s="11"/>
      <c r="BS712" s="11"/>
      <c r="BT712" s="11"/>
      <c r="BU712" s="11"/>
      <c r="BV712" s="11"/>
      <c r="BW712" s="11"/>
      <c r="BX712" s="11"/>
      <c r="BY712" s="11"/>
      <c r="BZ712" s="11"/>
      <c r="CA712" s="11"/>
      <c r="CB712" s="11"/>
      <c r="CC712" s="11"/>
      <c r="CD712" s="11"/>
      <c r="CE712" s="11"/>
      <c r="CF712" s="11"/>
      <c r="CG712" s="11"/>
      <c r="CH712" s="11"/>
      <c r="CI712" s="11"/>
      <c r="CJ712" s="11"/>
      <c r="CK712" s="11"/>
      <c r="CL712" s="11"/>
      <c r="CM712" s="11"/>
      <c r="CN712" s="11"/>
      <c r="CO712" s="11"/>
      <c r="CP712" s="11"/>
      <c r="CQ712" s="11"/>
      <c r="CR712" s="11"/>
      <c r="CS712" s="11"/>
      <c r="CT712" s="11"/>
      <c r="CU712" s="11"/>
      <c r="CV712" s="11"/>
      <c r="CW712" s="11"/>
      <c r="CX712" s="11"/>
      <c r="CY712" s="11"/>
      <c r="CZ712" s="11"/>
      <c r="DA712" s="11"/>
      <c r="DB712" s="11"/>
      <c r="DC712" s="11"/>
      <c r="DD712" s="11"/>
      <c r="DE712" s="11"/>
      <c r="DF712" s="11"/>
      <c r="DG712" s="11"/>
      <c r="DH712" s="11"/>
      <c r="DI712" s="11"/>
      <c r="DJ712" s="11"/>
      <c r="DK712" s="11"/>
      <c r="DL712" s="11"/>
      <c r="DM712" s="11"/>
      <c r="DN712" s="11"/>
      <c r="DO712" s="11"/>
      <c r="DP712" s="11"/>
      <c r="DQ712" s="11"/>
      <c r="DR712" s="11"/>
      <c r="DS712" s="11"/>
      <c r="DT712" s="11"/>
      <c r="DU712" s="11"/>
      <c r="DV712" s="11"/>
      <c r="DW712" s="11"/>
      <c r="DX712" s="11"/>
      <c r="DY712" s="11"/>
      <c r="DZ712" s="11"/>
      <c r="EA712" s="11"/>
      <c r="EB712" s="11"/>
      <c r="EC712" s="11"/>
      <c r="ED712" s="11"/>
      <c r="EE712" s="11"/>
    </row>
    <row r="713">
      <c r="B713" s="58"/>
      <c r="C713" s="58"/>
      <c r="D713" s="58"/>
      <c r="E713" s="58"/>
      <c r="F713" s="58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  <c r="BI713" s="11"/>
      <c r="BJ713" s="11"/>
      <c r="BK713" s="11"/>
      <c r="BL713" s="11"/>
      <c r="BM713" s="11"/>
      <c r="BN713" s="11"/>
      <c r="BO713" s="11"/>
      <c r="BP713" s="11"/>
      <c r="BQ713" s="11"/>
      <c r="BR713" s="11"/>
      <c r="BS713" s="11"/>
      <c r="BT713" s="11"/>
      <c r="BU713" s="11"/>
      <c r="BV713" s="11"/>
      <c r="BW713" s="11"/>
      <c r="BX713" s="11"/>
      <c r="BY713" s="11"/>
      <c r="BZ713" s="11"/>
      <c r="CA713" s="11"/>
      <c r="CB713" s="11"/>
      <c r="CC713" s="11"/>
      <c r="CD713" s="11"/>
      <c r="CE713" s="11"/>
      <c r="CF713" s="11"/>
      <c r="CG713" s="11"/>
      <c r="CH713" s="11"/>
      <c r="CI713" s="11"/>
      <c r="CJ713" s="11"/>
      <c r="CK713" s="11"/>
      <c r="CL713" s="11"/>
      <c r="CM713" s="11"/>
      <c r="CN713" s="11"/>
      <c r="CO713" s="11"/>
      <c r="CP713" s="11"/>
      <c r="CQ713" s="11"/>
      <c r="CR713" s="11"/>
      <c r="CS713" s="11"/>
      <c r="CT713" s="11"/>
      <c r="CU713" s="11"/>
      <c r="CV713" s="11"/>
      <c r="CW713" s="11"/>
      <c r="CX713" s="11"/>
      <c r="CY713" s="11"/>
      <c r="CZ713" s="11"/>
      <c r="DA713" s="11"/>
      <c r="DB713" s="11"/>
      <c r="DC713" s="11"/>
      <c r="DD713" s="11"/>
      <c r="DE713" s="11"/>
      <c r="DF713" s="11"/>
      <c r="DG713" s="11"/>
      <c r="DH713" s="11"/>
      <c r="DI713" s="11"/>
      <c r="DJ713" s="11"/>
      <c r="DK713" s="11"/>
      <c r="DL713" s="11"/>
      <c r="DM713" s="11"/>
      <c r="DN713" s="11"/>
      <c r="DO713" s="11"/>
      <c r="DP713" s="11"/>
      <c r="DQ713" s="11"/>
      <c r="DR713" s="11"/>
      <c r="DS713" s="11"/>
      <c r="DT713" s="11"/>
      <c r="DU713" s="11"/>
      <c r="DV713" s="11"/>
      <c r="DW713" s="11"/>
      <c r="DX713" s="11"/>
      <c r="DY713" s="11"/>
      <c r="DZ713" s="11"/>
      <c r="EA713" s="11"/>
      <c r="EB713" s="11"/>
      <c r="EC713" s="11"/>
      <c r="ED713" s="11"/>
      <c r="EE713" s="11"/>
    </row>
    <row r="714">
      <c r="B714" s="58"/>
      <c r="C714" s="58"/>
      <c r="D714" s="58"/>
      <c r="E714" s="58"/>
      <c r="F714" s="58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  <c r="BJ714" s="11"/>
      <c r="BK714" s="11"/>
      <c r="BL714" s="11"/>
      <c r="BM714" s="11"/>
      <c r="BN714" s="11"/>
      <c r="BO714" s="11"/>
      <c r="BP714" s="11"/>
      <c r="BQ714" s="11"/>
      <c r="BR714" s="11"/>
      <c r="BS714" s="11"/>
      <c r="BT714" s="11"/>
      <c r="BU714" s="11"/>
      <c r="BV714" s="11"/>
      <c r="BW714" s="11"/>
      <c r="BX714" s="11"/>
      <c r="BY714" s="11"/>
      <c r="BZ714" s="11"/>
      <c r="CA714" s="11"/>
      <c r="CB714" s="11"/>
      <c r="CC714" s="11"/>
      <c r="CD714" s="11"/>
      <c r="CE714" s="11"/>
      <c r="CF714" s="11"/>
      <c r="CG714" s="11"/>
      <c r="CH714" s="11"/>
      <c r="CI714" s="11"/>
      <c r="CJ714" s="11"/>
      <c r="CK714" s="11"/>
      <c r="CL714" s="11"/>
      <c r="CM714" s="11"/>
      <c r="CN714" s="11"/>
      <c r="CO714" s="11"/>
      <c r="CP714" s="11"/>
      <c r="CQ714" s="11"/>
      <c r="CR714" s="11"/>
      <c r="CS714" s="11"/>
      <c r="CT714" s="11"/>
      <c r="CU714" s="11"/>
      <c r="CV714" s="11"/>
      <c r="CW714" s="11"/>
      <c r="CX714" s="11"/>
      <c r="CY714" s="11"/>
      <c r="CZ714" s="11"/>
      <c r="DA714" s="11"/>
      <c r="DB714" s="11"/>
      <c r="DC714" s="11"/>
      <c r="DD714" s="11"/>
      <c r="DE714" s="11"/>
      <c r="DF714" s="11"/>
      <c r="DG714" s="11"/>
      <c r="DH714" s="11"/>
      <c r="DI714" s="11"/>
      <c r="DJ714" s="11"/>
      <c r="DK714" s="11"/>
      <c r="DL714" s="11"/>
      <c r="DM714" s="11"/>
      <c r="DN714" s="11"/>
      <c r="DO714" s="11"/>
      <c r="DP714" s="11"/>
      <c r="DQ714" s="11"/>
      <c r="DR714" s="11"/>
      <c r="DS714" s="11"/>
      <c r="DT714" s="11"/>
      <c r="DU714" s="11"/>
      <c r="DV714" s="11"/>
      <c r="DW714" s="11"/>
      <c r="DX714" s="11"/>
      <c r="DY714" s="11"/>
      <c r="DZ714" s="11"/>
      <c r="EA714" s="11"/>
      <c r="EB714" s="11"/>
      <c r="EC714" s="11"/>
      <c r="ED714" s="11"/>
      <c r="EE714" s="11"/>
    </row>
    <row r="715">
      <c r="B715" s="58"/>
      <c r="C715" s="58"/>
      <c r="D715" s="58"/>
      <c r="E715" s="58"/>
      <c r="F715" s="58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  <c r="BJ715" s="11"/>
      <c r="BK715" s="11"/>
      <c r="BL715" s="11"/>
      <c r="BM715" s="11"/>
      <c r="BN715" s="11"/>
      <c r="BO715" s="11"/>
      <c r="BP715" s="11"/>
      <c r="BQ715" s="11"/>
      <c r="BR715" s="11"/>
      <c r="BS715" s="11"/>
      <c r="BT715" s="11"/>
      <c r="BU715" s="11"/>
      <c r="BV715" s="11"/>
      <c r="BW715" s="11"/>
      <c r="BX715" s="11"/>
      <c r="BY715" s="11"/>
      <c r="BZ715" s="11"/>
      <c r="CA715" s="11"/>
      <c r="CB715" s="11"/>
      <c r="CC715" s="11"/>
      <c r="CD715" s="11"/>
      <c r="CE715" s="11"/>
      <c r="CF715" s="11"/>
      <c r="CG715" s="11"/>
      <c r="CH715" s="11"/>
      <c r="CI715" s="11"/>
      <c r="CJ715" s="11"/>
      <c r="CK715" s="11"/>
      <c r="CL715" s="11"/>
      <c r="CM715" s="11"/>
      <c r="CN715" s="11"/>
      <c r="CO715" s="11"/>
      <c r="CP715" s="11"/>
      <c r="CQ715" s="11"/>
      <c r="CR715" s="11"/>
      <c r="CS715" s="11"/>
      <c r="CT715" s="11"/>
      <c r="CU715" s="11"/>
      <c r="CV715" s="11"/>
      <c r="CW715" s="11"/>
      <c r="CX715" s="11"/>
      <c r="CY715" s="11"/>
      <c r="CZ715" s="11"/>
      <c r="DA715" s="11"/>
      <c r="DB715" s="11"/>
      <c r="DC715" s="11"/>
      <c r="DD715" s="11"/>
      <c r="DE715" s="11"/>
      <c r="DF715" s="11"/>
      <c r="DG715" s="11"/>
      <c r="DH715" s="11"/>
      <c r="DI715" s="11"/>
      <c r="DJ715" s="11"/>
      <c r="DK715" s="11"/>
      <c r="DL715" s="11"/>
      <c r="DM715" s="11"/>
      <c r="DN715" s="11"/>
      <c r="DO715" s="11"/>
      <c r="DP715" s="11"/>
      <c r="DQ715" s="11"/>
      <c r="DR715" s="11"/>
      <c r="DS715" s="11"/>
      <c r="DT715" s="11"/>
      <c r="DU715" s="11"/>
      <c r="DV715" s="11"/>
      <c r="DW715" s="11"/>
      <c r="DX715" s="11"/>
      <c r="DY715" s="11"/>
      <c r="DZ715" s="11"/>
      <c r="EA715" s="11"/>
      <c r="EB715" s="11"/>
      <c r="EC715" s="11"/>
      <c r="ED715" s="11"/>
      <c r="EE715" s="11"/>
    </row>
    <row r="716">
      <c r="B716" s="58"/>
      <c r="C716" s="58"/>
      <c r="D716" s="58"/>
      <c r="E716" s="58"/>
      <c r="F716" s="58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  <c r="BF716" s="11"/>
      <c r="BG716" s="11"/>
      <c r="BH716" s="11"/>
      <c r="BI716" s="11"/>
      <c r="BJ716" s="11"/>
      <c r="BK716" s="11"/>
      <c r="BL716" s="11"/>
      <c r="BM716" s="11"/>
      <c r="BN716" s="11"/>
      <c r="BO716" s="11"/>
      <c r="BP716" s="11"/>
      <c r="BQ716" s="11"/>
      <c r="BR716" s="11"/>
      <c r="BS716" s="11"/>
      <c r="BT716" s="11"/>
      <c r="BU716" s="11"/>
      <c r="BV716" s="11"/>
      <c r="BW716" s="11"/>
      <c r="BX716" s="11"/>
      <c r="BY716" s="11"/>
      <c r="BZ716" s="11"/>
      <c r="CA716" s="11"/>
      <c r="CB716" s="11"/>
      <c r="CC716" s="11"/>
      <c r="CD716" s="11"/>
      <c r="CE716" s="11"/>
      <c r="CF716" s="11"/>
      <c r="CG716" s="11"/>
      <c r="CH716" s="11"/>
      <c r="CI716" s="11"/>
      <c r="CJ716" s="11"/>
      <c r="CK716" s="11"/>
      <c r="CL716" s="11"/>
      <c r="CM716" s="11"/>
      <c r="CN716" s="11"/>
      <c r="CO716" s="11"/>
      <c r="CP716" s="11"/>
      <c r="CQ716" s="11"/>
      <c r="CR716" s="11"/>
      <c r="CS716" s="11"/>
      <c r="CT716" s="11"/>
      <c r="CU716" s="11"/>
      <c r="CV716" s="11"/>
      <c r="CW716" s="11"/>
      <c r="CX716" s="11"/>
      <c r="CY716" s="11"/>
      <c r="CZ716" s="11"/>
      <c r="DA716" s="11"/>
      <c r="DB716" s="11"/>
      <c r="DC716" s="11"/>
      <c r="DD716" s="11"/>
      <c r="DE716" s="11"/>
      <c r="DF716" s="11"/>
      <c r="DG716" s="11"/>
      <c r="DH716" s="11"/>
      <c r="DI716" s="11"/>
      <c r="DJ716" s="11"/>
      <c r="DK716" s="11"/>
      <c r="DL716" s="11"/>
      <c r="DM716" s="11"/>
      <c r="DN716" s="11"/>
      <c r="DO716" s="11"/>
      <c r="DP716" s="11"/>
      <c r="DQ716" s="11"/>
      <c r="DR716" s="11"/>
      <c r="DS716" s="11"/>
      <c r="DT716" s="11"/>
      <c r="DU716" s="11"/>
      <c r="DV716" s="11"/>
      <c r="DW716" s="11"/>
      <c r="DX716" s="11"/>
      <c r="DY716" s="11"/>
      <c r="DZ716" s="11"/>
      <c r="EA716" s="11"/>
      <c r="EB716" s="11"/>
      <c r="EC716" s="11"/>
      <c r="ED716" s="11"/>
      <c r="EE716" s="11"/>
    </row>
    <row r="717">
      <c r="B717" s="58"/>
      <c r="C717" s="58"/>
      <c r="D717" s="58"/>
      <c r="E717" s="58"/>
      <c r="F717" s="58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  <c r="BI717" s="11"/>
      <c r="BJ717" s="11"/>
      <c r="BK717" s="11"/>
      <c r="BL717" s="11"/>
      <c r="BM717" s="11"/>
      <c r="BN717" s="11"/>
      <c r="BO717" s="11"/>
      <c r="BP717" s="11"/>
      <c r="BQ717" s="11"/>
      <c r="BR717" s="11"/>
      <c r="BS717" s="11"/>
      <c r="BT717" s="11"/>
      <c r="BU717" s="11"/>
      <c r="BV717" s="11"/>
      <c r="BW717" s="11"/>
      <c r="BX717" s="11"/>
      <c r="BY717" s="11"/>
      <c r="BZ717" s="11"/>
      <c r="CA717" s="11"/>
      <c r="CB717" s="11"/>
      <c r="CC717" s="11"/>
      <c r="CD717" s="11"/>
      <c r="CE717" s="11"/>
      <c r="CF717" s="11"/>
      <c r="CG717" s="11"/>
      <c r="CH717" s="11"/>
      <c r="CI717" s="11"/>
      <c r="CJ717" s="11"/>
      <c r="CK717" s="11"/>
      <c r="CL717" s="11"/>
      <c r="CM717" s="11"/>
      <c r="CN717" s="11"/>
      <c r="CO717" s="11"/>
      <c r="CP717" s="11"/>
      <c r="CQ717" s="11"/>
      <c r="CR717" s="11"/>
      <c r="CS717" s="11"/>
      <c r="CT717" s="11"/>
      <c r="CU717" s="11"/>
      <c r="CV717" s="11"/>
      <c r="CW717" s="11"/>
      <c r="CX717" s="11"/>
      <c r="CY717" s="11"/>
      <c r="CZ717" s="11"/>
      <c r="DA717" s="11"/>
      <c r="DB717" s="11"/>
      <c r="DC717" s="11"/>
      <c r="DD717" s="11"/>
      <c r="DE717" s="11"/>
      <c r="DF717" s="11"/>
      <c r="DG717" s="11"/>
      <c r="DH717" s="11"/>
      <c r="DI717" s="11"/>
      <c r="DJ717" s="11"/>
      <c r="DK717" s="11"/>
      <c r="DL717" s="11"/>
      <c r="DM717" s="11"/>
      <c r="DN717" s="11"/>
      <c r="DO717" s="11"/>
      <c r="DP717" s="11"/>
      <c r="DQ717" s="11"/>
      <c r="DR717" s="11"/>
      <c r="DS717" s="11"/>
      <c r="DT717" s="11"/>
      <c r="DU717" s="11"/>
      <c r="DV717" s="11"/>
      <c r="DW717" s="11"/>
      <c r="DX717" s="11"/>
      <c r="DY717" s="11"/>
      <c r="DZ717" s="11"/>
      <c r="EA717" s="11"/>
      <c r="EB717" s="11"/>
      <c r="EC717" s="11"/>
      <c r="ED717" s="11"/>
      <c r="EE717" s="11"/>
    </row>
    <row r="718">
      <c r="B718" s="58"/>
      <c r="C718" s="58"/>
      <c r="D718" s="58"/>
      <c r="E718" s="58"/>
      <c r="F718" s="58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  <c r="BJ718" s="11"/>
      <c r="BK718" s="11"/>
      <c r="BL718" s="11"/>
      <c r="BM718" s="11"/>
      <c r="BN718" s="11"/>
      <c r="BO718" s="11"/>
      <c r="BP718" s="11"/>
      <c r="BQ718" s="11"/>
      <c r="BR718" s="11"/>
      <c r="BS718" s="11"/>
      <c r="BT718" s="11"/>
      <c r="BU718" s="11"/>
      <c r="BV718" s="11"/>
      <c r="BW718" s="11"/>
      <c r="BX718" s="11"/>
      <c r="BY718" s="11"/>
      <c r="BZ718" s="11"/>
      <c r="CA718" s="11"/>
      <c r="CB718" s="11"/>
      <c r="CC718" s="11"/>
      <c r="CD718" s="11"/>
      <c r="CE718" s="11"/>
      <c r="CF718" s="11"/>
      <c r="CG718" s="11"/>
      <c r="CH718" s="11"/>
      <c r="CI718" s="11"/>
      <c r="CJ718" s="11"/>
      <c r="CK718" s="11"/>
      <c r="CL718" s="11"/>
      <c r="CM718" s="11"/>
      <c r="CN718" s="11"/>
      <c r="CO718" s="11"/>
      <c r="CP718" s="11"/>
      <c r="CQ718" s="11"/>
      <c r="CR718" s="11"/>
      <c r="CS718" s="11"/>
      <c r="CT718" s="11"/>
      <c r="CU718" s="11"/>
      <c r="CV718" s="11"/>
      <c r="CW718" s="11"/>
      <c r="CX718" s="11"/>
      <c r="CY718" s="11"/>
      <c r="CZ718" s="11"/>
      <c r="DA718" s="11"/>
      <c r="DB718" s="11"/>
      <c r="DC718" s="11"/>
      <c r="DD718" s="11"/>
      <c r="DE718" s="11"/>
      <c r="DF718" s="11"/>
      <c r="DG718" s="11"/>
      <c r="DH718" s="11"/>
      <c r="DI718" s="11"/>
      <c r="DJ718" s="11"/>
      <c r="DK718" s="11"/>
      <c r="DL718" s="11"/>
      <c r="DM718" s="11"/>
      <c r="DN718" s="11"/>
      <c r="DO718" s="11"/>
      <c r="DP718" s="11"/>
      <c r="DQ718" s="11"/>
      <c r="DR718" s="11"/>
      <c r="DS718" s="11"/>
      <c r="DT718" s="11"/>
      <c r="DU718" s="11"/>
      <c r="DV718" s="11"/>
      <c r="DW718" s="11"/>
      <c r="DX718" s="11"/>
      <c r="DY718" s="11"/>
      <c r="DZ718" s="11"/>
      <c r="EA718" s="11"/>
      <c r="EB718" s="11"/>
      <c r="EC718" s="11"/>
      <c r="ED718" s="11"/>
      <c r="EE718" s="11"/>
    </row>
    <row r="719">
      <c r="B719" s="58"/>
      <c r="C719" s="58"/>
      <c r="D719" s="58"/>
      <c r="E719" s="58"/>
      <c r="F719" s="58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  <c r="BD719" s="11"/>
      <c r="BE719" s="11"/>
      <c r="BF719" s="11"/>
      <c r="BG719" s="11"/>
      <c r="BH719" s="11"/>
      <c r="BI719" s="11"/>
      <c r="BJ719" s="11"/>
      <c r="BK719" s="11"/>
      <c r="BL719" s="11"/>
      <c r="BM719" s="11"/>
      <c r="BN719" s="11"/>
      <c r="BO719" s="11"/>
      <c r="BP719" s="11"/>
      <c r="BQ719" s="11"/>
      <c r="BR719" s="11"/>
      <c r="BS719" s="11"/>
      <c r="BT719" s="11"/>
      <c r="BU719" s="11"/>
      <c r="BV719" s="11"/>
      <c r="BW719" s="11"/>
      <c r="BX719" s="11"/>
      <c r="BY719" s="11"/>
      <c r="BZ719" s="11"/>
      <c r="CA719" s="11"/>
      <c r="CB719" s="11"/>
      <c r="CC719" s="11"/>
      <c r="CD719" s="11"/>
      <c r="CE719" s="11"/>
      <c r="CF719" s="11"/>
      <c r="CG719" s="11"/>
      <c r="CH719" s="11"/>
      <c r="CI719" s="11"/>
      <c r="CJ719" s="11"/>
      <c r="CK719" s="11"/>
      <c r="CL719" s="11"/>
      <c r="CM719" s="11"/>
      <c r="CN719" s="11"/>
      <c r="CO719" s="11"/>
      <c r="CP719" s="11"/>
      <c r="CQ719" s="11"/>
      <c r="CR719" s="11"/>
      <c r="CS719" s="11"/>
      <c r="CT719" s="11"/>
      <c r="CU719" s="11"/>
      <c r="CV719" s="11"/>
      <c r="CW719" s="11"/>
      <c r="CX719" s="11"/>
      <c r="CY719" s="11"/>
      <c r="CZ719" s="11"/>
      <c r="DA719" s="11"/>
      <c r="DB719" s="11"/>
      <c r="DC719" s="11"/>
      <c r="DD719" s="11"/>
      <c r="DE719" s="11"/>
      <c r="DF719" s="11"/>
      <c r="DG719" s="11"/>
      <c r="DH719" s="11"/>
      <c r="DI719" s="11"/>
      <c r="DJ719" s="11"/>
      <c r="DK719" s="11"/>
      <c r="DL719" s="11"/>
      <c r="DM719" s="11"/>
      <c r="DN719" s="11"/>
      <c r="DO719" s="11"/>
      <c r="DP719" s="11"/>
      <c r="DQ719" s="11"/>
      <c r="DR719" s="11"/>
      <c r="DS719" s="11"/>
      <c r="DT719" s="11"/>
      <c r="DU719" s="11"/>
      <c r="DV719" s="11"/>
      <c r="DW719" s="11"/>
      <c r="DX719" s="11"/>
      <c r="DY719" s="11"/>
      <c r="DZ719" s="11"/>
      <c r="EA719" s="11"/>
      <c r="EB719" s="11"/>
      <c r="EC719" s="11"/>
      <c r="ED719" s="11"/>
      <c r="EE719" s="11"/>
    </row>
    <row r="720">
      <c r="B720" s="58"/>
      <c r="C720" s="58"/>
      <c r="D720" s="58"/>
      <c r="E720" s="58"/>
      <c r="F720" s="58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  <c r="BI720" s="11"/>
      <c r="BJ720" s="11"/>
      <c r="BK720" s="11"/>
      <c r="BL720" s="11"/>
      <c r="BM720" s="11"/>
      <c r="BN720" s="11"/>
      <c r="BO720" s="11"/>
      <c r="BP720" s="11"/>
      <c r="BQ720" s="11"/>
      <c r="BR720" s="11"/>
      <c r="BS720" s="11"/>
      <c r="BT720" s="11"/>
      <c r="BU720" s="11"/>
      <c r="BV720" s="11"/>
      <c r="BW720" s="11"/>
      <c r="BX720" s="11"/>
      <c r="BY720" s="11"/>
      <c r="BZ720" s="11"/>
      <c r="CA720" s="11"/>
      <c r="CB720" s="11"/>
      <c r="CC720" s="11"/>
      <c r="CD720" s="11"/>
      <c r="CE720" s="11"/>
      <c r="CF720" s="11"/>
      <c r="CG720" s="11"/>
      <c r="CH720" s="11"/>
      <c r="CI720" s="11"/>
      <c r="CJ720" s="11"/>
      <c r="CK720" s="11"/>
      <c r="CL720" s="11"/>
      <c r="CM720" s="11"/>
      <c r="CN720" s="11"/>
      <c r="CO720" s="11"/>
      <c r="CP720" s="11"/>
      <c r="CQ720" s="11"/>
      <c r="CR720" s="11"/>
      <c r="CS720" s="11"/>
      <c r="CT720" s="11"/>
      <c r="CU720" s="11"/>
      <c r="CV720" s="11"/>
      <c r="CW720" s="11"/>
      <c r="CX720" s="11"/>
      <c r="CY720" s="11"/>
      <c r="CZ720" s="11"/>
      <c r="DA720" s="11"/>
      <c r="DB720" s="11"/>
      <c r="DC720" s="11"/>
      <c r="DD720" s="11"/>
      <c r="DE720" s="11"/>
      <c r="DF720" s="11"/>
      <c r="DG720" s="11"/>
      <c r="DH720" s="11"/>
      <c r="DI720" s="11"/>
      <c r="DJ720" s="11"/>
      <c r="DK720" s="11"/>
      <c r="DL720" s="11"/>
      <c r="DM720" s="11"/>
      <c r="DN720" s="11"/>
      <c r="DO720" s="11"/>
      <c r="DP720" s="11"/>
      <c r="DQ720" s="11"/>
      <c r="DR720" s="11"/>
      <c r="DS720" s="11"/>
      <c r="DT720" s="11"/>
      <c r="DU720" s="11"/>
      <c r="DV720" s="11"/>
      <c r="DW720" s="11"/>
      <c r="DX720" s="11"/>
      <c r="DY720" s="11"/>
      <c r="DZ720" s="11"/>
      <c r="EA720" s="11"/>
      <c r="EB720" s="11"/>
      <c r="EC720" s="11"/>
      <c r="ED720" s="11"/>
      <c r="EE720" s="11"/>
    </row>
    <row r="721">
      <c r="B721" s="58"/>
      <c r="C721" s="58"/>
      <c r="D721" s="58"/>
      <c r="E721" s="58"/>
      <c r="F721" s="58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  <c r="BJ721" s="11"/>
      <c r="BK721" s="11"/>
      <c r="BL721" s="11"/>
      <c r="BM721" s="11"/>
      <c r="BN721" s="11"/>
      <c r="BO721" s="11"/>
      <c r="BP721" s="11"/>
      <c r="BQ721" s="11"/>
      <c r="BR721" s="11"/>
      <c r="BS721" s="11"/>
      <c r="BT721" s="11"/>
      <c r="BU721" s="11"/>
      <c r="BV721" s="11"/>
      <c r="BW721" s="11"/>
      <c r="BX721" s="11"/>
      <c r="BY721" s="11"/>
      <c r="BZ721" s="11"/>
      <c r="CA721" s="11"/>
      <c r="CB721" s="11"/>
      <c r="CC721" s="11"/>
      <c r="CD721" s="11"/>
      <c r="CE721" s="11"/>
      <c r="CF721" s="11"/>
      <c r="CG721" s="11"/>
      <c r="CH721" s="11"/>
      <c r="CI721" s="11"/>
      <c r="CJ721" s="11"/>
      <c r="CK721" s="11"/>
      <c r="CL721" s="11"/>
      <c r="CM721" s="11"/>
      <c r="CN721" s="11"/>
      <c r="CO721" s="11"/>
      <c r="CP721" s="11"/>
      <c r="CQ721" s="11"/>
      <c r="CR721" s="11"/>
      <c r="CS721" s="11"/>
      <c r="CT721" s="11"/>
      <c r="CU721" s="11"/>
      <c r="CV721" s="11"/>
      <c r="CW721" s="11"/>
      <c r="CX721" s="11"/>
      <c r="CY721" s="11"/>
      <c r="CZ721" s="11"/>
      <c r="DA721" s="11"/>
      <c r="DB721" s="11"/>
      <c r="DC721" s="11"/>
      <c r="DD721" s="11"/>
      <c r="DE721" s="11"/>
      <c r="DF721" s="11"/>
      <c r="DG721" s="11"/>
      <c r="DH721" s="11"/>
      <c r="DI721" s="11"/>
      <c r="DJ721" s="11"/>
      <c r="DK721" s="11"/>
      <c r="DL721" s="11"/>
      <c r="DM721" s="11"/>
      <c r="DN721" s="11"/>
      <c r="DO721" s="11"/>
      <c r="DP721" s="11"/>
      <c r="DQ721" s="11"/>
      <c r="DR721" s="11"/>
      <c r="DS721" s="11"/>
      <c r="DT721" s="11"/>
      <c r="DU721" s="11"/>
      <c r="DV721" s="11"/>
      <c r="DW721" s="11"/>
      <c r="DX721" s="11"/>
      <c r="DY721" s="11"/>
      <c r="DZ721" s="11"/>
      <c r="EA721" s="11"/>
      <c r="EB721" s="11"/>
      <c r="EC721" s="11"/>
      <c r="ED721" s="11"/>
      <c r="EE721" s="11"/>
    </row>
    <row r="722">
      <c r="B722" s="58"/>
      <c r="C722" s="58"/>
      <c r="D722" s="58"/>
      <c r="E722" s="58"/>
      <c r="F722" s="58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  <c r="BJ722" s="11"/>
      <c r="BK722" s="11"/>
      <c r="BL722" s="11"/>
      <c r="BM722" s="11"/>
      <c r="BN722" s="11"/>
      <c r="BO722" s="11"/>
      <c r="BP722" s="11"/>
      <c r="BQ722" s="11"/>
      <c r="BR722" s="11"/>
      <c r="BS722" s="11"/>
      <c r="BT722" s="11"/>
      <c r="BU722" s="11"/>
      <c r="BV722" s="11"/>
      <c r="BW722" s="11"/>
      <c r="BX722" s="11"/>
      <c r="BY722" s="11"/>
      <c r="BZ722" s="11"/>
      <c r="CA722" s="11"/>
      <c r="CB722" s="11"/>
      <c r="CC722" s="11"/>
      <c r="CD722" s="11"/>
      <c r="CE722" s="11"/>
      <c r="CF722" s="11"/>
      <c r="CG722" s="11"/>
      <c r="CH722" s="11"/>
      <c r="CI722" s="11"/>
      <c r="CJ722" s="11"/>
      <c r="CK722" s="11"/>
      <c r="CL722" s="11"/>
      <c r="CM722" s="11"/>
      <c r="CN722" s="11"/>
      <c r="CO722" s="11"/>
      <c r="CP722" s="11"/>
      <c r="CQ722" s="11"/>
      <c r="CR722" s="11"/>
      <c r="CS722" s="11"/>
      <c r="CT722" s="11"/>
      <c r="CU722" s="11"/>
      <c r="CV722" s="11"/>
      <c r="CW722" s="11"/>
      <c r="CX722" s="11"/>
      <c r="CY722" s="11"/>
      <c r="CZ722" s="11"/>
      <c r="DA722" s="11"/>
      <c r="DB722" s="11"/>
      <c r="DC722" s="11"/>
      <c r="DD722" s="11"/>
      <c r="DE722" s="11"/>
      <c r="DF722" s="11"/>
      <c r="DG722" s="11"/>
      <c r="DH722" s="11"/>
      <c r="DI722" s="11"/>
      <c r="DJ722" s="11"/>
      <c r="DK722" s="11"/>
      <c r="DL722" s="11"/>
      <c r="DM722" s="11"/>
      <c r="DN722" s="11"/>
      <c r="DO722" s="11"/>
      <c r="DP722" s="11"/>
      <c r="DQ722" s="11"/>
      <c r="DR722" s="11"/>
      <c r="DS722" s="11"/>
      <c r="DT722" s="11"/>
      <c r="DU722" s="11"/>
      <c r="DV722" s="11"/>
      <c r="DW722" s="11"/>
      <c r="DX722" s="11"/>
      <c r="DY722" s="11"/>
      <c r="DZ722" s="11"/>
      <c r="EA722" s="11"/>
      <c r="EB722" s="11"/>
      <c r="EC722" s="11"/>
      <c r="ED722" s="11"/>
      <c r="EE722" s="11"/>
    </row>
    <row r="723">
      <c r="B723" s="58"/>
      <c r="C723" s="58"/>
      <c r="D723" s="58"/>
      <c r="E723" s="58"/>
      <c r="F723" s="58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  <c r="BJ723" s="11"/>
      <c r="BK723" s="11"/>
      <c r="BL723" s="11"/>
      <c r="BM723" s="11"/>
      <c r="BN723" s="11"/>
      <c r="BO723" s="11"/>
      <c r="BP723" s="11"/>
      <c r="BQ723" s="11"/>
      <c r="BR723" s="11"/>
      <c r="BS723" s="11"/>
      <c r="BT723" s="11"/>
      <c r="BU723" s="11"/>
      <c r="BV723" s="11"/>
      <c r="BW723" s="11"/>
      <c r="BX723" s="11"/>
      <c r="BY723" s="11"/>
      <c r="BZ723" s="11"/>
      <c r="CA723" s="11"/>
      <c r="CB723" s="11"/>
      <c r="CC723" s="11"/>
      <c r="CD723" s="11"/>
      <c r="CE723" s="11"/>
      <c r="CF723" s="11"/>
      <c r="CG723" s="11"/>
      <c r="CH723" s="11"/>
      <c r="CI723" s="11"/>
      <c r="CJ723" s="11"/>
      <c r="CK723" s="11"/>
      <c r="CL723" s="11"/>
      <c r="CM723" s="11"/>
      <c r="CN723" s="11"/>
      <c r="CO723" s="11"/>
      <c r="CP723" s="11"/>
      <c r="CQ723" s="11"/>
      <c r="CR723" s="11"/>
      <c r="CS723" s="11"/>
      <c r="CT723" s="11"/>
      <c r="CU723" s="11"/>
      <c r="CV723" s="11"/>
      <c r="CW723" s="11"/>
      <c r="CX723" s="11"/>
      <c r="CY723" s="11"/>
      <c r="CZ723" s="11"/>
      <c r="DA723" s="11"/>
      <c r="DB723" s="11"/>
      <c r="DC723" s="11"/>
      <c r="DD723" s="11"/>
      <c r="DE723" s="11"/>
      <c r="DF723" s="11"/>
      <c r="DG723" s="11"/>
      <c r="DH723" s="11"/>
      <c r="DI723" s="11"/>
      <c r="DJ723" s="11"/>
      <c r="DK723" s="11"/>
      <c r="DL723" s="11"/>
      <c r="DM723" s="11"/>
      <c r="DN723" s="11"/>
      <c r="DO723" s="11"/>
      <c r="DP723" s="11"/>
      <c r="DQ723" s="11"/>
      <c r="DR723" s="11"/>
      <c r="DS723" s="11"/>
      <c r="DT723" s="11"/>
      <c r="DU723" s="11"/>
      <c r="DV723" s="11"/>
      <c r="DW723" s="11"/>
      <c r="DX723" s="11"/>
      <c r="DY723" s="11"/>
      <c r="DZ723" s="11"/>
      <c r="EA723" s="11"/>
      <c r="EB723" s="11"/>
      <c r="EC723" s="11"/>
      <c r="ED723" s="11"/>
      <c r="EE723" s="11"/>
    </row>
    <row r="724">
      <c r="B724" s="58"/>
      <c r="C724" s="58"/>
      <c r="D724" s="58"/>
      <c r="E724" s="58"/>
      <c r="F724" s="58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  <c r="BI724" s="11"/>
      <c r="BJ724" s="11"/>
      <c r="BK724" s="11"/>
      <c r="BL724" s="11"/>
      <c r="BM724" s="11"/>
      <c r="BN724" s="11"/>
      <c r="BO724" s="11"/>
      <c r="BP724" s="11"/>
      <c r="BQ724" s="11"/>
      <c r="BR724" s="11"/>
      <c r="BS724" s="11"/>
      <c r="BT724" s="11"/>
      <c r="BU724" s="11"/>
      <c r="BV724" s="11"/>
      <c r="BW724" s="11"/>
      <c r="BX724" s="11"/>
      <c r="BY724" s="11"/>
      <c r="BZ724" s="11"/>
      <c r="CA724" s="11"/>
      <c r="CB724" s="11"/>
      <c r="CC724" s="11"/>
      <c r="CD724" s="11"/>
      <c r="CE724" s="11"/>
      <c r="CF724" s="11"/>
      <c r="CG724" s="11"/>
      <c r="CH724" s="11"/>
      <c r="CI724" s="11"/>
      <c r="CJ724" s="11"/>
      <c r="CK724" s="11"/>
      <c r="CL724" s="11"/>
      <c r="CM724" s="11"/>
      <c r="CN724" s="11"/>
      <c r="CO724" s="11"/>
      <c r="CP724" s="11"/>
      <c r="CQ724" s="11"/>
      <c r="CR724" s="11"/>
      <c r="CS724" s="11"/>
      <c r="CT724" s="11"/>
      <c r="CU724" s="11"/>
      <c r="CV724" s="11"/>
      <c r="CW724" s="11"/>
      <c r="CX724" s="11"/>
      <c r="CY724" s="11"/>
      <c r="CZ724" s="11"/>
      <c r="DA724" s="11"/>
      <c r="DB724" s="11"/>
      <c r="DC724" s="11"/>
      <c r="DD724" s="11"/>
      <c r="DE724" s="11"/>
      <c r="DF724" s="11"/>
      <c r="DG724" s="11"/>
      <c r="DH724" s="11"/>
      <c r="DI724" s="11"/>
      <c r="DJ724" s="11"/>
      <c r="DK724" s="11"/>
      <c r="DL724" s="11"/>
      <c r="DM724" s="11"/>
      <c r="DN724" s="11"/>
      <c r="DO724" s="11"/>
      <c r="DP724" s="11"/>
      <c r="DQ724" s="11"/>
      <c r="DR724" s="11"/>
      <c r="DS724" s="11"/>
      <c r="DT724" s="11"/>
      <c r="DU724" s="11"/>
      <c r="DV724" s="11"/>
      <c r="DW724" s="11"/>
      <c r="DX724" s="11"/>
      <c r="DY724" s="11"/>
      <c r="DZ724" s="11"/>
      <c r="EA724" s="11"/>
      <c r="EB724" s="11"/>
      <c r="EC724" s="11"/>
      <c r="ED724" s="11"/>
      <c r="EE724" s="11"/>
    </row>
    <row r="725">
      <c r="B725" s="58"/>
      <c r="C725" s="58"/>
      <c r="D725" s="58"/>
      <c r="E725" s="58"/>
      <c r="F725" s="58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  <c r="BI725" s="11"/>
      <c r="BJ725" s="11"/>
      <c r="BK725" s="11"/>
      <c r="BL725" s="11"/>
      <c r="BM725" s="11"/>
      <c r="BN725" s="11"/>
      <c r="BO725" s="11"/>
      <c r="BP725" s="11"/>
      <c r="BQ725" s="11"/>
      <c r="BR725" s="11"/>
      <c r="BS725" s="11"/>
      <c r="BT725" s="11"/>
      <c r="BU725" s="11"/>
      <c r="BV725" s="11"/>
      <c r="BW725" s="11"/>
      <c r="BX725" s="11"/>
      <c r="BY725" s="11"/>
      <c r="BZ725" s="11"/>
      <c r="CA725" s="11"/>
      <c r="CB725" s="11"/>
      <c r="CC725" s="11"/>
      <c r="CD725" s="11"/>
      <c r="CE725" s="11"/>
      <c r="CF725" s="11"/>
      <c r="CG725" s="11"/>
      <c r="CH725" s="11"/>
      <c r="CI725" s="11"/>
      <c r="CJ725" s="11"/>
      <c r="CK725" s="11"/>
      <c r="CL725" s="11"/>
      <c r="CM725" s="11"/>
      <c r="CN725" s="11"/>
      <c r="CO725" s="11"/>
      <c r="CP725" s="11"/>
      <c r="CQ725" s="11"/>
      <c r="CR725" s="11"/>
      <c r="CS725" s="11"/>
      <c r="CT725" s="11"/>
      <c r="CU725" s="11"/>
      <c r="CV725" s="11"/>
      <c r="CW725" s="11"/>
      <c r="CX725" s="11"/>
      <c r="CY725" s="11"/>
      <c r="CZ725" s="11"/>
      <c r="DA725" s="11"/>
      <c r="DB725" s="11"/>
      <c r="DC725" s="11"/>
      <c r="DD725" s="11"/>
      <c r="DE725" s="11"/>
      <c r="DF725" s="11"/>
      <c r="DG725" s="11"/>
      <c r="DH725" s="11"/>
      <c r="DI725" s="11"/>
      <c r="DJ725" s="11"/>
      <c r="DK725" s="11"/>
      <c r="DL725" s="11"/>
      <c r="DM725" s="11"/>
      <c r="DN725" s="11"/>
      <c r="DO725" s="11"/>
      <c r="DP725" s="11"/>
      <c r="DQ725" s="11"/>
      <c r="DR725" s="11"/>
      <c r="DS725" s="11"/>
      <c r="DT725" s="11"/>
      <c r="DU725" s="11"/>
      <c r="DV725" s="11"/>
      <c r="DW725" s="11"/>
      <c r="DX725" s="11"/>
      <c r="DY725" s="11"/>
      <c r="DZ725" s="11"/>
      <c r="EA725" s="11"/>
      <c r="EB725" s="11"/>
      <c r="EC725" s="11"/>
      <c r="ED725" s="11"/>
      <c r="EE725" s="11"/>
    </row>
    <row r="726">
      <c r="B726" s="58"/>
      <c r="C726" s="58"/>
      <c r="D726" s="58"/>
      <c r="E726" s="58"/>
      <c r="F726" s="58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  <c r="BJ726" s="11"/>
      <c r="BK726" s="11"/>
      <c r="BL726" s="11"/>
      <c r="BM726" s="11"/>
      <c r="BN726" s="11"/>
      <c r="BO726" s="11"/>
      <c r="BP726" s="11"/>
      <c r="BQ726" s="11"/>
      <c r="BR726" s="11"/>
      <c r="BS726" s="11"/>
      <c r="BT726" s="11"/>
      <c r="BU726" s="11"/>
      <c r="BV726" s="11"/>
      <c r="BW726" s="11"/>
      <c r="BX726" s="11"/>
      <c r="BY726" s="11"/>
      <c r="BZ726" s="11"/>
      <c r="CA726" s="11"/>
      <c r="CB726" s="11"/>
      <c r="CC726" s="11"/>
      <c r="CD726" s="11"/>
      <c r="CE726" s="11"/>
      <c r="CF726" s="11"/>
      <c r="CG726" s="11"/>
      <c r="CH726" s="11"/>
      <c r="CI726" s="11"/>
      <c r="CJ726" s="11"/>
      <c r="CK726" s="11"/>
      <c r="CL726" s="11"/>
      <c r="CM726" s="11"/>
      <c r="CN726" s="11"/>
      <c r="CO726" s="11"/>
      <c r="CP726" s="11"/>
      <c r="CQ726" s="11"/>
      <c r="CR726" s="11"/>
      <c r="CS726" s="11"/>
      <c r="CT726" s="11"/>
      <c r="CU726" s="11"/>
      <c r="CV726" s="11"/>
      <c r="CW726" s="11"/>
      <c r="CX726" s="11"/>
      <c r="CY726" s="11"/>
      <c r="CZ726" s="11"/>
      <c r="DA726" s="11"/>
      <c r="DB726" s="11"/>
      <c r="DC726" s="11"/>
      <c r="DD726" s="11"/>
      <c r="DE726" s="11"/>
      <c r="DF726" s="11"/>
      <c r="DG726" s="11"/>
      <c r="DH726" s="11"/>
      <c r="DI726" s="11"/>
      <c r="DJ726" s="11"/>
      <c r="DK726" s="11"/>
      <c r="DL726" s="11"/>
      <c r="DM726" s="11"/>
      <c r="DN726" s="11"/>
      <c r="DO726" s="11"/>
      <c r="DP726" s="11"/>
      <c r="DQ726" s="11"/>
      <c r="DR726" s="11"/>
      <c r="DS726" s="11"/>
      <c r="DT726" s="11"/>
      <c r="DU726" s="11"/>
      <c r="DV726" s="11"/>
      <c r="DW726" s="11"/>
      <c r="DX726" s="11"/>
      <c r="DY726" s="11"/>
      <c r="DZ726" s="11"/>
      <c r="EA726" s="11"/>
      <c r="EB726" s="11"/>
      <c r="EC726" s="11"/>
      <c r="ED726" s="11"/>
      <c r="EE726" s="11"/>
    </row>
    <row r="727">
      <c r="B727" s="58"/>
      <c r="C727" s="58"/>
      <c r="D727" s="58"/>
      <c r="E727" s="58"/>
      <c r="F727" s="58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  <c r="BJ727" s="11"/>
      <c r="BK727" s="11"/>
      <c r="BL727" s="11"/>
      <c r="BM727" s="11"/>
      <c r="BN727" s="11"/>
      <c r="BO727" s="11"/>
      <c r="BP727" s="11"/>
      <c r="BQ727" s="11"/>
      <c r="BR727" s="11"/>
      <c r="BS727" s="11"/>
      <c r="BT727" s="11"/>
      <c r="BU727" s="11"/>
      <c r="BV727" s="11"/>
      <c r="BW727" s="11"/>
      <c r="BX727" s="11"/>
      <c r="BY727" s="11"/>
      <c r="BZ727" s="11"/>
      <c r="CA727" s="11"/>
      <c r="CB727" s="11"/>
      <c r="CC727" s="11"/>
      <c r="CD727" s="11"/>
      <c r="CE727" s="11"/>
      <c r="CF727" s="11"/>
      <c r="CG727" s="11"/>
      <c r="CH727" s="11"/>
      <c r="CI727" s="11"/>
      <c r="CJ727" s="11"/>
      <c r="CK727" s="11"/>
      <c r="CL727" s="11"/>
      <c r="CM727" s="11"/>
      <c r="CN727" s="11"/>
      <c r="CO727" s="11"/>
      <c r="CP727" s="11"/>
      <c r="CQ727" s="11"/>
      <c r="CR727" s="11"/>
      <c r="CS727" s="11"/>
      <c r="CT727" s="11"/>
      <c r="CU727" s="11"/>
      <c r="CV727" s="11"/>
      <c r="CW727" s="11"/>
      <c r="CX727" s="11"/>
      <c r="CY727" s="11"/>
      <c r="CZ727" s="11"/>
      <c r="DA727" s="11"/>
      <c r="DB727" s="11"/>
      <c r="DC727" s="11"/>
      <c r="DD727" s="11"/>
      <c r="DE727" s="11"/>
      <c r="DF727" s="11"/>
      <c r="DG727" s="11"/>
      <c r="DH727" s="11"/>
      <c r="DI727" s="11"/>
      <c r="DJ727" s="11"/>
      <c r="DK727" s="11"/>
      <c r="DL727" s="11"/>
      <c r="DM727" s="11"/>
      <c r="DN727" s="11"/>
      <c r="DO727" s="11"/>
      <c r="DP727" s="11"/>
      <c r="DQ727" s="11"/>
      <c r="DR727" s="11"/>
      <c r="DS727" s="11"/>
      <c r="DT727" s="11"/>
      <c r="DU727" s="11"/>
      <c r="DV727" s="11"/>
      <c r="DW727" s="11"/>
      <c r="DX727" s="11"/>
      <c r="DY727" s="11"/>
      <c r="DZ727" s="11"/>
      <c r="EA727" s="11"/>
      <c r="EB727" s="11"/>
      <c r="EC727" s="11"/>
      <c r="ED727" s="11"/>
      <c r="EE727" s="11"/>
    </row>
    <row r="728">
      <c r="B728" s="58"/>
      <c r="C728" s="58"/>
      <c r="D728" s="58"/>
      <c r="E728" s="58"/>
      <c r="F728" s="58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  <c r="BJ728" s="11"/>
      <c r="BK728" s="11"/>
      <c r="BL728" s="11"/>
      <c r="BM728" s="11"/>
      <c r="BN728" s="11"/>
      <c r="BO728" s="11"/>
      <c r="BP728" s="11"/>
      <c r="BQ728" s="11"/>
      <c r="BR728" s="11"/>
      <c r="BS728" s="11"/>
      <c r="BT728" s="11"/>
      <c r="BU728" s="11"/>
      <c r="BV728" s="11"/>
      <c r="BW728" s="11"/>
      <c r="BX728" s="11"/>
      <c r="BY728" s="11"/>
      <c r="BZ728" s="11"/>
      <c r="CA728" s="11"/>
      <c r="CB728" s="11"/>
      <c r="CC728" s="11"/>
      <c r="CD728" s="11"/>
      <c r="CE728" s="11"/>
      <c r="CF728" s="11"/>
      <c r="CG728" s="11"/>
      <c r="CH728" s="11"/>
      <c r="CI728" s="11"/>
      <c r="CJ728" s="11"/>
      <c r="CK728" s="11"/>
      <c r="CL728" s="11"/>
      <c r="CM728" s="11"/>
      <c r="CN728" s="11"/>
      <c r="CO728" s="11"/>
      <c r="CP728" s="11"/>
      <c r="CQ728" s="11"/>
      <c r="CR728" s="11"/>
      <c r="CS728" s="11"/>
      <c r="CT728" s="11"/>
      <c r="CU728" s="11"/>
      <c r="CV728" s="11"/>
      <c r="CW728" s="11"/>
      <c r="CX728" s="11"/>
      <c r="CY728" s="11"/>
      <c r="CZ728" s="11"/>
      <c r="DA728" s="11"/>
      <c r="DB728" s="11"/>
      <c r="DC728" s="11"/>
      <c r="DD728" s="11"/>
      <c r="DE728" s="11"/>
      <c r="DF728" s="11"/>
      <c r="DG728" s="11"/>
      <c r="DH728" s="11"/>
      <c r="DI728" s="11"/>
      <c r="DJ728" s="11"/>
      <c r="DK728" s="11"/>
      <c r="DL728" s="11"/>
      <c r="DM728" s="11"/>
      <c r="DN728" s="11"/>
      <c r="DO728" s="11"/>
      <c r="DP728" s="11"/>
      <c r="DQ728" s="11"/>
      <c r="DR728" s="11"/>
      <c r="DS728" s="11"/>
      <c r="DT728" s="11"/>
      <c r="DU728" s="11"/>
      <c r="DV728" s="11"/>
      <c r="DW728" s="11"/>
      <c r="DX728" s="11"/>
      <c r="DY728" s="11"/>
      <c r="DZ728" s="11"/>
      <c r="EA728" s="11"/>
      <c r="EB728" s="11"/>
      <c r="EC728" s="11"/>
      <c r="ED728" s="11"/>
      <c r="EE728" s="11"/>
    </row>
    <row r="729">
      <c r="B729" s="58"/>
      <c r="C729" s="58"/>
      <c r="D729" s="58"/>
      <c r="E729" s="58"/>
      <c r="F729" s="58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11"/>
      <c r="BF729" s="11"/>
      <c r="BG729" s="11"/>
      <c r="BH729" s="11"/>
      <c r="BI729" s="11"/>
      <c r="BJ729" s="11"/>
      <c r="BK729" s="11"/>
      <c r="BL729" s="11"/>
      <c r="BM729" s="11"/>
      <c r="BN729" s="11"/>
      <c r="BO729" s="11"/>
      <c r="BP729" s="11"/>
      <c r="BQ729" s="11"/>
      <c r="BR729" s="11"/>
      <c r="BS729" s="11"/>
      <c r="BT729" s="11"/>
      <c r="BU729" s="11"/>
      <c r="BV729" s="11"/>
      <c r="BW729" s="11"/>
      <c r="BX729" s="11"/>
      <c r="BY729" s="11"/>
      <c r="BZ729" s="11"/>
      <c r="CA729" s="11"/>
      <c r="CB729" s="11"/>
      <c r="CC729" s="11"/>
      <c r="CD729" s="11"/>
      <c r="CE729" s="11"/>
      <c r="CF729" s="11"/>
      <c r="CG729" s="11"/>
      <c r="CH729" s="11"/>
      <c r="CI729" s="11"/>
      <c r="CJ729" s="11"/>
      <c r="CK729" s="11"/>
      <c r="CL729" s="11"/>
      <c r="CM729" s="11"/>
      <c r="CN729" s="11"/>
      <c r="CO729" s="11"/>
      <c r="CP729" s="11"/>
      <c r="CQ729" s="11"/>
      <c r="CR729" s="11"/>
      <c r="CS729" s="11"/>
      <c r="CT729" s="11"/>
      <c r="CU729" s="11"/>
      <c r="CV729" s="11"/>
      <c r="CW729" s="11"/>
      <c r="CX729" s="11"/>
      <c r="CY729" s="11"/>
      <c r="CZ729" s="11"/>
      <c r="DA729" s="11"/>
      <c r="DB729" s="11"/>
      <c r="DC729" s="11"/>
      <c r="DD729" s="11"/>
      <c r="DE729" s="11"/>
      <c r="DF729" s="11"/>
      <c r="DG729" s="11"/>
      <c r="DH729" s="11"/>
      <c r="DI729" s="11"/>
      <c r="DJ729" s="11"/>
      <c r="DK729" s="11"/>
      <c r="DL729" s="11"/>
      <c r="DM729" s="11"/>
      <c r="DN729" s="11"/>
      <c r="DO729" s="11"/>
      <c r="DP729" s="11"/>
      <c r="DQ729" s="11"/>
      <c r="DR729" s="11"/>
      <c r="DS729" s="11"/>
      <c r="DT729" s="11"/>
      <c r="DU729" s="11"/>
      <c r="DV729" s="11"/>
      <c r="DW729" s="11"/>
      <c r="DX729" s="11"/>
      <c r="DY729" s="11"/>
      <c r="DZ729" s="11"/>
      <c r="EA729" s="11"/>
      <c r="EB729" s="11"/>
      <c r="EC729" s="11"/>
      <c r="ED729" s="11"/>
      <c r="EE729" s="11"/>
    </row>
    <row r="730">
      <c r="B730" s="58"/>
      <c r="C730" s="58"/>
      <c r="D730" s="58"/>
      <c r="E730" s="58"/>
      <c r="F730" s="58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  <c r="BI730" s="11"/>
      <c r="BJ730" s="11"/>
      <c r="BK730" s="11"/>
      <c r="BL730" s="11"/>
      <c r="BM730" s="11"/>
      <c r="BN730" s="11"/>
      <c r="BO730" s="11"/>
      <c r="BP730" s="11"/>
      <c r="BQ730" s="11"/>
      <c r="BR730" s="11"/>
      <c r="BS730" s="11"/>
      <c r="BT730" s="11"/>
      <c r="BU730" s="11"/>
      <c r="BV730" s="11"/>
      <c r="BW730" s="11"/>
      <c r="BX730" s="11"/>
      <c r="BY730" s="11"/>
      <c r="BZ730" s="11"/>
      <c r="CA730" s="11"/>
      <c r="CB730" s="11"/>
      <c r="CC730" s="11"/>
      <c r="CD730" s="11"/>
      <c r="CE730" s="11"/>
      <c r="CF730" s="11"/>
      <c r="CG730" s="11"/>
      <c r="CH730" s="11"/>
      <c r="CI730" s="11"/>
      <c r="CJ730" s="11"/>
      <c r="CK730" s="11"/>
      <c r="CL730" s="11"/>
      <c r="CM730" s="11"/>
      <c r="CN730" s="11"/>
      <c r="CO730" s="11"/>
      <c r="CP730" s="11"/>
      <c r="CQ730" s="11"/>
      <c r="CR730" s="11"/>
      <c r="CS730" s="11"/>
      <c r="CT730" s="11"/>
      <c r="CU730" s="11"/>
      <c r="CV730" s="11"/>
      <c r="CW730" s="11"/>
      <c r="CX730" s="11"/>
      <c r="CY730" s="11"/>
      <c r="CZ730" s="11"/>
      <c r="DA730" s="11"/>
      <c r="DB730" s="11"/>
      <c r="DC730" s="11"/>
      <c r="DD730" s="11"/>
      <c r="DE730" s="11"/>
      <c r="DF730" s="11"/>
      <c r="DG730" s="11"/>
      <c r="DH730" s="11"/>
      <c r="DI730" s="11"/>
      <c r="DJ730" s="11"/>
      <c r="DK730" s="11"/>
      <c r="DL730" s="11"/>
      <c r="DM730" s="11"/>
      <c r="DN730" s="11"/>
      <c r="DO730" s="11"/>
      <c r="DP730" s="11"/>
      <c r="DQ730" s="11"/>
      <c r="DR730" s="11"/>
      <c r="DS730" s="11"/>
      <c r="DT730" s="11"/>
      <c r="DU730" s="11"/>
      <c r="DV730" s="11"/>
      <c r="DW730" s="11"/>
      <c r="DX730" s="11"/>
      <c r="DY730" s="11"/>
      <c r="DZ730" s="11"/>
      <c r="EA730" s="11"/>
      <c r="EB730" s="11"/>
      <c r="EC730" s="11"/>
      <c r="ED730" s="11"/>
      <c r="EE730" s="11"/>
    </row>
    <row r="731">
      <c r="B731" s="58"/>
      <c r="C731" s="58"/>
      <c r="D731" s="58"/>
      <c r="E731" s="58"/>
      <c r="F731" s="58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  <c r="BJ731" s="11"/>
      <c r="BK731" s="11"/>
      <c r="BL731" s="11"/>
      <c r="BM731" s="11"/>
      <c r="BN731" s="11"/>
      <c r="BO731" s="11"/>
      <c r="BP731" s="11"/>
      <c r="BQ731" s="11"/>
      <c r="BR731" s="11"/>
      <c r="BS731" s="11"/>
      <c r="BT731" s="11"/>
      <c r="BU731" s="11"/>
      <c r="BV731" s="11"/>
      <c r="BW731" s="11"/>
      <c r="BX731" s="11"/>
      <c r="BY731" s="11"/>
      <c r="BZ731" s="11"/>
      <c r="CA731" s="11"/>
      <c r="CB731" s="11"/>
      <c r="CC731" s="11"/>
      <c r="CD731" s="11"/>
      <c r="CE731" s="11"/>
      <c r="CF731" s="11"/>
      <c r="CG731" s="11"/>
      <c r="CH731" s="11"/>
      <c r="CI731" s="11"/>
      <c r="CJ731" s="11"/>
      <c r="CK731" s="11"/>
      <c r="CL731" s="11"/>
      <c r="CM731" s="11"/>
      <c r="CN731" s="11"/>
      <c r="CO731" s="11"/>
      <c r="CP731" s="11"/>
      <c r="CQ731" s="11"/>
      <c r="CR731" s="11"/>
      <c r="CS731" s="11"/>
      <c r="CT731" s="11"/>
      <c r="CU731" s="11"/>
      <c r="CV731" s="11"/>
      <c r="CW731" s="11"/>
      <c r="CX731" s="11"/>
      <c r="CY731" s="11"/>
      <c r="CZ731" s="11"/>
      <c r="DA731" s="11"/>
      <c r="DB731" s="11"/>
      <c r="DC731" s="11"/>
      <c r="DD731" s="11"/>
      <c r="DE731" s="11"/>
      <c r="DF731" s="11"/>
      <c r="DG731" s="11"/>
      <c r="DH731" s="11"/>
      <c r="DI731" s="11"/>
      <c r="DJ731" s="11"/>
      <c r="DK731" s="11"/>
      <c r="DL731" s="11"/>
      <c r="DM731" s="11"/>
      <c r="DN731" s="11"/>
      <c r="DO731" s="11"/>
      <c r="DP731" s="11"/>
      <c r="DQ731" s="11"/>
      <c r="DR731" s="11"/>
      <c r="DS731" s="11"/>
      <c r="DT731" s="11"/>
      <c r="DU731" s="11"/>
      <c r="DV731" s="11"/>
      <c r="DW731" s="11"/>
      <c r="DX731" s="11"/>
      <c r="DY731" s="11"/>
      <c r="DZ731" s="11"/>
      <c r="EA731" s="11"/>
      <c r="EB731" s="11"/>
      <c r="EC731" s="11"/>
      <c r="ED731" s="11"/>
      <c r="EE731" s="11"/>
    </row>
    <row r="732">
      <c r="B732" s="58"/>
      <c r="C732" s="58"/>
      <c r="D732" s="58"/>
      <c r="E732" s="58"/>
      <c r="F732" s="58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  <c r="BI732" s="11"/>
      <c r="BJ732" s="11"/>
      <c r="BK732" s="11"/>
      <c r="BL732" s="11"/>
      <c r="BM732" s="11"/>
      <c r="BN732" s="11"/>
      <c r="BO732" s="11"/>
      <c r="BP732" s="11"/>
      <c r="BQ732" s="11"/>
      <c r="BR732" s="11"/>
      <c r="BS732" s="11"/>
      <c r="BT732" s="11"/>
      <c r="BU732" s="11"/>
      <c r="BV732" s="11"/>
      <c r="BW732" s="11"/>
      <c r="BX732" s="11"/>
      <c r="BY732" s="11"/>
      <c r="BZ732" s="11"/>
      <c r="CA732" s="11"/>
      <c r="CB732" s="11"/>
      <c r="CC732" s="11"/>
      <c r="CD732" s="11"/>
      <c r="CE732" s="11"/>
      <c r="CF732" s="11"/>
      <c r="CG732" s="11"/>
      <c r="CH732" s="11"/>
      <c r="CI732" s="11"/>
      <c r="CJ732" s="11"/>
      <c r="CK732" s="11"/>
      <c r="CL732" s="11"/>
      <c r="CM732" s="11"/>
      <c r="CN732" s="11"/>
      <c r="CO732" s="11"/>
      <c r="CP732" s="11"/>
      <c r="CQ732" s="11"/>
      <c r="CR732" s="11"/>
      <c r="CS732" s="11"/>
      <c r="CT732" s="11"/>
      <c r="CU732" s="11"/>
      <c r="CV732" s="11"/>
      <c r="CW732" s="11"/>
      <c r="CX732" s="11"/>
      <c r="CY732" s="11"/>
      <c r="CZ732" s="11"/>
      <c r="DA732" s="11"/>
      <c r="DB732" s="11"/>
      <c r="DC732" s="11"/>
      <c r="DD732" s="11"/>
      <c r="DE732" s="11"/>
      <c r="DF732" s="11"/>
      <c r="DG732" s="11"/>
      <c r="DH732" s="11"/>
      <c r="DI732" s="11"/>
      <c r="DJ732" s="11"/>
      <c r="DK732" s="11"/>
      <c r="DL732" s="11"/>
      <c r="DM732" s="11"/>
      <c r="DN732" s="11"/>
      <c r="DO732" s="11"/>
      <c r="DP732" s="11"/>
      <c r="DQ732" s="11"/>
      <c r="DR732" s="11"/>
      <c r="DS732" s="11"/>
      <c r="DT732" s="11"/>
      <c r="DU732" s="11"/>
      <c r="DV732" s="11"/>
      <c r="DW732" s="11"/>
      <c r="DX732" s="11"/>
      <c r="DY732" s="11"/>
      <c r="DZ732" s="11"/>
      <c r="EA732" s="11"/>
      <c r="EB732" s="11"/>
      <c r="EC732" s="11"/>
      <c r="ED732" s="11"/>
      <c r="EE732" s="11"/>
    </row>
    <row r="733">
      <c r="B733" s="58"/>
      <c r="C733" s="58"/>
      <c r="D733" s="58"/>
      <c r="E733" s="58"/>
      <c r="F733" s="58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  <c r="BI733" s="11"/>
      <c r="BJ733" s="11"/>
      <c r="BK733" s="11"/>
      <c r="BL733" s="11"/>
      <c r="BM733" s="11"/>
      <c r="BN733" s="11"/>
      <c r="BO733" s="11"/>
      <c r="BP733" s="11"/>
      <c r="BQ733" s="11"/>
      <c r="BR733" s="11"/>
      <c r="BS733" s="11"/>
      <c r="BT733" s="11"/>
      <c r="BU733" s="11"/>
      <c r="BV733" s="11"/>
      <c r="BW733" s="11"/>
      <c r="BX733" s="11"/>
      <c r="BY733" s="11"/>
      <c r="BZ733" s="11"/>
      <c r="CA733" s="11"/>
      <c r="CB733" s="11"/>
      <c r="CC733" s="11"/>
      <c r="CD733" s="11"/>
      <c r="CE733" s="11"/>
      <c r="CF733" s="11"/>
      <c r="CG733" s="11"/>
      <c r="CH733" s="11"/>
      <c r="CI733" s="11"/>
      <c r="CJ733" s="11"/>
      <c r="CK733" s="11"/>
      <c r="CL733" s="11"/>
      <c r="CM733" s="11"/>
      <c r="CN733" s="11"/>
      <c r="CO733" s="11"/>
      <c r="CP733" s="11"/>
      <c r="CQ733" s="11"/>
      <c r="CR733" s="11"/>
      <c r="CS733" s="11"/>
      <c r="CT733" s="11"/>
      <c r="CU733" s="11"/>
      <c r="CV733" s="11"/>
      <c r="CW733" s="11"/>
      <c r="CX733" s="11"/>
      <c r="CY733" s="11"/>
      <c r="CZ733" s="11"/>
      <c r="DA733" s="11"/>
      <c r="DB733" s="11"/>
      <c r="DC733" s="11"/>
      <c r="DD733" s="11"/>
      <c r="DE733" s="11"/>
      <c r="DF733" s="11"/>
      <c r="DG733" s="11"/>
      <c r="DH733" s="11"/>
      <c r="DI733" s="11"/>
      <c r="DJ733" s="11"/>
      <c r="DK733" s="11"/>
      <c r="DL733" s="11"/>
      <c r="DM733" s="11"/>
      <c r="DN733" s="11"/>
      <c r="DO733" s="11"/>
      <c r="DP733" s="11"/>
      <c r="DQ733" s="11"/>
      <c r="DR733" s="11"/>
      <c r="DS733" s="11"/>
      <c r="DT733" s="11"/>
      <c r="DU733" s="11"/>
      <c r="DV733" s="11"/>
      <c r="DW733" s="11"/>
      <c r="DX733" s="11"/>
      <c r="DY733" s="11"/>
      <c r="DZ733" s="11"/>
      <c r="EA733" s="11"/>
      <c r="EB733" s="11"/>
      <c r="EC733" s="11"/>
      <c r="ED733" s="11"/>
      <c r="EE733" s="11"/>
    </row>
    <row r="734">
      <c r="B734" s="58"/>
      <c r="C734" s="58"/>
      <c r="D734" s="58"/>
      <c r="E734" s="58"/>
      <c r="F734" s="58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  <c r="BJ734" s="11"/>
      <c r="BK734" s="11"/>
      <c r="BL734" s="11"/>
      <c r="BM734" s="11"/>
      <c r="BN734" s="11"/>
      <c r="BO734" s="11"/>
      <c r="BP734" s="11"/>
      <c r="BQ734" s="11"/>
      <c r="BR734" s="11"/>
      <c r="BS734" s="11"/>
      <c r="BT734" s="11"/>
      <c r="BU734" s="11"/>
      <c r="BV734" s="11"/>
      <c r="BW734" s="11"/>
      <c r="BX734" s="11"/>
      <c r="BY734" s="11"/>
      <c r="BZ734" s="11"/>
      <c r="CA734" s="11"/>
      <c r="CB734" s="11"/>
      <c r="CC734" s="11"/>
      <c r="CD734" s="11"/>
      <c r="CE734" s="11"/>
      <c r="CF734" s="11"/>
      <c r="CG734" s="11"/>
      <c r="CH734" s="11"/>
      <c r="CI734" s="11"/>
      <c r="CJ734" s="11"/>
      <c r="CK734" s="11"/>
      <c r="CL734" s="11"/>
      <c r="CM734" s="11"/>
      <c r="CN734" s="11"/>
      <c r="CO734" s="11"/>
      <c r="CP734" s="11"/>
      <c r="CQ734" s="11"/>
      <c r="CR734" s="11"/>
      <c r="CS734" s="11"/>
      <c r="CT734" s="11"/>
      <c r="CU734" s="11"/>
      <c r="CV734" s="11"/>
      <c r="CW734" s="11"/>
      <c r="CX734" s="11"/>
      <c r="CY734" s="11"/>
      <c r="CZ734" s="11"/>
      <c r="DA734" s="11"/>
      <c r="DB734" s="11"/>
      <c r="DC734" s="11"/>
      <c r="DD734" s="11"/>
      <c r="DE734" s="11"/>
      <c r="DF734" s="11"/>
      <c r="DG734" s="11"/>
      <c r="DH734" s="11"/>
      <c r="DI734" s="11"/>
      <c r="DJ734" s="11"/>
      <c r="DK734" s="11"/>
      <c r="DL734" s="11"/>
      <c r="DM734" s="11"/>
      <c r="DN734" s="11"/>
      <c r="DO734" s="11"/>
      <c r="DP734" s="11"/>
      <c r="DQ734" s="11"/>
      <c r="DR734" s="11"/>
      <c r="DS734" s="11"/>
      <c r="DT734" s="11"/>
      <c r="DU734" s="11"/>
      <c r="DV734" s="11"/>
      <c r="DW734" s="11"/>
      <c r="DX734" s="11"/>
      <c r="DY734" s="11"/>
      <c r="DZ734" s="11"/>
      <c r="EA734" s="11"/>
      <c r="EB734" s="11"/>
      <c r="EC734" s="11"/>
      <c r="ED734" s="11"/>
      <c r="EE734" s="11"/>
    </row>
    <row r="735">
      <c r="B735" s="58"/>
      <c r="C735" s="58"/>
      <c r="D735" s="58"/>
      <c r="E735" s="58"/>
      <c r="F735" s="58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  <c r="BJ735" s="11"/>
      <c r="BK735" s="11"/>
      <c r="BL735" s="11"/>
      <c r="BM735" s="11"/>
      <c r="BN735" s="11"/>
      <c r="BO735" s="11"/>
      <c r="BP735" s="11"/>
      <c r="BQ735" s="11"/>
      <c r="BR735" s="11"/>
      <c r="BS735" s="11"/>
      <c r="BT735" s="11"/>
      <c r="BU735" s="11"/>
      <c r="BV735" s="11"/>
      <c r="BW735" s="11"/>
      <c r="BX735" s="11"/>
      <c r="BY735" s="11"/>
      <c r="BZ735" s="11"/>
      <c r="CA735" s="11"/>
      <c r="CB735" s="11"/>
      <c r="CC735" s="11"/>
      <c r="CD735" s="11"/>
      <c r="CE735" s="11"/>
      <c r="CF735" s="11"/>
      <c r="CG735" s="11"/>
      <c r="CH735" s="11"/>
      <c r="CI735" s="11"/>
      <c r="CJ735" s="11"/>
      <c r="CK735" s="11"/>
      <c r="CL735" s="11"/>
      <c r="CM735" s="11"/>
      <c r="CN735" s="11"/>
      <c r="CO735" s="11"/>
      <c r="CP735" s="11"/>
      <c r="CQ735" s="11"/>
      <c r="CR735" s="11"/>
      <c r="CS735" s="11"/>
      <c r="CT735" s="11"/>
      <c r="CU735" s="11"/>
      <c r="CV735" s="11"/>
      <c r="CW735" s="11"/>
      <c r="CX735" s="11"/>
      <c r="CY735" s="11"/>
      <c r="CZ735" s="11"/>
      <c r="DA735" s="11"/>
      <c r="DB735" s="11"/>
      <c r="DC735" s="11"/>
      <c r="DD735" s="11"/>
      <c r="DE735" s="11"/>
      <c r="DF735" s="11"/>
      <c r="DG735" s="11"/>
      <c r="DH735" s="11"/>
      <c r="DI735" s="11"/>
      <c r="DJ735" s="11"/>
      <c r="DK735" s="11"/>
      <c r="DL735" s="11"/>
      <c r="DM735" s="11"/>
      <c r="DN735" s="11"/>
      <c r="DO735" s="11"/>
      <c r="DP735" s="11"/>
      <c r="DQ735" s="11"/>
      <c r="DR735" s="11"/>
      <c r="DS735" s="11"/>
      <c r="DT735" s="11"/>
      <c r="DU735" s="11"/>
      <c r="DV735" s="11"/>
      <c r="DW735" s="11"/>
      <c r="DX735" s="11"/>
      <c r="DY735" s="11"/>
      <c r="DZ735" s="11"/>
      <c r="EA735" s="11"/>
      <c r="EB735" s="11"/>
      <c r="EC735" s="11"/>
      <c r="ED735" s="11"/>
      <c r="EE735" s="11"/>
    </row>
    <row r="736">
      <c r="B736" s="58"/>
      <c r="C736" s="58"/>
      <c r="D736" s="58"/>
      <c r="E736" s="58"/>
      <c r="F736" s="58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  <c r="BJ736" s="11"/>
      <c r="BK736" s="11"/>
      <c r="BL736" s="11"/>
      <c r="BM736" s="11"/>
      <c r="BN736" s="11"/>
      <c r="BO736" s="11"/>
      <c r="BP736" s="11"/>
      <c r="BQ736" s="11"/>
      <c r="BR736" s="11"/>
      <c r="BS736" s="11"/>
      <c r="BT736" s="11"/>
      <c r="BU736" s="11"/>
      <c r="BV736" s="11"/>
      <c r="BW736" s="11"/>
      <c r="BX736" s="11"/>
      <c r="BY736" s="11"/>
      <c r="BZ736" s="11"/>
      <c r="CA736" s="11"/>
      <c r="CB736" s="11"/>
      <c r="CC736" s="11"/>
      <c r="CD736" s="11"/>
      <c r="CE736" s="11"/>
      <c r="CF736" s="11"/>
      <c r="CG736" s="11"/>
      <c r="CH736" s="11"/>
      <c r="CI736" s="11"/>
      <c r="CJ736" s="11"/>
      <c r="CK736" s="11"/>
      <c r="CL736" s="11"/>
      <c r="CM736" s="11"/>
      <c r="CN736" s="11"/>
      <c r="CO736" s="11"/>
      <c r="CP736" s="11"/>
      <c r="CQ736" s="11"/>
      <c r="CR736" s="11"/>
      <c r="CS736" s="11"/>
      <c r="CT736" s="11"/>
      <c r="CU736" s="11"/>
      <c r="CV736" s="11"/>
      <c r="CW736" s="11"/>
      <c r="CX736" s="11"/>
      <c r="CY736" s="11"/>
      <c r="CZ736" s="11"/>
      <c r="DA736" s="11"/>
      <c r="DB736" s="11"/>
      <c r="DC736" s="11"/>
      <c r="DD736" s="11"/>
      <c r="DE736" s="11"/>
      <c r="DF736" s="11"/>
      <c r="DG736" s="11"/>
      <c r="DH736" s="11"/>
      <c r="DI736" s="11"/>
      <c r="DJ736" s="11"/>
      <c r="DK736" s="11"/>
      <c r="DL736" s="11"/>
      <c r="DM736" s="11"/>
      <c r="DN736" s="11"/>
      <c r="DO736" s="11"/>
      <c r="DP736" s="11"/>
      <c r="DQ736" s="11"/>
      <c r="DR736" s="11"/>
      <c r="DS736" s="11"/>
      <c r="DT736" s="11"/>
      <c r="DU736" s="11"/>
      <c r="DV736" s="11"/>
      <c r="DW736" s="11"/>
      <c r="DX736" s="11"/>
      <c r="DY736" s="11"/>
      <c r="DZ736" s="11"/>
      <c r="EA736" s="11"/>
      <c r="EB736" s="11"/>
      <c r="EC736" s="11"/>
      <c r="ED736" s="11"/>
      <c r="EE736" s="11"/>
    </row>
    <row r="737">
      <c r="B737" s="58"/>
      <c r="C737" s="58"/>
      <c r="D737" s="58"/>
      <c r="E737" s="58"/>
      <c r="F737" s="58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  <c r="BJ737" s="11"/>
      <c r="BK737" s="11"/>
      <c r="BL737" s="11"/>
      <c r="BM737" s="11"/>
      <c r="BN737" s="11"/>
      <c r="BO737" s="11"/>
      <c r="BP737" s="11"/>
      <c r="BQ737" s="11"/>
      <c r="BR737" s="11"/>
      <c r="BS737" s="11"/>
      <c r="BT737" s="11"/>
      <c r="BU737" s="11"/>
      <c r="BV737" s="11"/>
      <c r="BW737" s="11"/>
      <c r="BX737" s="11"/>
      <c r="BY737" s="11"/>
      <c r="BZ737" s="11"/>
      <c r="CA737" s="11"/>
      <c r="CB737" s="11"/>
      <c r="CC737" s="11"/>
      <c r="CD737" s="11"/>
      <c r="CE737" s="11"/>
      <c r="CF737" s="11"/>
      <c r="CG737" s="11"/>
      <c r="CH737" s="11"/>
      <c r="CI737" s="11"/>
      <c r="CJ737" s="11"/>
      <c r="CK737" s="11"/>
      <c r="CL737" s="11"/>
      <c r="CM737" s="11"/>
      <c r="CN737" s="11"/>
      <c r="CO737" s="11"/>
      <c r="CP737" s="11"/>
      <c r="CQ737" s="11"/>
      <c r="CR737" s="11"/>
      <c r="CS737" s="11"/>
      <c r="CT737" s="11"/>
      <c r="CU737" s="11"/>
      <c r="CV737" s="11"/>
      <c r="CW737" s="11"/>
      <c r="CX737" s="11"/>
      <c r="CY737" s="11"/>
      <c r="CZ737" s="11"/>
      <c r="DA737" s="11"/>
      <c r="DB737" s="11"/>
      <c r="DC737" s="11"/>
      <c r="DD737" s="11"/>
      <c r="DE737" s="11"/>
      <c r="DF737" s="11"/>
      <c r="DG737" s="11"/>
      <c r="DH737" s="11"/>
      <c r="DI737" s="11"/>
      <c r="DJ737" s="11"/>
      <c r="DK737" s="11"/>
      <c r="DL737" s="11"/>
      <c r="DM737" s="11"/>
      <c r="DN737" s="11"/>
      <c r="DO737" s="11"/>
      <c r="DP737" s="11"/>
      <c r="DQ737" s="11"/>
      <c r="DR737" s="11"/>
      <c r="DS737" s="11"/>
      <c r="DT737" s="11"/>
      <c r="DU737" s="11"/>
      <c r="DV737" s="11"/>
      <c r="DW737" s="11"/>
      <c r="DX737" s="11"/>
      <c r="DY737" s="11"/>
      <c r="DZ737" s="11"/>
      <c r="EA737" s="11"/>
      <c r="EB737" s="11"/>
      <c r="EC737" s="11"/>
      <c r="ED737" s="11"/>
      <c r="EE737" s="11"/>
    </row>
    <row r="738">
      <c r="B738" s="58"/>
      <c r="C738" s="58"/>
      <c r="D738" s="58"/>
      <c r="E738" s="58"/>
      <c r="F738" s="58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  <c r="BJ738" s="11"/>
      <c r="BK738" s="11"/>
      <c r="BL738" s="11"/>
      <c r="BM738" s="11"/>
      <c r="BN738" s="11"/>
      <c r="BO738" s="11"/>
      <c r="BP738" s="11"/>
      <c r="BQ738" s="11"/>
      <c r="BR738" s="11"/>
      <c r="BS738" s="11"/>
      <c r="BT738" s="11"/>
      <c r="BU738" s="11"/>
      <c r="BV738" s="11"/>
      <c r="BW738" s="11"/>
      <c r="BX738" s="11"/>
      <c r="BY738" s="11"/>
      <c r="BZ738" s="11"/>
      <c r="CA738" s="11"/>
      <c r="CB738" s="11"/>
      <c r="CC738" s="11"/>
      <c r="CD738" s="11"/>
      <c r="CE738" s="11"/>
      <c r="CF738" s="11"/>
      <c r="CG738" s="11"/>
      <c r="CH738" s="11"/>
      <c r="CI738" s="11"/>
      <c r="CJ738" s="11"/>
      <c r="CK738" s="11"/>
      <c r="CL738" s="11"/>
      <c r="CM738" s="11"/>
      <c r="CN738" s="11"/>
      <c r="CO738" s="11"/>
      <c r="CP738" s="11"/>
      <c r="CQ738" s="11"/>
      <c r="CR738" s="11"/>
      <c r="CS738" s="11"/>
      <c r="CT738" s="11"/>
      <c r="CU738" s="11"/>
      <c r="CV738" s="11"/>
      <c r="CW738" s="11"/>
      <c r="CX738" s="11"/>
      <c r="CY738" s="11"/>
      <c r="CZ738" s="11"/>
      <c r="DA738" s="11"/>
      <c r="DB738" s="11"/>
      <c r="DC738" s="11"/>
      <c r="DD738" s="11"/>
      <c r="DE738" s="11"/>
      <c r="DF738" s="11"/>
      <c r="DG738" s="11"/>
      <c r="DH738" s="11"/>
      <c r="DI738" s="11"/>
      <c r="DJ738" s="11"/>
      <c r="DK738" s="11"/>
      <c r="DL738" s="11"/>
      <c r="DM738" s="11"/>
      <c r="DN738" s="11"/>
      <c r="DO738" s="11"/>
      <c r="DP738" s="11"/>
      <c r="DQ738" s="11"/>
      <c r="DR738" s="11"/>
      <c r="DS738" s="11"/>
      <c r="DT738" s="11"/>
      <c r="DU738" s="11"/>
      <c r="DV738" s="11"/>
      <c r="DW738" s="11"/>
      <c r="DX738" s="11"/>
      <c r="DY738" s="11"/>
      <c r="DZ738" s="11"/>
      <c r="EA738" s="11"/>
      <c r="EB738" s="11"/>
      <c r="EC738" s="11"/>
      <c r="ED738" s="11"/>
      <c r="EE738" s="11"/>
    </row>
    <row r="739">
      <c r="B739" s="58"/>
      <c r="C739" s="58"/>
      <c r="D739" s="58"/>
      <c r="E739" s="58"/>
      <c r="F739" s="58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/>
      <c r="BE739" s="11"/>
      <c r="BF739" s="11"/>
      <c r="BG739" s="11"/>
      <c r="BH739" s="11"/>
      <c r="BI739" s="11"/>
      <c r="BJ739" s="11"/>
      <c r="BK739" s="11"/>
      <c r="BL739" s="11"/>
      <c r="BM739" s="11"/>
      <c r="BN739" s="11"/>
      <c r="BO739" s="11"/>
      <c r="BP739" s="11"/>
      <c r="BQ739" s="11"/>
      <c r="BR739" s="11"/>
      <c r="BS739" s="11"/>
      <c r="BT739" s="11"/>
      <c r="BU739" s="11"/>
      <c r="BV739" s="11"/>
      <c r="BW739" s="11"/>
      <c r="BX739" s="11"/>
      <c r="BY739" s="11"/>
      <c r="BZ739" s="11"/>
      <c r="CA739" s="11"/>
      <c r="CB739" s="11"/>
      <c r="CC739" s="11"/>
      <c r="CD739" s="11"/>
      <c r="CE739" s="11"/>
      <c r="CF739" s="11"/>
      <c r="CG739" s="11"/>
      <c r="CH739" s="11"/>
      <c r="CI739" s="11"/>
      <c r="CJ739" s="11"/>
      <c r="CK739" s="11"/>
      <c r="CL739" s="11"/>
      <c r="CM739" s="11"/>
      <c r="CN739" s="11"/>
      <c r="CO739" s="11"/>
      <c r="CP739" s="11"/>
      <c r="CQ739" s="11"/>
      <c r="CR739" s="11"/>
      <c r="CS739" s="11"/>
      <c r="CT739" s="11"/>
      <c r="CU739" s="11"/>
      <c r="CV739" s="11"/>
      <c r="CW739" s="11"/>
      <c r="CX739" s="11"/>
      <c r="CY739" s="11"/>
      <c r="CZ739" s="11"/>
      <c r="DA739" s="11"/>
      <c r="DB739" s="11"/>
      <c r="DC739" s="11"/>
      <c r="DD739" s="11"/>
      <c r="DE739" s="11"/>
      <c r="DF739" s="11"/>
      <c r="DG739" s="11"/>
      <c r="DH739" s="11"/>
      <c r="DI739" s="11"/>
      <c r="DJ739" s="11"/>
      <c r="DK739" s="11"/>
      <c r="DL739" s="11"/>
      <c r="DM739" s="11"/>
      <c r="DN739" s="11"/>
      <c r="DO739" s="11"/>
      <c r="DP739" s="11"/>
      <c r="DQ739" s="11"/>
      <c r="DR739" s="11"/>
      <c r="DS739" s="11"/>
      <c r="DT739" s="11"/>
      <c r="DU739" s="11"/>
      <c r="DV739" s="11"/>
      <c r="DW739" s="11"/>
      <c r="DX739" s="11"/>
      <c r="DY739" s="11"/>
      <c r="DZ739" s="11"/>
      <c r="EA739" s="11"/>
      <c r="EB739" s="11"/>
      <c r="EC739" s="11"/>
      <c r="ED739" s="11"/>
      <c r="EE739" s="11"/>
    </row>
    <row r="740">
      <c r="B740" s="58"/>
      <c r="C740" s="58"/>
      <c r="D740" s="58"/>
      <c r="E740" s="58"/>
      <c r="F740" s="58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  <c r="BI740" s="11"/>
      <c r="BJ740" s="11"/>
      <c r="BK740" s="11"/>
      <c r="BL740" s="11"/>
      <c r="BM740" s="11"/>
      <c r="BN740" s="11"/>
      <c r="BO740" s="11"/>
      <c r="BP740" s="11"/>
      <c r="BQ740" s="11"/>
      <c r="BR740" s="11"/>
      <c r="BS740" s="11"/>
      <c r="BT740" s="11"/>
      <c r="BU740" s="11"/>
      <c r="BV740" s="11"/>
      <c r="BW740" s="11"/>
      <c r="BX740" s="11"/>
      <c r="BY740" s="11"/>
      <c r="BZ740" s="11"/>
      <c r="CA740" s="11"/>
      <c r="CB740" s="11"/>
      <c r="CC740" s="11"/>
      <c r="CD740" s="11"/>
      <c r="CE740" s="11"/>
      <c r="CF740" s="11"/>
      <c r="CG740" s="11"/>
      <c r="CH740" s="11"/>
      <c r="CI740" s="11"/>
      <c r="CJ740" s="11"/>
      <c r="CK740" s="11"/>
      <c r="CL740" s="11"/>
      <c r="CM740" s="11"/>
      <c r="CN740" s="11"/>
      <c r="CO740" s="11"/>
      <c r="CP740" s="11"/>
      <c r="CQ740" s="11"/>
      <c r="CR740" s="11"/>
      <c r="CS740" s="11"/>
      <c r="CT740" s="11"/>
      <c r="CU740" s="11"/>
      <c r="CV740" s="11"/>
      <c r="CW740" s="11"/>
      <c r="CX740" s="11"/>
      <c r="CY740" s="11"/>
      <c r="CZ740" s="11"/>
      <c r="DA740" s="11"/>
      <c r="DB740" s="11"/>
      <c r="DC740" s="11"/>
      <c r="DD740" s="11"/>
      <c r="DE740" s="11"/>
      <c r="DF740" s="11"/>
      <c r="DG740" s="11"/>
      <c r="DH740" s="11"/>
      <c r="DI740" s="11"/>
      <c r="DJ740" s="11"/>
      <c r="DK740" s="11"/>
      <c r="DL740" s="11"/>
      <c r="DM740" s="11"/>
      <c r="DN740" s="11"/>
      <c r="DO740" s="11"/>
      <c r="DP740" s="11"/>
      <c r="DQ740" s="11"/>
      <c r="DR740" s="11"/>
      <c r="DS740" s="11"/>
      <c r="DT740" s="11"/>
      <c r="DU740" s="11"/>
      <c r="DV740" s="11"/>
      <c r="DW740" s="11"/>
      <c r="DX740" s="11"/>
      <c r="DY740" s="11"/>
      <c r="DZ740" s="11"/>
      <c r="EA740" s="11"/>
      <c r="EB740" s="11"/>
      <c r="EC740" s="11"/>
      <c r="ED740" s="11"/>
      <c r="EE740" s="11"/>
    </row>
    <row r="741">
      <c r="B741" s="58"/>
      <c r="C741" s="58"/>
      <c r="D741" s="58"/>
      <c r="E741" s="58"/>
      <c r="F741" s="58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  <c r="BI741" s="11"/>
      <c r="BJ741" s="11"/>
      <c r="BK741" s="11"/>
      <c r="BL741" s="11"/>
      <c r="BM741" s="11"/>
      <c r="BN741" s="11"/>
      <c r="BO741" s="11"/>
      <c r="BP741" s="11"/>
      <c r="BQ741" s="11"/>
      <c r="BR741" s="11"/>
      <c r="BS741" s="11"/>
      <c r="BT741" s="11"/>
      <c r="BU741" s="11"/>
      <c r="BV741" s="11"/>
      <c r="BW741" s="11"/>
      <c r="BX741" s="11"/>
      <c r="BY741" s="11"/>
      <c r="BZ741" s="11"/>
      <c r="CA741" s="11"/>
      <c r="CB741" s="11"/>
      <c r="CC741" s="11"/>
      <c r="CD741" s="11"/>
      <c r="CE741" s="11"/>
      <c r="CF741" s="11"/>
      <c r="CG741" s="11"/>
      <c r="CH741" s="11"/>
      <c r="CI741" s="11"/>
      <c r="CJ741" s="11"/>
      <c r="CK741" s="11"/>
      <c r="CL741" s="11"/>
      <c r="CM741" s="11"/>
      <c r="CN741" s="11"/>
      <c r="CO741" s="11"/>
      <c r="CP741" s="11"/>
      <c r="CQ741" s="11"/>
      <c r="CR741" s="11"/>
      <c r="CS741" s="11"/>
      <c r="CT741" s="11"/>
      <c r="CU741" s="11"/>
      <c r="CV741" s="11"/>
      <c r="CW741" s="11"/>
      <c r="CX741" s="11"/>
      <c r="CY741" s="11"/>
      <c r="CZ741" s="11"/>
      <c r="DA741" s="11"/>
      <c r="DB741" s="11"/>
      <c r="DC741" s="11"/>
      <c r="DD741" s="11"/>
      <c r="DE741" s="11"/>
      <c r="DF741" s="11"/>
      <c r="DG741" s="11"/>
      <c r="DH741" s="11"/>
      <c r="DI741" s="11"/>
      <c r="DJ741" s="11"/>
      <c r="DK741" s="11"/>
      <c r="DL741" s="11"/>
      <c r="DM741" s="11"/>
      <c r="DN741" s="11"/>
      <c r="DO741" s="11"/>
      <c r="DP741" s="11"/>
      <c r="DQ741" s="11"/>
      <c r="DR741" s="11"/>
      <c r="DS741" s="11"/>
      <c r="DT741" s="11"/>
      <c r="DU741" s="11"/>
      <c r="DV741" s="11"/>
      <c r="DW741" s="11"/>
      <c r="DX741" s="11"/>
      <c r="DY741" s="11"/>
      <c r="DZ741" s="11"/>
      <c r="EA741" s="11"/>
      <c r="EB741" s="11"/>
      <c r="EC741" s="11"/>
      <c r="ED741" s="11"/>
      <c r="EE741" s="11"/>
    </row>
    <row r="742">
      <c r="B742" s="58"/>
      <c r="C742" s="58"/>
      <c r="D742" s="58"/>
      <c r="E742" s="58"/>
      <c r="F742" s="58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  <c r="BE742" s="11"/>
      <c r="BF742" s="11"/>
      <c r="BG742" s="11"/>
      <c r="BH742" s="11"/>
      <c r="BI742" s="11"/>
      <c r="BJ742" s="11"/>
      <c r="BK742" s="11"/>
      <c r="BL742" s="11"/>
      <c r="BM742" s="11"/>
      <c r="BN742" s="11"/>
      <c r="BO742" s="11"/>
      <c r="BP742" s="11"/>
      <c r="BQ742" s="11"/>
      <c r="BR742" s="11"/>
      <c r="BS742" s="11"/>
      <c r="BT742" s="11"/>
      <c r="BU742" s="11"/>
      <c r="BV742" s="11"/>
      <c r="BW742" s="11"/>
      <c r="BX742" s="11"/>
      <c r="BY742" s="11"/>
      <c r="BZ742" s="11"/>
      <c r="CA742" s="11"/>
      <c r="CB742" s="11"/>
      <c r="CC742" s="11"/>
      <c r="CD742" s="11"/>
      <c r="CE742" s="11"/>
      <c r="CF742" s="11"/>
      <c r="CG742" s="11"/>
      <c r="CH742" s="11"/>
      <c r="CI742" s="11"/>
      <c r="CJ742" s="11"/>
      <c r="CK742" s="11"/>
      <c r="CL742" s="11"/>
      <c r="CM742" s="11"/>
      <c r="CN742" s="11"/>
      <c r="CO742" s="11"/>
      <c r="CP742" s="11"/>
      <c r="CQ742" s="11"/>
      <c r="CR742" s="11"/>
      <c r="CS742" s="11"/>
      <c r="CT742" s="11"/>
      <c r="CU742" s="11"/>
      <c r="CV742" s="11"/>
      <c r="CW742" s="11"/>
      <c r="CX742" s="11"/>
      <c r="CY742" s="11"/>
      <c r="CZ742" s="11"/>
      <c r="DA742" s="11"/>
      <c r="DB742" s="11"/>
      <c r="DC742" s="11"/>
      <c r="DD742" s="11"/>
      <c r="DE742" s="11"/>
      <c r="DF742" s="11"/>
      <c r="DG742" s="11"/>
      <c r="DH742" s="11"/>
      <c r="DI742" s="11"/>
      <c r="DJ742" s="11"/>
      <c r="DK742" s="11"/>
      <c r="DL742" s="11"/>
      <c r="DM742" s="11"/>
      <c r="DN742" s="11"/>
      <c r="DO742" s="11"/>
      <c r="DP742" s="11"/>
      <c r="DQ742" s="11"/>
      <c r="DR742" s="11"/>
      <c r="DS742" s="11"/>
      <c r="DT742" s="11"/>
      <c r="DU742" s="11"/>
      <c r="DV742" s="11"/>
      <c r="DW742" s="11"/>
      <c r="DX742" s="11"/>
      <c r="DY742" s="11"/>
      <c r="DZ742" s="11"/>
      <c r="EA742" s="11"/>
      <c r="EB742" s="11"/>
      <c r="EC742" s="11"/>
      <c r="ED742" s="11"/>
      <c r="EE742" s="11"/>
    </row>
    <row r="743">
      <c r="B743" s="58"/>
      <c r="C743" s="58"/>
      <c r="D743" s="58"/>
      <c r="E743" s="58"/>
      <c r="F743" s="58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  <c r="BD743" s="11"/>
      <c r="BE743" s="11"/>
      <c r="BF743" s="11"/>
      <c r="BG743" s="11"/>
      <c r="BH743" s="11"/>
      <c r="BI743" s="11"/>
      <c r="BJ743" s="11"/>
      <c r="BK743" s="11"/>
      <c r="BL743" s="11"/>
      <c r="BM743" s="11"/>
      <c r="BN743" s="11"/>
      <c r="BO743" s="11"/>
      <c r="BP743" s="11"/>
      <c r="BQ743" s="11"/>
      <c r="BR743" s="11"/>
      <c r="BS743" s="11"/>
      <c r="BT743" s="11"/>
      <c r="BU743" s="11"/>
      <c r="BV743" s="11"/>
      <c r="BW743" s="11"/>
      <c r="BX743" s="11"/>
      <c r="BY743" s="11"/>
      <c r="BZ743" s="11"/>
      <c r="CA743" s="11"/>
      <c r="CB743" s="11"/>
      <c r="CC743" s="11"/>
      <c r="CD743" s="11"/>
      <c r="CE743" s="11"/>
      <c r="CF743" s="11"/>
      <c r="CG743" s="11"/>
      <c r="CH743" s="11"/>
      <c r="CI743" s="11"/>
      <c r="CJ743" s="11"/>
      <c r="CK743" s="11"/>
      <c r="CL743" s="11"/>
      <c r="CM743" s="11"/>
      <c r="CN743" s="11"/>
      <c r="CO743" s="11"/>
      <c r="CP743" s="11"/>
      <c r="CQ743" s="11"/>
      <c r="CR743" s="11"/>
      <c r="CS743" s="11"/>
      <c r="CT743" s="11"/>
      <c r="CU743" s="11"/>
      <c r="CV743" s="11"/>
      <c r="CW743" s="11"/>
      <c r="CX743" s="11"/>
      <c r="CY743" s="11"/>
      <c r="CZ743" s="11"/>
      <c r="DA743" s="11"/>
      <c r="DB743" s="11"/>
      <c r="DC743" s="11"/>
      <c r="DD743" s="11"/>
      <c r="DE743" s="11"/>
      <c r="DF743" s="11"/>
      <c r="DG743" s="11"/>
      <c r="DH743" s="11"/>
      <c r="DI743" s="11"/>
      <c r="DJ743" s="11"/>
      <c r="DK743" s="11"/>
      <c r="DL743" s="11"/>
      <c r="DM743" s="11"/>
      <c r="DN743" s="11"/>
      <c r="DO743" s="11"/>
      <c r="DP743" s="11"/>
      <c r="DQ743" s="11"/>
      <c r="DR743" s="11"/>
      <c r="DS743" s="11"/>
      <c r="DT743" s="11"/>
      <c r="DU743" s="11"/>
      <c r="DV743" s="11"/>
      <c r="DW743" s="11"/>
      <c r="DX743" s="11"/>
      <c r="DY743" s="11"/>
      <c r="DZ743" s="11"/>
      <c r="EA743" s="11"/>
      <c r="EB743" s="11"/>
      <c r="EC743" s="11"/>
      <c r="ED743" s="11"/>
      <c r="EE743" s="11"/>
    </row>
    <row r="744">
      <c r="B744" s="58"/>
      <c r="C744" s="58"/>
      <c r="D744" s="58"/>
      <c r="E744" s="58"/>
      <c r="F744" s="58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  <c r="BI744" s="11"/>
      <c r="BJ744" s="11"/>
      <c r="BK744" s="11"/>
      <c r="BL744" s="11"/>
      <c r="BM744" s="11"/>
      <c r="BN744" s="11"/>
      <c r="BO744" s="11"/>
      <c r="BP744" s="11"/>
      <c r="BQ744" s="11"/>
      <c r="BR744" s="11"/>
      <c r="BS744" s="11"/>
      <c r="BT744" s="11"/>
      <c r="BU744" s="11"/>
      <c r="BV744" s="11"/>
      <c r="BW744" s="11"/>
      <c r="BX744" s="11"/>
      <c r="BY744" s="11"/>
      <c r="BZ744" s="11"/>
      <c r="CA744" s="11"/>
      <c r="CB744" s="11"/>
      <c r="CC744" s="11"/>
      <c r="CD744" s="11"/>
      <c r="CE744" s="11"/>
      <c r="CF744" s="11"/>
      <c r="CG744" s="11"/>
      <c r="CH744" s="11"/>
      <c r="CI744" s="11"/>
      <c r="CJ744" s="11"/>
      <c r="CK744" s="11"/>
      <c r="CL744" s="11"/>
      <c r="CM744" s="11"/>
      <c r="CN744" s="11"/>
      <c r="CO744" s="11"/>
      <c r="CP744" s="11"/>
      <c r="CQ744" s="11"/>
      <c r="CR744" s="11"/>
      <c r="CS744" s="11"/>
      <c r="CT744" s="11"/>
      <c r="CU744" s="11"/>
      <c r="CV744" s="11"/>
      <c r="CW744" s="11"/>
      <c r="CX744" s="11"/>
      <c r="CY744" s="11"/>
      <c r="CZ744" s="11"/>
      <c r="DA744" s="11"/>
      <c r="DB744" s="11"/>
      <c r="DC744" s="11"/>
      <c r="DD744" s="11"/>
      <c r="DE744" s="11"/>
      <c r="DF744" s="11"/>
      <c r="DG744" s="11"/>
      <c r="DH744" s="11"/>
      <c r="DI744" s="11"/>
      <c r="DJ744" s="11"/>
      <c r="DK744" s="11"/>
      <c r="DL744" s="11"/>
      <c r="DM744" s="11"/>
      <c r="DN744" s="11"/>
      <c r="DO744" s="11"/>
      <c r="DP744" s="11"/>
      <c r="DQ744" s="11"/>
      <c r="DR744" s="11"/>
      <c r="DS744" s="11"/>
      <c r="DT744" s="11"/>
      <c r="DU744" s="11"/>
      <c r="DV744" s="11"/>
      <c r="DW744" s="11"/>
      <c r="DX744" s="11"/>
      <c r="DY744" s="11"/>
      <c r="DZ744" s="11"/>
      <c r="EA744" s="11"/>
      <c r="EB744" s="11"/>
      <c r="EC744" s="11"/>
      <c r="ED744" s="11"/>
      <c r="EE744" s="11"/>
    </row>
    <row r="745">
      <c r="B745" s="58"/>
      <c r="C745" s="58"/>
      <c r="D745" s="58"/>
      <c r="E745" s="58"/>
      <c r="F745" s="58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  <c r="BJ745" s="11"/>
      <c r="BK745" s="11"/>
      <c r="BL745" s="11"/>
      <c r="BM745" s="11"/>
      <c r="BN745" s="11"/>
      <c r="BO745" s="11"/>
      <c r="BP745" s="11"/>
      <c r="BQ745" s="11"/>
      <c r="BR745" s="11"/>
      <c r="BS745" s="11"/>
      <c r="BT745" s="11"/>
      <c r="BU745" s="11"/>
      <c r="BV745" s="11"/>
      <c r="BW745" s="11"/>
      <c r="BX745" s="11"/>
      <c r="BY745" s="11"/>
      <c r="BZ745" s="11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</row>
    <row r="746">
      <c r="B746" s="58"/>
      <c r="C746" s="58"/>
      <c r="D746" s="58"/>
      <c r="E746" s="58"/>
      <c r="F746" s="58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  <c r="BI746" s="11"/>
      <c r="BJ746" s="11"/>
      <c r="BK746" s="11"/>
      <c r="BL746" s="11"/>
      <c r="BM746" s="11"/>
      <c r="BN746" s="11"/>
      <c r="BO746" s="11"/>
      <c r="BP746" s="11"/>
      <c r="BQ746" s="11"/>
      <c r="BR746" s="11"/>
      <c r="BS746" s="11"/>
      <c r="BT746" s="11"/>
      <c r="BU746" s="11"/>
      <c r="BV746" s="11"/>
      <c r="BW746" s="11"/>
      <c r="BX746" s="11"/>
      <c r="BY746" s="11"/>
      <c r="BZ746" s="11"/>
      <c r="CA746" s="11"/>
      <c r="CB746" s="11"/>
      <c r="CC746" s="11"/>
      <c r="CD746" s="11"/>
      <c r="CE746" s="11"/>
      <c r="CF746" s="11"/>
      <c r="CG746" s="11"/>
      <c r="CH746" s="11"/>
      <c r="CI746" s="11"/>
      <c r="CJ746" s="11"/>
      <c r="CK746" s="11"/>
      <c r="CL746" s="11"/>
      <c r="CM746" s="11"/>
      <c r="CN746" s="11"/>
      <c r="CO746" s="11"/>
      <c r="CP746" s="11"/>
      <c r="CQ746" s="11"/>
      <c r="CR746" s="11"/>
      <c r="CS746" s="11"/>
      <c r="CT746" s="11"/>
      <c r="CU746" s="11"/>
      <c r="CV746" s="11"/>
      <c r="CW746" s="11"/>
      <c r="CX746" s="11"/>
      <c r="CY746" s="11"/>
      <c r="CZ746" s="11"/>
      <c r="DA746" s="11"/>
      <c r="DB746" s="11"/>
      <c r="DC746" s="11"/>
      <c r="DD746" s="11"/>
      <c r="DE746" s="11"/>
      <c r="DF746" s="11"/>
      <c r="DG746" s="11"/>
      <c r="DH746" s="11"/>
      <c r="DI746" s="11"/>
      <c r="DJ746" s="11"/>
      <c r="DK746" s="11"/>
      <c r="DL746" s="11"/>
      <c r="DM746" s="11"/>
      <c r="DN746" s="11"/>
      <c r="DO746" s="11"/>
      <c r="DP746" s="11"/>
      <c r="DQ746" s="11"/>
      <c r="DR746" s="11"/>
      <c r="DS746" s="11"/>
      <c r="DT746" s="11"/>
      <c r="DU746" s="11"/>
      <c r="DV746" s="11"/>
      <c r="DW746" s="11"/>
      <c r="DX746" s="11"/>
      <c r="DY746" s="11"/>
      <c r="DZ746" s="11"/>
      <c r="EA746" s="11"/>
      <c r="EB746" s="11"/>
      <c r="EC746" s="11"/>
      <c r="ED746" s="11"/>
      <c r="EE746" s="11"/>
    </row>
    <row r="747">
      <c r="B747" s="58"/>
      <c r="C747" s="58"/>
      <c r="D747" s="58"/>
      <c r="E747" s="58"/>
      <c r="F747" s="58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  <c r="BJ747" s="11"/>
      <c r="BK747" s="11"/>
      <c r="BL747" s="11"/>
      <c r="BM747" s="11"/>
      <c r="BN747" s="11"/>
      <c r="BO747" s="11"/>
      <c r="BP747" s="11"/>
      <c r="BQ747" s="11"/>
      <c r="BR747" s="11"/>
      <c r="BS747" s="11"/>
      <c r="BT747" s="11"/>
      <c r="BU747" s="11"/>
      <c r="BV747" s="11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</row>
    <row r="748">
      <c r="B748" s="58"/>
      <c r="C748" s="58"/>
      <c r="D748" s="58"/>
      <c r="E748" s="58"/>
      <c r="F748" s="58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  <c r="BD748" s="11"/>
      <c r="BE748" s="11"/>
      <c r="BF748" s="11"/>
      <c r="BG748" s="11"/>
      <c r="BH748" s="11"/>
      <c r="BI748" s="11"/>
      <c r="BJ748" s="11"/>
      <c r="BK748" s="11"/>
      <c r="BL748" s="11"/>
      <c r="BM748" s="11"/>
      <c r="BN748" s="11"/>
      <c r="BO748" s="11"/>
      <c r="BP748" s="11"/>
      <c r="BQ748" s="11"/>
      <c r="BR748" s="11"/>
      <c r="BS748" s="11"/>
      <c r="BT748" s="11"/>
      <c r="BU748" s="11"/>
      <c r="BV748" s="11"/>
      <c r="BW748" s="11"/>
      <c r="BX748" s="11"/>
      <c r="BY748" s="11"/>
      <c r="BZ748" s="11"/>
      <c r="CA748" s="11"/>
      <c r="CB748" s="11"/>
      <c r="CC748" s="11"/>
      <c r="CD748" s="11"/>
      <c r="CE748" s="11"/>
      <c r="CF748" s="11"/>
      <c r="CG748" s="11"/>
      <c r="CH748" s="11"/>
      <c r="CI748" s="11"/>
      <c r="CJ748" s="11"/>
      <c r="CK748" s="11"/>
      <c r="CL748" s="11"/>
      <c r="CM748" s="11"/>
      <c r="CN748" s="11"/>
      <c r="CO748" s="11"/>
      <c r="CP748" s="11"/>
      <c r="CQ748" s="11"/>
      <c r="CR748" s="11"/>
      <c r="CS748" s="11"/>
      <c r="CT748" s="11"/>
      <c r="CU748" s="11"/>
      <c r="CV748" s="11"/>
      <c r="CW748" s="11"/>
      <c r="CX748" s="11"/>
      <c r="CY748" s="11"/>
      <c r="CZ748" s="11"/>
      <c r="DA748" s="11"/>
      <c r="DB748" s="11"/>
      <c r="DC748" s="11"/>
      <c r="DD748" s="11"/>
      <c r="DE748" s="11"/>
      <c r="DF748" s="11"/>
      <c r="DG748" s="11"/>
      <c r="DH748" s="11"/>
      <c r="DI748" s="11"/>
      <c r="DJ748" s="11"/>
      <c r="DK748" s="11"/>
      <c r="DL748" s="11"/>
      <c r="DM748" s="11"/>
      <c r="DN748" s="11"/>
      <c r="DO748" s="11"/>
      <c r="DP748" s="11"/>
      <c r="DQ748" s="11"/>
      <c r="DR748" s="11"/>
      <c r="DS748" s="11"/>
      <c r="DT748" s="11"/>
      <c r="DU748" s="11"/>
      <c r="DV748" s="11"/>
      <c r="DW748" s="11"/>
      <c r="DX748" s="11"/>
      <c r="DY748" s="11"/>
      <c r="DZ748" s="11"/>
      <c r="EA748" s="11"/>
      <c r="EB748" s="11"/>
      <c r="EC748" s="11"/>
      <c r="ED748" s="11"/>
      <c r="EE748" s="11"/>
    </row>
    <row r="749">
      <c r="B749" s="58"/>
      <c r="C749" s="58"/>
      <c r="D749" s="58"/>
      <c r="E749" s="58"/>
      <c r="F749" s="58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  <c r="BD749" s="11"/>
      <c r="BE749" s="11"/>
      <c r="BF749" s="11"/>
      <c r="BG749" s="11"/>
      <c r="BH749" s="11"/>
      <c r="BI749" s="11"/>
      <c r="BJ749" s="11"/>
      <c r="BK749" s="11"/>
      <c r="BL749" s="11"/>
      <c r="BM749" s="11"/>
      <c r="BN749" s="11"/>
      <c r="BO749" s="11"/>
      <c r="BP749" s="11"/>
      <c r="BQ749" s="11"/>
      <c r="BR749" s="11"/>
      <c r="BS749" s="11"/>
      <c r="BT749" s="11"/>
      <c r="BU749" s="11"/>
      <c r="BV749" s="11"/>
      <c r="BW749" s="11"/>
      <c r="BX749" s="11"/>
      <c r="BY749" s="11"/>
      <c r="BZ749" s="11"/>
      <c r="CA749" s="11"/>
      <c r="CB749" s="11"/>
      <c r="CC749" s="11"/>
      <c r="CD749" s="11"/>
      <c r="CE749" s="11"/>
      <c r="CF749" s="11"/>
      <c r="CG749" s="11"/>
      <c r="CH749" s="11"/>
      <c r="CI749" s="11"/>
      <c r="CJ749" s="11"/>
      <c r="CK749" s="11"/>
      <c r="CL749" s="11"/>
      <c r="CM749" s="11"/>
      <c r="CN749" s="11"/>
      <c r="CO749" s="11"/>
      <c r="CP749" s="11"/>
      <c r="CQ749" s="11"/>
      <c r="CR749" s="11"/>
      <c r="CS749" s="11"/>
      <c r="CT749" s="11"/>
      <c r="CU749" s="11"/>
      <c r="CV749" s="11"/>
      <c r="CW749" s="11"/>
      <c r="CX749" s="11"/>
      <c r="CY749" s="11"/>
      <c r="CZ749" s="11"/>
      <c r="DA749" s="11"/>
      <c r="DB749" s="11"/>
      <c r="DC749" s="11"/>
      <c r="DD749" s="11"/>
      <c r="DE749" s="11"/>
      <c r="DF749" s="11"/>
      <c r="DG749" s="11"/>
      <c r="DH749" s="11"/>
      <c r="DI749" s="11"/>
      <c r="DJ749" s="11"/>
      <c r="DK749" s="11"/>
      <c r="DL749" s="11"/>
      <c r="DM749" s="11"/>
      <c r="DN749" s="11"/>
      <c r="DO749" s="11"/>
      <c r="DP749" s="11"/>
      <c r="DQ749" s="11"/>
      <c r="DR749" s="11"/>
      <c r="DS749" s="11"/>
      <c r="DT749" s="11"/>
      <c r="DU749" s="11"/>
      <c r="DV749" s="11"/>
      <c r="DW749" s="11"/>
      <c r="DX749" s="11"/>
      <c r="DY749" s="11"/>
      <c r="DZ749" s="11"/>
      <c r="EA749" s="11"/>
      <c r="EB749" s="11"/>
      <c r="EC749" s="11"/>
      <c r="ED749" s="11"/>
      <c r="EE749" s="11"/>
    </row>
    <row r="750">
      <c r="B750" s="58"/>
      <c r="C750" s="58"/>
      <c r="D750" s="58"/>
      <c r="E750" s="58"/>
      <c r="F750" s="58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  <c r="BI750" s="11"/>
      <c r="BJ750" s="11"/>
      <c r="BK750" s="11"/>
      <c r="BL750" s="11"/>
      <c r="BM750" s="11"/>
      <c r="BN750" s="11"/>
      <c r="BO750" s="11"/>
      <c r="BP750" s="11"/>
      <c r="BQ750" s="11"/>
      <c r="BR750" s="11"/>
      <c r="BS750" s="11"/>
      <c r="BT750" s="11"/>
      <c r="BU750" s="11"/>
      <c r="BV750" s="11"/>
      <c r="BW750" s="11"/>
      <c r="BX750" s="11"/>
      <c r="BY750" s="11"/>
      <c r="BZ750" s="11"/>
      <c r="CA750" s="11"/>
      <c r="CB750" s="11"/>
      <c r="CC750" s="11"/>
      <c r="CD750" s="11"/>
      <c r="CE750" s="11"/>
      <c r="CF750" s="11"/>
      <c r="CG750" s="11"/>
      <c r="CH750" s="11"/>
      <c r="CI750" s="11"/>
      <c r="CJ750" s="11"/>
      <c r="CK750" s="11"/>
      <c r="CL750" s="11"/>
      <c r="CM750" s="11"/>
      <c r="CN750" s="11"/>
      <c r="CO750" s="11"/>
      <c r="CP750" s="11"/>
      <c r="CQ750" s="11"/>
      <c r="CR750" s="11"/>
      <c r="CS750" s="11"/>
      <c r="CT750" s="11"/>
      <c r="CU750" s="11"/>
      <c r="CV750" s="11"/>
      <c r="CW750" s="11"/>
      <c r="CX750" s="11"/>
      <c r="CY750" s="11"/>
      <c r="CZ750" s="11"/>
      <c r="DA750" s="11"/>
      <c r="DB750" s="11"/>
      <c r="DC750" s="11"/>
      <c r="DD750" s="11"/>
      <c r="DE750" s="11"/>
      <c r="DF750" s="11"/>
      <c r="DG750" s="11"/>
      <c r="DH750" s="11"/>
      <c r="DI750" s="11"/>
      <c r="DJ750" s="11"/>
      <c r="DK750" s="11"/>
      <c r="DL750" s="11"/>
      <c r="DM750" s="11"/>
      <c r="DN750" s="11"/>
      <c r="DO750" s="11"/>
      <c r="DP750" s="11"/>
      <c r="DQ750" s="11"/>
      <c r="DR750" s="11"/>
      <c r="DS750" s="11"/>
      <c r="DT750" s="11"/>
      <c r="DU750" s="11"/>
      <c r="DV750" s="11"/>
      <c r="DW750" s="11"/>
      <c r="DX750" s="11"/>
      <c r="DY750" s="11"/>
      <c r="DZ750" s="11"/>
      <c r="EA750" s="11"/>
      <c r="EB750" s="11"/>
      <c r="EC750" s="11"/>
      <c r="ED750" s="11"/>
      <c r="EE750" s="11"/>
    </row>
    <row r="751">
      <c r="B751" s="58"/>
      <c r="C751" s="58"/>
      <c r="D751" s="58"/>
      <c r="E751" s="58"/>
      <c r="F751" s="58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  <c r="BJ751" s="11"/>
      <c r="BK751" s="11"/>
      <c r="BL751" s="11"/>
      <c r="BM751" s="11"/>
      <c r="BN751" s="11"/>
      <c r="BO751" s="11"/>
      <c r="BP751" s="11"/>
      <c r="BQ751" s="11"/>
      <c r="BR751" s="11"/>
      <c r="BS751" s="11"/>
      <c r="BT751" s="11"/>
      <c r="BU751" s="11"/>
      <c r="BV751" s="11"/>
      <c r="BW751" s="11"/>
      <c r="BX751" s="11"/>
      <c r="BY751" s="11"/>
      <c r="BZ751" s="11"/>
      <c r="CA751" s="11"/>
      <c r="CB751" s="11"/>
      <c r="CC751" s="11"/>
      <c r="CD751" s="11"/>
      <c r="CE751" s="11"/>
      <c r="CF751" s="11"/>
      <c r="CG751" s="11"/>
      <c r="CH751" s="11"/>
      <c r="CI751" s="11"/>
      <c r="CJ751" s="11"/>
      <c r="CK751" s="11"/>
      <c r="CL751" s="11"/>
      <c r="CM751" s="11"/>
      <c r="CN751" s="11"/>
      <c r="CO751" s="11"/>
      <c r="CP751" s="11"/>
      <c r="CQ751" s="11"/>
      <c r="CR751" s="11"/>
      <c r="CS751" s="11"/>
      <c r="CT751" s="11"/>
      <c r="CU751" s="11"/>
      <c r="CV751" s="11"/>
      <c r="CW751" s="11"/>
      <c r="CX751" s="11"/>
      <c r="CY751" s="11"/>
      <c r="CZ751" s="11"/>
      <c r="DA751" s="11"/>
      <c r="DB751" s="11"/>
      <c r="DC751" s="11"/>
      <c r="DD751" s="11"/>
      <c r="DE751" s="11"/>
      <c r="DF751" s="11"/>
      <c r="DG751" s="11"/>
      <c r="DH751" s="11"/>
      <c r="DI751" s="11"/>
      <c r="DJ751" s="11"/>
      <c r="DK751" s="11"/>
      <c r="DL751" s="11"/>
      <c r="DM751" s="11"/>
      <c r="DN751" s="11"/>
      <c r="DO751" s="11"/>
      <c r="DP751" s="11"/>
      <c r="DQ751" s="11"/>
      <c r="DR751" s="11"/>
      <c r="DS751" s="11"/>
      <c r="DT751" s="11"/>
      <c r="DU751" s="11"/>
      <c r="DV751" s="11"/>
      <c r="DW751" s="11"/>
      <c r="DX751" s="11"/>
      <c r="DY751" s="11"/>
      <c r="DZ751" s="11"/>
      <c r="EA751" s="11"/>
      <c r="EB751" s="11"/>
      <c r="EC751" s="11"/>
      <c r="ED751" s="11"/>
      <c r="EE751" s="11"/>
    </row>
    <row r="752">
      <c r="B752" s="58"/>
      <c r="C752" s="58"/>
      <c r="D752" s="58"/>
      <c r="E752" s="58"/>
      <c r="F752" s="58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  <c r="BD752" s="11"/>
      <c r="BE752" s="11"/>
      <c r="BF752" s="11"/>
      <c r="BG752" s="11"/>
      <c r="BH752" s="11"/>
      <c r="BI752" s="11"/>
      <c r="BJ752" s="11"/>
      <c r="BK752" s="11"/>
      <c r="BL752" s="11"/>
      <c r="BM752" s="11"/>
      <c r="BN752" s="11"/>
      <c r="BO752" s="11"/>
      <c r="BP752" s="11"/>
      <c r="BQ752" s="11"/>
      <c r="BR752" s="11"/>
      <c r="BS752" s="11"/>
      <c r="BT752" s="11"/>
      <c r="BU752" s="11"/>
      <c r="BV752" s="11"/>
      <c r="BW752" s="11"/>
      <c r="BX752" s="11"/>
      <c r="BY752" s="11"/>
      <c r="BZ752" s="11"/>
      <c r="CA752" s="11"/>
      <c r="CB752" s="11"/>
      <c r="CC752" s="11"/>
      <c r="CD752" s="11"/>
      <c r="CE752" s="11"/>
      <c r="CF752" s="11"/>
      <c r="CG752" s="11"/>
      <c r="CH752" s="11"/>
      <c r="CI752" s="11"/>
      <c r="CJ752" s="11"/>
      <c r="CK752" s="11"/>
      <c r="CL752" s="11"/>
      <c r="CM752" s="11"/>
      <c r="CN752" s="11"/>
      <c r="CO752" s="11"/>
      <c r="CP752" s="11"/>
      <c r="CQ752" s="11"/>
      <c r="CR752" s="11"/>
      <c r="CS752" s="11"/>
      <c r="CT752" s="11"/>
      <c r="CU752" s="11"/>
      <c r="CV752" s="11"/>
      <c r="CW752" s="11"/>
      <c r="CX752" s="11"/>
      <c r="CY752" s="11"/>
      <c r="CZ752" s="11"/>
      <c r="DA752" s="11"/>
      <c r="DB752" s="11"/>
      <c r="DC752" s="11"/>
      <c r="DD752" s="11"/>
      <c r="DE752" s="11"/>
      <c r="DF752" s="11"/>
      <c r="DG752" s="11"/>
      <c r="DH752" s="11"/>
      <c r="DI752" s="11"/>
      <c r="DJ752" s="11"/>
      <c r="DK752" s="11"/>
      <c r="DL752" s="11"/>
      <c r="DM752" s="11"/>
      <c r="DN752" s="11"/>
      <c r="DO752" s="11"/>
      <c r="DP752" s="11"/>
      <c r="DQ752" s="11"/>
      <c r="DR752" s="11"/>
      <c r="DS752" s="11"/>
      <c r="DT752" s="11"/>
      <c r="DU752" s="11"/>
      <c r="DV752" s="11"/>
      <c r="DW752" s="11"/>
      <c r="DX752" s="11"/>
      <c r="DY752" s="11"/>
      <c r="DZ752" s="11"/>
      <c r="EA752" s="11"/>
      <c r="EB752" s="11"/>
      <c r="EC752" s="11"/>
      <c r="ED752" s="11"/>
      <c r="EE752" s="11"/>
    </row>
    <row r="753">
      <c r="B753" s="58"/>
      <c r="C753" s="58"/>
      <c r="D753" s="58"/>
      <c r="E753" s="58"/>
      <c r="F753" s="58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  <c r="BD753" s="11"/>
      <c r="BE753" s="11"/>
      <c r="BF753" s="11"/>
      <c r="BG753" s="11"/>
      <c r="BH753" s="11"/>
      <c r="BI753" s="11"/>
      <c r="BJ753" s="11"/>
      <c r="BK753" s="11"/>
      <c r="BL753" s="11"/>
      <c r="BM753" s="11"/>
      <c r="BN753" s="11"/>
      <c r="BO753" s="11"/>
      <c r="BP753" s="11"/>
      <c r="BQ753" s="11"/>
      <c r="BR753" s="11"/>
      <c r="BS753" s="11"/>
      <c r="BT753" s="11"/>
      <c r="BU753" s="11"/>
      <c r="BV753" s="11"/>
      <c r="BW753" s="11"/>
      <c r="BX753" s="11"/>
      <c r="BY753" s="11"/>
      <c r="BZ753" s="11"/>
      <c r="CA753" s="11"/>
      <c r="CB753" s="11"/>
      <c r="CC753" s="11"/>
      <c r="CD753" s="11"/>
      <c r="CE753" s="11"/>
      <c r="CF753" s="11"/>
      <c r="CG753" s="11"/>
      <c r="CH753" s="11"/>
      <c r="CI753" s="11"/>
      <c r="CJ753" s="11"/>
      <c r="CK753" s="11"/>
      <c r="CL753" s="11"/>
      <c r="CM753" s="11"/>
      <c r="CN753" s="11"/>
      <c r="CO753" s="11"/>
      <c r="CP753" s="11"/>
      <c r="CQ753" s="11"/>
      <c r="CR753" s="11"/>
      <c r="CS753" s="11"/>
      <c r="CT753" s="11"/>
      <c r="CU753" s="11"/>
      <c r="CV753" s="11"/>
      <c r="CW753" s="11"/>
      <c r="CX753" s="11"/>
      <c r="CY753" s="11"/>
      <c r="CZ753" s="11"/>
      <c r="DA753" s="11"/>
      <c r="DB753" s="11"/>
      <c r="DC753" s="11"/>
      <c r="DD753" s="11"/>
      <c r="DE753" s="11"/>
      <c r="DF753" s="11"/>
      <c r="DG753" s="11"/>
      <c r="DH753" s="11"/>
      <c r="DI753" s="11"/>
      <c r="DJ753" s="11"/>
      <c r="DK753" s="11"/>
      <c r="DL753" s="11"/>
      <c r="DM753" s="11"/>
      <c r="DN753" s="11"/>
      <c r="DO753" s="11"/>
      <c r="DP753" s="11"/>
      <c r="DQ753" s="11"/>
      <c r="DR753" s="11"/>
      <c r="DS753" s="11"/>
      <c r="DT753" s="11"/>
      <c r="DU753" s="11"/>
      <c r="DV753" s="11"/>
      <c r="DW753" s="11"/>
      <c r="DX753" s="11"/>
      <c r="DY753" s="11"/>
      <c r="DZ753" s="11"/>
      <c r="EA753" s="11"/>
      <c r="EB753" s="11"/>
      <c r="EC753" s="11"/>
      <c r="ED753" s="11"/>
      <c r="EE753" s="11"/>
    </row>
    <row r="754">
      <c r="B754" s="58"/>
      <c r="C754" s="58"/>
      <c r="D754" s="58"/>
      <c r="E754" s="58"/>
      <c r="F754" s="58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  <c r="BD754" s="11"/>
      <c r="BE754" s="11"/>
      <c r="BF754" s="11"/>
      <c r="BG754" s="11"/>
      <c r="BH754" s="11"/>
      <c r="BI754" s="11"/>
      <c r="BJ754" s="11"/>
      <c r="BK754" s="11"/>
      <c r="BL754" s="11"/>
      <c r="BM754" s="11"/>
      <c r="BN754" s="11"/>
      <c r="BO754" s="11"/>
      <c r="BP754" s="11"/>
      <c r="BQ754" s="11"/>
      <c r="BR754" s="11"/>
      <c r="BS754" s="11"/>
      <c r="BT754" s="11"/>
      <c r="BU754" s="11"/>
      <c r="BV754" s="11"/>
      <c r="BW754" s="11"/>
      <c r="BX754" s="11"/>
      <c r="BY754" s="11"/>
      <c r="BZ754" s="11"/>
      <c r="CA754" s="11"/>
      <c r="CB754" s="11"/>
      <c r="CC754" s="11"/>
      <c r="CD754" s="11"/>
      <c r="CE754" s="11"/>
      <c r="CF754" s="11"/>
      <c r="CG754" s="11"/>
      <c r="CH754" s="11"/>
      <c r="CI754" s="11"/>
      <c r="CJ754" s="11"/>
      <c r="CK754" s="11"/>
      <c r="CL754" s="11"/>
      <c r="CM754" s="11"/>
      <c r="CN754" s="11"/>
      <c r="CO754" s="11"/>
      <c r="CP754" s="11"/>
      <c r="CQ754" s="11"/>
      <c r="CR754" s="11"/>
      <c r="CS754" s="11"/>
      <c r="CT754" s="11"/>
      <c r="CU754" s="11"/>
      <c r="CV754" s="11"/>
      <c r="CW754" s="11"/>
      <c r="CX754" s="11"/>
      <c r="CY754" s="11"/>
      <c r="CZ754" s="11"/>
      <c r="DA754" s="11"/>
      <c r="DB754" s="11"/>
      <c r="DC754" s="11"/>
      <c r="DD754" s="11"/>
      <c r="DE754" s="11"/>
      <c r="DF754" s="11"/>
      <c r="DG754" s="11"/>
      <c r="DH754" s="11"/>
      <c r="DI754" s="11"/>
      <c r="DJ754" s="11"/>
      <c r="DK754" s="11"/>
      <c r="DL754" s="11"/>
      <c r="DM754" s="11"/>
      <c r="DN754" s="11"/>
      <c r="DO754" s="11"/>
      <c r="DP754" s="11"/>
      <c r="DQ754" s="11"/>
      <c r="DR754" s="11"/>
      <c r="DS754" s="11"/>
      <c r="DT754" s="11"/>
      <c r="DU754" s="11"/>
      <c r="DV754" s="11"/>
      <c r="DW754" s="11"/>
      <c r="DX754" s="11"/>
      <c r="DY754" s="11"/>
      <c r="DZ754" s="11"/>
      <c r="EA754" s="11"/>
      <c r="EB754" s="11"/>
      <c r="EC754" s="11"/>
      <c r="ED754" s="11"/>
      <c r="EE754" s="11"/>
    </row>
    <row r="755">
      <c r="B755" s="58"/>
      <c r="C755" s="58"/>
      <c r="D755" s="58"/>
      <c r="E755" s="58"/>
      <c r="F755" s="58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  <c r="BJ755" s="11"/>
      <c r="BK755" s="11"/>
      <c r="BL755" s="11"/>
      <c r="BM755" s="11"/>
      <c r="BN755" s="11"/>
      <c r="BO755" s="11"/>
      <c r="BP755" s="11"/>
      <c r="BQ755" s="11"/>
      <c r="BR755" s="11"/>
      <c r="BS755" s="11"/>
      <c r="BT755" s="11"/>
      <c r="BU755" s="11"/>
      <c r="BV755" s="11"/>
      <c r="BW755" s="11"/>
      <c r="BX755" s="11"/>
      <c r="BY755" s="11"/>
      <c r="BZ755" s="11"/>
      <c r="CA755" s="11"/>
      <c r="CB755" s="11"/>
      <c r="CC755" s="11"/>
      <c r="CD755" s="11"/>
      <c r="CE755" s="11"/>
      <c r="CF755" s="11"/>
      <c r="CG755" s="11"/>
      <c r="CH755" s="11"/>
      <c r="CI755" s="11"/>
      <c r="CJ755" s="11"/>
      <c r="CK755" s="11"/>
      <c r="CL755" s="11"/>
      <c r="CM755" s="11"/>
      <c r="CN755" s="11"/>
      <c r="CO755" s="11"/>
      <c r="CP755" s="11"/>
      <c r="CQ755" s="11"/>
      <c r="CR755" s="11"/>
      <c r="CS755" s="11"/>
      <c r="CT755" s="11"/>
      <c r="CU755" s="11"/>
      <c r="CV755" s="11"/>
      <c r="CW755" s="11"/>
      <c r="CX755" s="11"/>
      <c r="CY755" s="11"/>
      <c r="CZ755" s="11"/>
      <c r="DA755" s="11"/>
      <c r="DB755" s="11"/>
      <c r="DC755" s="11"/>
      <c r="DD755" s="11"/>
      <c r="DE755" s="11"/>
      <c r="DF755" s="11"/>
      <c r="DG755" s="11"/>
      <c r="DH755" s="11"/>
      <c r="DI755" s="11"/>
      <c r="DJ755" s="11"/>
      <c r="DK755" s="11"/>
      <c r="DL755" s="11"/>
      <c r="DM755" s="11"/>
      <c r="DN755" s="11"/>
      <c r="DO755" s="11"/>
      <c r="DP755" s="11"/>
      <c r="DQ755" s="11"/>
      <c r="DR755" s="11"/>
      <c r="DS755" s="11"/>
      <c r="DT755" s="11"/>
      <c r="DU755" s="11"/>
      <c r="DV755" s="11"/>
      <c r="DW755" s="11"/>
      <c r="DX755" s="11"/>
      <c r="DY755" s="11"/>
      <c r="DZ755" s="11"/>
      <c r="EA755" s="11"/>
      <c r="EB755" s="11"/>
      <c r="EC755" s="11"/>
      <c r="ED755" s="11"/>
      <c r="EE755" s="11"/>
    </row>
    <row r="756">
      <c r="B756" s="58"/>
      <c r="C756" s="58"/>
      <c r="D756" s="58"/>
      <c r="E756" s="58"/>
      <c r="F756" s="58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  <c r="BI756" s="11"/>
      <c r="BJ756" s="11"/>
      <c r="BK756" s="11"/>
      <c r="BL756" s="11"/>
      <c r="BM756" s="11"/>
      <c r="BN756" s="11"/>
      <c r="BO756" s="11"/>
      <c r="BP756" s="11"/>
      <c r="BQ756" s="11"/>
      <c r="BR756" s="11"/>
      <c r="BS756" s="11"/>
      <c r="BT756" s="11"/>
      <c r="BU756" s="11"/>
      <c r="BV756" s="11"/>
      <c r="BW756" s="11"/>
      <c r="BX756" s="11"/>
      <c r="BY756" s="11"/>
      <c r="BZ756" s="11"/>
      <c r="CA756" s="11"/>
      <c r="CB756" s="11"/>
      <c r="CC756" s="11"/>
      <c r="CD756" s="11"/>
      <c r="CE756" s="11"/>
      <c r="CF756" s="11"/>
      <c r="CG756" s="11"/>
      <c r="CH756" s="11"/>
      <c r="CI756" s="11"/>
      <c r="CJ756" s="11"/>
      <c r="CK756" s="11"/>
      <c r="CL756" s="11"/>
      <c r="CM756" s="11"/>
      <c r="CN756" s="11"/>
      <c r="CO756" s="11"/>
      <c r="CP756" s="11"/>
      <c r="CQ756" s="11"/>
      <c r="CR756" s="11"/>
      <c r="CS756" s="11"/>
      <c r="CT756" s="11"/>
      <c r="CU756" s="11"/>
      <c r="CV756" s="11"/>
      <c r="CW756" s="11"/>
      <c r="CX756" s="11"/>
      <c r="CY756" s="11"/>
      <c r="CZ756" s="11"/>
      <c r="DA756" s="11"/>
      <c r="DB756" s="11"/>
      <c r="DC756" s="11"/>
      <c r="DD756" s="11"/>
      <c r="DE756" s="11"/>
      <c r="DF756" s="11"/>
      <c r="DG756" s="11"/>
      <c r="DH756" s="11"/>
      <c r="DI756" s="11"/>
      <c r="DJ756" s="11"/>
      <c r="DK756" s="11"/>
      <c r="DL756" s="11"/>
      <c r="DM756" s="11"/>
      <c r="DN756" s="11"/>
      <c r="DO756" s="11"/>
      <c r="DP756" s="11"/>
      <c r="DQ756" s="11"/>
      <c r="DR756" s="11"/>
      <c r="DS756" s="11"/>
      <c r="DT756" s="11"/>
      <c r="DU756" s="11"/>
      <c r="DV756" s="11"/>
      <c r="DW756" s="11"/>
      <c r="DX756" s="11"/>
      <c r="DY756" s="11"/>
      <c r="DZ756" s="11"/>
      <c r="EA756" s="11"/>
      <c r="EB756" s="11"/>
      <c r="EC756" s="11"/>
      <c r="ED756" s="11"/>
      <c r="EE756" s="11"/>
    </row>
    <row r="757">
      <c r="B757" s="58"/>
      <c r="C757" s="58"/>
      <c r="D757" s="58"/>
      <c r="E757" s="58"/>
      <c r="F757" s="58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  <c r="BI757" s="11"/>
      <c r="BJ757" s="11"/>
      <c r="BK757" s="11"/>
      <c r="BL757" s="11"/>
      <c r="BM757" s="11"/>
      <c r="BN757" s="11"/>
      <c r="BO757" s="11"/>
      <c r="BP757" s="11"/>
      <c r="BQ757" s="11"/>
      <c r="BR757" s="11"/>
      <c r="BS757" s="11"/>
      <c r="BT757" s="11"/>
      <c r="BU757" s="11"/>
      <c r="BV757" s="11"/>
      <c r="BW757" s="11"/>
      <c r="BX757" s="11"/>
      <c r="BY757" s="11"/>
      <c r="BZ757" s="11"/>
      <c r="CA757" s="11"/>
      <c r="CB757" s="11"/>
      <c r="CC757" s="11"/>
      <c r="CD757" s="11"/>
      <c r="CE757" s="11"/>
      <c r="CF757" s="11"/>
      <c r="CG757" s="11"/>
      <c r="CH757" s="11"/>
      <c r="CI757" s="11"/>
      <c r="CJ757" s="11"/>
      <c r="CK757" s="11"/>
      <c r="CL757" s="11"/>
      <c r="CM757" s="11"/>
      <c r="CN757" s="11"/>
      <c r="CO757" s="11"/>
      <c r="CP757" s="11"/>
      <c r="CQ757" s="11"/>
      <c r="CR757" s="11"/>
      <c r="CS757" s="11"/>
      <c r="CT757" s="11"/>
      <c r="CU757" s="11"/>
      <c r="CV757" s="11"/>
      <c r="CW757" s="11"/>
      <c r="CX757" s="11"/>
      <c r="CY757" s="11"/>
      <c r="CZ757" s="11"/>
      <c r="DA757" s="11"/>
      <c r="DB757" s="11"/>
      <c r="DC757" s="11"/>
      <c r="DD757" s="11"/>
      <c r="DE757" s="11"/>
      <c r="DF757" s="11"/>
      <c r="DG757" s="11"/>
      <c r="DH757" s="11"/>
      <c r="DI757" s="11"/>
      <c r="DJ757" s="11"/>
      <c r="DK757" s="11"/>
      <c r="DL757" s="11"/>
      <c r="DM757" s="11"/>
      <c r="DN757" s="11"/>
      <c r="DO757" s="11"/>
      <c r="DP757" s="11"/>
      <c r="DQ757" s="11"/>
      <c r="DR757" s="11"/>
      <c r="DS757" s="11"/>
      <c r="DT757" s="11"/>
      <c r="DU757" s="11"/>
      <c r="DV757" s="11"/>
      <c r="DW757" s="11"/>
      <c r="DX757" s="11"/>
      <c r="DY757" s="11"/>
      <c r="DZ757" s="11"/>
      <c r="EA757" s="11"/>
      <c r="EB757" s="11"/>
      <c r="EC757" s="11"/>
      <c r="ED757" s="11"/>
      <c r="EE757" s="11"/>
    </row>
    <row r="758">
      <c r="B758" s="58"/>
      <c r="C758" s="58"/>
      <c r="D758" s="58"/>
      <c r="E758" s="58"/>
      <c r="F758" s="58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11"/>
      <c r="BF758" s="11"/>
      <c r="BG758" s="11"/>
      <c r="BH758" s="11"/>
      <c r="BI758" s="11"/>
      <c r="BJ758" s="11"/>
      <c r="BK758" s="11"/>
      <c r="BL758" s="11"/>
      <c r="BM758" s="11"/>
      <c r="BN758" s="11"/>
      <c r="BO758" s="11"/>
      <c r="BP758" s="11"/>
      <c r="BQ758" s="11"/>
      <c r="BR758" s="11"/>
      <c r="BS758" s="11"/>
      <c r="BT758" s="11"/>
      <c r="BU758" s="11"/>
      <c r="BV758" s="11"/>
      <c r="BW758" s="11"/>
      <c r="BX758" s="11"/>
      <c r="BY758" s="11"/>
      <c r="BZ758" s="11"/>
      <c r="CA758" s="11"/>
      <c r="CB758" s="11"/>
      <c r="CC758" s="11"/>
      <c r="CD758" s="11"/>
      <c r="CE758" s="11"/>
      <c r="CF758" s="11"/>
      <c r="CG758" s="11"/>
      <c r="CH758" s="11"/>
      <c r="CI758" s="11"/>
      <c r="CJ758" s="11"/>
      <c r="CK758" s="11"/>
      <c r="CL758" s="11"/>
      <c r="CM758" s="11"/>
      <c r="CN758" s="11"/>
      <c r="CO758" s="11"/>
      <c r="CP758" s="11"/>
      <c r="CQ758" s="11"/>
      <c r="CR758" s="11"/>
      <c r="CS758" s="11"/>
      <c r="CT758" s="11"/>
      <c r="CU758" s="11"/>
      <c r="CV758" s="11"/>
      <c r="CW758" s="11"/>
      <c r="CX758" s="11"/>
      <c r="CY758" s="11"/>
      <c r="CZ758" s="11"/>
      <c r="DA758" s="11"/>
      <c r="DB758" s="11"/>
      <c r="DC758" s="11"/>
      <c r="DD758" s="11"/>
      <c r="DE758" s="11"/>
      <c r="DF758" s="11"/>
      <c r="DG758" s="11"/>
      <c r="DH758" s="11"/>
      <c r="DI758" s="11"/>
      <c r="DJ758" s="11"/>
      <c r="DK758" s="11"/>
      <c r="DL758" s="11"/>
      <c r="DM758" s="11"/>
      <c r="DN758" s="11"/>
      <c r="DO758" s="11"/>
      <c r="DP758" s="11"/>
      <c r="DQ758" s="11"/>
      <c r="DR758" s="11"/>
      <c r="DS758" s="11"/>
      <c r="DT758" s="11"/>
      <c r="DU758" s="11"/>
      <c r="DV758" s="11"/>
      <c r="DW758" s="11"/>
      <c r="DX758" s="11"/>
      <c r="DY758" s="11"/>
      <c r="DZ758" s="11"/>
      <c r="EA758" s="11"/>
      <c r="EB758" s="11"/>
      <c r="EC758" s="11"/>
      <c r="ED758" s="11"/>
      <c r="EE758" s="11"/>
    </row>
    <row r="759">
      <c r="B759" s="58"/>
      <c r="C759" s="58"/>
      <c r="D759" s="58"/>
      <c r="E759" s="58"/>
      <c r="F759" s="58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11"/>
      <c r="BF759" s="11"/>
      <c r="BG759" s="11"/>
      <c r="BH759" s="11"/>
      <c r="BI759" s="11"/>
      <c r="BJ759" s="11"/>
      <c r="BK759" s="11"/>
      <c r="BL759" s="11"/>
      <c r="BM759" s="11"/>
      <c r="BN759" s="11"/>
      <c r="BO759" s="11"/>
      <c r="BP759" s="11"/>
      <c r="BQ759" s="11"/>
      <c r="BR759" s="11"/>
      <c r="BS759" s="11"/>
      <c r="BT759" s="11"/>
      <c r="BU759" s="11"/>
      <c r="BV759" s="11"/>
      <c r="BW759" s="11"/>
      <c r="BX759" s="11"/>
      <c r="BY759" s="11"/>
      <c r="BZ759" s="11"/>
      <c r="CA759" s="11"/>
      <c r="CB759" s="11"/>
      <c r="CC759" s="11"/>
      <c r="CD759" s="11"/>
      <c r="CE759" s="11"/>
      <c r="CF759" s="11"/>
      <c r="CG759" s="11"/>
      <c r="CH759" s="11"/>
      <c r="CI759" s="11"/>
      <c r="CJ759" s="11"/>
      <c r="CK759" s="11"/>
      <c r="CL759" s="11"/>
      <c r="CM759" s="11"/>
      <c r="CN759" s="11"/>
      <c r="CO759" s="11"/>
      <c r="CP759" s="11"/>
      <c r="CQ759" s="11"/>
      <c r="CR759" s="11"/>
      <c r="CS759" s="11"/>
      <c r="CT759" s="11"/>
      <c r="CU759" s="11"/>
      <c r="CV759" s="11"/>
      <c r="CW759" s="11"/>
      <c r="CX759" s="11"/>
      <c r="CY759" s="11"/>
      <c r="CZ759" s="11"/>
      <c r="DA759" s="11"/>
      <c r="DB759" s="11"/>
      <c r="DC759" s="11"/>
      <c r="DD759" s="11"/>
      <c r="DE759" s="11"/>
      <c r="DF759" s="11"/>
      <c r="DG759" s="11"/>
      <c r="DH759" s="11"/>
      <c r="DI759" s="11"/>
      <c r="DJ759" s="11"/>
      <c r="DK759" s="11"/>
      <c r="DL759" s="11"/>
      <c r="DM759" s="11"/>
      <c r="DN759" s="11"/>
      <c r="DO759" s="11"/>
      <c r="DP759" s="11"/>
      <c r="DQ759" s="11"/>
      <c r="DR759" s="11"/>
      <c r="DS759" s="11"/>
      <c r="DT759" s="11"/>
      <c r="DU759" s="11"/>
      <c r="DV759" s="11"/>
      <c r="DW759" s="11"/>
      <c r="DX759" s="11"/>
      <c r="DY759" s="11"/>
      <c r="DZ759" s="11"/>
      <c r="EA759" s="11"/>
      <c r="EB759" s="11"/>
      <c r="EC759" s="11"/>
      <c r="ED759" s="11"/>
      <c r="EE759" s="11"/>
    </row>
    <row r="760">
      <c r="B760" s="58"/>
      <c r="C760" s="58"/>
      <c r="D760" s="58"/>
      <c r="E760" s="58"/>
      <c r="F760" s="58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11"/>
      <c r="BF760" s="11"/>
      <c r="BG760" s="11"/>
      <c r="BH760" s="11"/>
      <c r="BI760" s="11"/>
      <c r="BJ760" s="11"/>
      <c r="BK760" s="11"/>
      <c r="BL760" s="11"/>
      <c r="BM760" s="11"/>
      <c r="BN760" s="11"/>
      <c r="BO760" s="11"/>
      <c r="BP760" s="11"/>
      <c r="BQ760" s="11"/>
      <c r="BR760" s="11"/>
      <c r="BS760" s="11"/>
      <c r="BT760" s="11"/>
      <c r="BU760" s="11"/>
      <c r="BV760" s="11"/>
      <c r="BW760" s="11"/>
      <c r="BX760" s="11"/>
      <c r="BY760" s="11"/>
      <c r="BZ760" s="11"/>
      <c r="CA760" s="11"/>
      <c r="CB760" s="11"/>
      <c r="CC760" s="11"/>
      <c r="CD760" s="11"/>
      <c r="CE760" s="11"/>
      <c r="CF760" s="11"/>
      <c r="CG760" s="11"/>
      <c r="CH760" s="11"/>
      <c r="CI760" s="11"/>
      <c r="CJ760" s="11"/>
      <c r="CK760" s="11"/>
      <c r="CL760" s="11"/>
      <c r="CM760" s="11"/>
      <c r="CN760" s="11"/>
      <c r="CO760" s="11"/>
      <c r="CP760" s="11"/>
      <c r="CQ760" s="11"/>
      <c r="CR760" s="11"/>
      <c r="CS760" s="11"/>
      <c r="CT760" s="11"/>
      <c r="CU760" s="11"/>
      <c r="CV760" s="11"/>
      <c r="CW760" s="11"/>
      <c r="CX760" s="11"/>
      <c r="CY760" s="11"/>
      <c r="CZ760" s="11"/>
      <c r="DA760" s="11"/>
      <c r="DB760" s="11"/>
      <c r="DC760" s="11"/>
      <c r="DD760" s="11"/>
      <c r="DE760" s="11"/>
      <c r="DF760" s="11"/>
      <c r="DG760" s="11"/>
      <c r="DH760" s="11"/>
      <c r="DI760" s="11"/>
      <c r="DJ760" s="11"/>
      <c r="DK760" s="11"/>
      <c r="DL760" s="11"/>
      <c r="DM760" s="11"/>
      <c r="DN760" s="11"/>
      <c r="DO760" s="11"/>
      <c r="DP760" s="11"/>
      <c r="DQ760" s="11"/>
      <c r="DR760" s="11"/>
      <c r="DS760" s="11"/>
      <c r="DT760" s="11"/>
      <c r="DU760" s="11"/>
      <c r="DV760" s="11"/>
      <c r="DW760" s="11"/>
      <c r="DX760" s="11"/>
      <c r="DY760" s="11"/>
      <c r="DZ760" s="11"/>
      <c r="EA760" s="11"/>
      <c r="EB760" s="11"/>
      <c r="EC760" s="11"/>
      <c r="ED760" s="11"/>
      <c r="EE760" s="11"/>
    </row>
    <row r="761">
      <c r="B761" s="58"/>
      <c r="C761" s="58"/>
      <c r="D761" s="58"/>
      <c r="E761" s="58"/>
      <c r="F761" s="58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11"/>
      <c r="BF761" s="11"/>
      <c r="BG761" s="11"/>
      <c r="BH761" s="11"/>
      <c r="BI761" s="11"/>
      <c r="BJ761" s="11"/>
      <c r="BK761" s="11"/>
      <c r="BL761" s="11"/>
      <c r="BM761" s="11"/>
      <c r="BN761" s="11"/>
      <c r="BO761" s="11"/>
      <c r="BP761" s="11"/>
      <c r="BQ761" s="11"/>
      <c r="BR761" s="11"/>
      <c r="BS761" s="11"/>
      <c r="BT761" s="11"/>
      <c r="BU761" s="11"/>
      <c r="BV761" s="11"/>
      <c r="BW761" s="11"/>
      <c r="BX761" s="11"/>
      <c r="BY761" s="11"/>
      <c r="BZ761" s="11"/>
      <c r="CA761" s="11"/>
      <c r="CB761" s="11"/>
      <c r="CC761" s="11"/>
      <c r="CD761" s="11"/>
      <c r="CE761" s="11"/>
      <c r="CF761" s="11"/>
      <c r="CG761" s="11"/>
      <c r="CH761" s="11"/>
      <c r="CI761" s="11"/>
      <c r="CJ761" s="11"/>
      <c r="CK761" s="11"/>
      <c r="CL761" s="11"/>
      <c r="CM761" s="11"/>
      <c r="CN761" s="11"/>
      <c r="CO761" s="11"/>
      <c r="CP761" s="11"/>
      <c r="CQ761" s="11"/>
      <c r="CR761" s="11"/>
      <c r="CS761" s="11"/>
      <c r="CT761" s="11"/>
      <c r="CU761" s="11"/>
      <c r="CV761" s="11"/>
      <c r="CW761" s="11"/>
      <c r="CX761" s="11"/>
      <c r="CY761" s="11"/>
      <c r="CZ761" s="11"/>
      <c r="DA761" s="11"/>
      <c r="DB761" s="11"/>
      <c r="DC761" s="11"/>
      <c r="DD761" s="11"/>
      <c r="DE761" s="11"/>
      <c r="DF761" s="11"/>
      <c r="DG761" s="11"/>
      <c r="DH761" s="11"/>
      <c r="DI761" s="11"/>
      <c r="DJ761" s="11"/>
      <c r="DK761" s="11"/>
      <c r="DL761" s="11"/>
      <c r="DM761" s="11"/>
      <c r="DN761" s="11"/>
      <c r="DO761" s="11"/>
      <c r="DP761" s="11"/>
      <c r="DQ761" s="11"/>
      <c r="DR761" s="11"/>
      <c r="DS761" s="11"/>
      <c r="DT761" s="11"/>
      <c r="DU761" s="11"/>
      <c r="DV761" s="11"/>
      <c r="DW761" s="11"/>
      <c r="DX761" s="11"/>
      <c r="DY761" s="11"/>
      <c r="DZ761" s="11"/>
      <c r="EA761" s="11"/>
      <c r="EB761" s="11"/>
      <c r="EC761" s="11"/>
      <c r="ED761" s="11"/>
      <c r="EE761" s="11"/>
    </row>
    <row r="762">
      <c r="B762" s="58"/>
      <c r="C762" s="58"/>
      <c r="D762" s="58"/>
      <c r="E762" s="58"/>
      <c r="F762" s="58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11"/>
      <c r="BF762" s="11"/>
      <c r="BG762" s="11"/>
      <c r="BH762" s="11"/>
      <c r="BI762" s="11"/>
      <c r="BJ762" s="11"/>
      <c r="BK762" s="11"/>
      <c r="BL762" s="11"/>
      <c r="BM762" s="11"/>
      <c r="BN762" s="11"/>
      <c r="BO762" s="11"/>
      <c r="BP762" s="11"/>
      <c r="BQ762" s="11"/>
      <c r="BR762" s="11"/>
      <c r="BS762" s="11"/>
      <c r="BT762" s="11"/>
      <c r="BU762" s="11"/>
      <c r="BV762" s="11"/>
      <c r="BW762" s="11"/>
      <c r="BX762" s="11"/>
      <c r="BY762" s="11"/>
      <c r="BZ762" s="11"/>
      <c r="CA762" s="11"/>
      <c r="CB762" s="11"/>
      <c r="CC762" s="11"/>
      <c r="CD762" s="11"/>
      <c r="CE762" s="11"/>
      <c r="CF762" s="11"/>
      <c r="CG762" s="11"/>
      <c r="CH762" s="11"/>
      <c r="CI762" s="11"/>
      <c r="CJ762" s="11"/>
      <c r="CK762" s="11"/>
      <c r="CL762" s="11"/>
      <c r="CM762" s="11"/>
      <c r="CN762" s="11"/>
      <c r="CO762" s="11"/>
      <c r="CP762" s="11"/>
      <c r="CQ762" s="11"/>
      <c r="CR762" s="11"/>
      <c r="CS762" s="11"/>
      <c r="CT762" s="11"/>
      <c r="CU762" s="11"/>
      <c r="CV762" s="11"/>
      <c r="CW762" s="11"/>
      <c r="CX762" s="11"/>
      <c r="CY762" s="11"/>
      <c r="CZ762" s="11"/>
      <c r="DA762" s="11"/>
      <c r="DB762" s="11"/>
      <c r="DC762" s="11"/>
      <c r="DD762" s="11"/>
      <c r="DE762" s="11"/>
      <c r="DF762" s="11"/>
      <c r="DG762" s="11"/>
      <c r="DH762" s="11"/>
      <c r="DI762" s="11"/>
      <c r="DJ762" s="11"/>
      <c r="DK762" s="11"/>
      <c r="DL762" s="11"/>
      <c r="DM762" s="11"/>
      <c r="DN762" s="11"/>
      <c r="DO762" s="11"/>
      <c r="DP762" s="11"/>
      <c r="DQ762" s="11"/>
      <c r="DR762" s="11"/>
      <c r="DS762" s="11"/>
      <c r="DT762" s="11"/>
      <c r="DU762" s="11"/>
      <c r="DV762" s="11"/>
      <c r="DW762" s="11"/>
      <c r="DX762" s="11"/>
      <c r="DY762" s="11"/>
      <c r="DZ762" s="11"/>
      <c r="EA762" s="11"/>
      <c r="EB762" s="11"/>
      <c r="EC762" s="11"/>
      <c r="ED762" s="11"/>
      <c r="EE762" s="11"/>
    </row>
    <row r="763">
      <c r="B763" s="58"/>
      <c r="C763" s="58"/>
      <c r="D763" s="58"/>
      <c r="E763" s="58"/>
      <c r="F763" s="58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1"/>
      <c r="BG763" s="11"/>
      <c r="BH763" s="11"/>
      <c r="BI763" s="11"/>
      <c r="BJ763" s="11"/>
      <c r="BK763" s="11"/>
      <c r="BL763" s="11"/>
      <c r="BM763" s="11"/>
      <c r="BN763" s="11"/>
      <c r="BO763" s="11"/>
      <c r="BP763" s="11"/>
      <c r="BQ763" s="11"/>
      <c r="BR763" s="11"/>
      <c r="BS763" s="11"/>
      <c r="BT763" s="11"/>
      <c r="BU763" s="11"/>
      <c r="BV763" s="11"/>
      <c r="BW763" s="11"/>
      <c r="BX763" s="11"/>
      <c r="BY763" s="11"/>
      <c r="BZ763" s="11"/>
      <c r="CA763" s="11"/>
      <c r="CB763" s="11"/>
      <c r="CC763" s="11"/>
      <c r="CD763" s="11"/>
      <c r="CE763" s="11"/>
      <c r="CF763" s="11"/>
      <c r="CG763" s="11"/>
      <c r="CH763" s="11"/>
      <c r="CI763" s="11"/>
      <c r="CJ763" s="11"/>
      <c r="CK763" s="11"/>
      <c r="CL763" s="11"/>
      <c r="CM763" s="11"/>
      <c r="CN763" s="11"/>
      <c r="CO763" s="11"/>
      <c r="CP763" s="11"/>
      <c r="CQ763" s="11"/>
      <c r="CR763" s="11"/>
      <c r="CS763" s="11"/>
      <c r="CT763" s="11"/>
      <c r="CU763" s="11"/>
      <c r="CV763" s="11"/>
      <c r="CW763" s="11"/>
      <c r="CX763" s="11"/>
      <c r="CY763" s="11"/>
      <c r="CZ763" s="11"/>
      <c r="DA763" s="11"/>
      <c r="DB763" s="11"/>
      <c r="DC763" s="11"/>
      <c r="DD763" s="11"/>
      <c r="DE763" s="11"/>
      <c r="DF763" s="11"/>
      <c r="DG763" s="11"/>
      <c r="DH763" s="11"/>
      <c r="DI763" s="11"/>
      <c r="DJ763" s="11"/>
      <c r="DK763" s="11"/>
      <c r="DL763" s="11"/>
      <c r="DM763" s="11"/>
      <c r="DN763" s="11"/>
      <c r="DO763" s="11"/>
      <c r="DP763" s="11"/>
      <c r="DQ763" s="11"/>
      <c r="DR763" s="11"/>
      <c r="DS763" s="11"/>
      <c r="DT763" s="11"/>
      <c r="DU763" s="11"/>
      <c r="DV763" s="11"/>
      <c r="DW763" s="11"/>
      <c r="DX763" s="11"/>
      <c r="DY763" s="11"/>
      <c r="DZ763" s="11"/>
      <c r="EA763" s="11"/>
      <c r="EB763" s="11"/>
      <c r="EC763" s="11"/>
      <c r="ED763" s="11"/>
      <c r="EE763" s="11"/>
    </row>
    <row r="764">
      <c r="B764" s="58"/>
      <c r="C764" s="58"/>
      <c r="D764" s="58"/>
      <c r="E764" s="58"/>
      <c r="F764" s="58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  <c r="BF764" s="11"/>
      <c r="BG764" s="11"/>
      <c r="BH764" s="11"/>
      <c r="BI764" s="11"/>
      <c r="BJ764" s="11"/>
      <c r="BK764" s="11"/>
      <c r="BL764" s="11"/>
      <c r="BM764" s="11"/>
      <c r="BN764" s="11"/>
      <c r="BO764" s="11"/>
      <c r="BP764" s="11"/>
      <c r="BQ764" s="11"/>
      <c r="BR764" s="11"/>
      <c r="BS764" s="11"/>
      <c r="BT764" s="11"/>
      <c r="BU764" s="11"/>
      <c r="BV764" s="11"/>
      <c r="BW764" s="11"/>
      <c r="BX764" s="11"/>
      <c r="BY764" s="11"/>
      <c r="BZ764" s="11"/>
      <c r="CA764" s="11"/>
      <c r="CB764" s="11"/>
      <c r="CC764" s="11"/>
      <c r="CD764" s="11"/>
      <c r="CE764" s="11"/>
      <c r="CF764" s="11"/>
      <c r="CG764" s="11"/>
      <c r="CH764" s="11"/>
      <c r="CI764" s="11"/>
      <c r="CJ764" s="11"/>
      <c r="CK764" s="11"/>
      <c r="CL764" s="11"/>
      <c r="CM764" s="11"/>
      <c r="CN764" s="11"/>
      <c r="CO764" s="11"/>
      <c r="CP764" s="11"/>
      <c r="CQ764" s="11"/>
      <c r="CR764" s="11"/>
      <c r="CS764" s="11"/>
      <c r="CT764" s="11"/>
      <c r="CU764" s="11"/>
      <c r="CV764" s="11"/>
      <c r="CW764" s="11"/>
      <c r="CX764" s="11"/>
      <c r="CY764" s="11"/>
      <c r="CZ764" s="11"/>
      <c r="DA764" s="11"/>
      <c r="DB764" s="11"/>
      <c r="DC764" s="11"/>
      <c r="DD764" s="11"/>
      <c r="DE764" s="11"/>
      <c r="DF764" s="11"/>
      <c r="DG764" s="11"/>
      <c r="DH764" s="11"/>
      <c r="DI764" s="11"/>
      <c r="DJ764" s="11"/>
      <c r="DK764" s="11"/>
      <c r="DL764" s="11"/>
      <c r="DM764" s="11"/>
      <c r="DN764" s="11"/>
      <c r="DO764" s="11"/>
      <c r="DP764" s="11"/>
      <c r="DQ764" s="11"/>
      <c r="DR764" s="11"/>
      <c r="DS764" s="11"/>
      <c r="DT764" s="11"/>
      <c r="DU764" s="11"/>
      <c r="DV764" s="11"/>
      <c r="DW764" s="11"/>
      <c r="DX764" s="11"/>
      <c r="DY764" s="11"/>
      <c r="DZ764" s="11"/>
      <c r="EA764" s="11"/>
      <c r="EB764" s="11"/>
      <c r="EC764" s="11"/>
      <c r="ED764" s="11"/>
      <c r="EE764" s="11"/>
    </row>
    <row r="765">
      <c r="B765" s="58"/>
      <c r="C765" s="58"/>
      <c r="D765" s="58"/>
      <c r="E765" s="58"/>
      <c r="F765" s="58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11"/>
      <c r="BF765" s="11"/>
      <c r="BG765" s="11"/>
      <c r="BH765" s="11"/>
      <c r="BI765" s="11"/>
      <c r="BJ765" s="11"/>
      <c r="BK765" s="11"/>
      <c r="BL765" s="11"/>
      <c r="BM765" s="11"/>
      <c r="BN765" s="11"/>
      <c r="BO765" s="11"/>
      <c r="BP765" s="11"/>
      <c r="BQ765" s="11"/>
      <c r="BR765" s="11"/>
      <c r="BS765" s="11"/>
      <c r="BT765" s="11"/>
      <c r="BU765" s="11"/>
      <c r="BV765" s="11"/>
      <c r="BW765" s="11"/>
      <c r="BX765" s="11"/>
      <c r="BY765" s="11"/>
      <c r="BZ765" s="11"/>
      <c r="CA765" s="11"/>
      <c r="CB765" s="11"/>
      <c r="CC765" s="11"/>
      <c r="CD765" s="11"/>
      <c r="CE765" s="11"/>
      <c r="CF765" s="11"/>
      <c r="CG765" s="11"/>
      <c r="CH765" s="11"/>
      <c r="CI765" s="11"/>
      <c r="CJ765" s="11"/>
      <c r="CK765" s="11"/>
      <c r="CL765" s="11"/>
      <c r="CM765" s="11"/>
      <c r="CN765" s="11"/>
      <c r="CO765" s="11"/>
      <c r="CP765" s="11"/>
      <c r="CQ765" s="11"/>
      <c r="CR765" s="11"/>
      <c r="CS765" s="11"/>
      <c r="CT765" s="11"/>
      <c r="CU765" s="11"/>
      <c r="CV765" s="11"/>
      <c r="CW765" s="11"/>
      <c r="CX765" s="11"/>
      <c r="CY765" s="11"/>
      <c r="CZ765" s="11"/>
      <c r="DA765" s="11"/>
      <c r="DB765" s="11"/>
      <c r="DC765" s="11"/>
      <c r="DD765" s="11"/>
      <c r="DE765" s="11"/>
      <c r="DF765" s="11"/>
      <c r="DG765" s="11"/>
      <c r="DH765" s="11"/>
      <c r="DI765" s="11"/>
      <c r="DJ765" s="11"/>
      <c r="DK765" s="11"/>
      <c r="DL765" s="11"/>
      <c r="DM765" s="11"/>
      <c r="DN765" s="11"/>
      <c r="DO765" s="11"/>
      <c r="DP765" s="11"/>
      <c r="DQ765" s="11"/>
      <c r="DR765" s="11"/>
      <c r="DS765" s="11"/>
      <c r="DT765" s="11"/>
      <c r="DU765" s="11"/>
      <c r="DV765" s="11"/>
      <c r="DW765" s="11"/>
      <c r="DX765" s="11"/>
      <c r="DY765" s="11"/>
      <c r="DZ765" s="11"/>
      <c r="EA765" s="11"/>
      <c r="EB765" s="11"/>
      <c r="EC765" s="11"/>
      <c r="ED765" s="11"/>
      <c r="EE765" s="11"/>
    </row>
    <row r="766">
      <c r="B766" s="58"/>
      <c r="C766" s="58"/>
      <c r="D766" s="58"/>
      <c r="E766" s="58"/>
      <c r="F766" s="58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11"/>
      <c r="BF766" s="11"/>
      <c r="BG766" s="11"/>
      <c r="BH766" s="11"/>
      <c r="BI766" s="11"/>
      <c r="BJ766" s="11"/>
      <c r="BK766" s="11"/>
      <c r="BL766" s="11"/>
      <c r="BM766" s="11"/>
      <c r="BN766" s="11"/>
      <c r="BO766" s="11"/>
      <c r="BP766" s="11"/>
      <c r="BQ766" s="11"/>
      <c r="BR766" s="11"/>
      <c r="BS766" s="11"/>
      <c r="BT766" s="11"/>
      <c r="BU766" s="11"/>
      <c r="BV766" s="11"/>
      <c r="BW766" s="11"/>
      <c r="BX766" s="11"/>
      <c r="BY766" s="11"/>
      <c r="BZ766" s="11"/>
      <c r="CA766" s="11"/>
      <c r="CB766" s="11"/>
      <c r="CC766" s="11"/>
      <c r="CD766" s="11"/>
      <c r="CE766" s="11"/>
      <c r="CF766" s="11"/>
      <c r="CG766" s="11"/>
      <c r="CH766" s="11"/>
      <c r="CI766" s="11"/>
      <c r="CJ766" s="11"/>
      <c r="CK766" s="11"/>
      <c r="CL766" s="11"/>
      <c r="CM766" s="11"/>
      <c r="CN766" s="11"/>
      <c r="CO766" s="11"/>
      <c r="CP766" s="11"/>
      <c r="CQ766" s="11"/>
      <c r="CR766" s="11"/>
      <c r="CS766" s="11"/>
      <c r="CT766" s="11"/>
      <c r="CU766" s="11"/>
      <c r="CV766" s="11"/>
      <c r="CW766" s="11"/>
      <c r="CX766" s="11"/>
      <c r="CY766" s="11"/>
      <c r="CZ766" s="11"/>
      <c r="DA766" s="11"/>
      <c r="DB766" s="11"/>
      <c r="DC766" s="11"/>
      <c r="DD766" s="11"/>
      <c r="DE766" s="11"/>
      <c r="DF766" s="11"/>
      <c r="DG766" s="11"/>
      <c r="DH766" s="11"/>
      <c r="DI766" s="11"/>
      <c r="DJ766" s="11"/>
      <c r="DK766" s="11"/>
      <c r="DL766" s="11"/>
      <c r="DM766" s="11"/>
      <c r="DN766" s="11"/>
      <c r="DO766" s="11"/>
      <c r="DP766" s="11"/>
      <c r="DQ766" s="11"/>
      <c r="DR766" s="11"/>
      <c r="DS766" s="11"/>
      <c r="DT766" s="11"/>
      <c r="DU766" s="11"/>
      <c r="DV766" s="11"/>
      <c r="DW766" s="11"/>
      <c r="DX766" s="11"/>
      <c r="DY766" s="11"/>
      <c r="DZ766" s="11"/>
      <c r="EA766" s="11"/>
      <c r="EB766" s="11"/>
      <c r="EC766" s="11"/>
      <c r="ED766" s="11"/>
      <c r="EE766" s="11"/>
    </row>
    <row r="767">
      <c r="B767" s="58"/>
      <c r="C767" s="58"/>
      <c r="D767" s="58"/>
      <c r="E767" s="58"/>
      <c r="F767" s="58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  <c r="BJ767" s="11"/>
      <c r="BK767" s="11"/>
      <c r="BL767" s="11"/>
      <c r="BM767" s="11"/>
      <c r="BN767" s="11"/>
      <c r="BO767" s="11"/>
      <c r="BP767" s="11"/>
      <c r="BQ767" s="11"/>
      <c r="BR767" s="11"/>
      <c r="BS767" s="11"/>
      <c r="BT767" s="11"/>
      <c r="BU767" s="11"/>
      <c r="BV767" s="11"/>
      <c r="BW767" s="11"/>
      <c r="BX767" s="11"/>
      <c r="BY767" s="11"/>
      <c r="BZ767" s="11"/>
      <c r="CA767" s="11"/>
      <c r="CB767" s="11"/>
      <c r="CC767" s="11"/>
      <c r="CD767" s="11"/>
      <c r="CE767" s="11"/>
      <c r="CF767" s="11"/>
      <c r="CG767" s="11"/>
      <c r="CH767" s="11"/>
      <c r="CI767" s="11"/>
      <c r="CJ767" s="11"/>
      <c r="CK767" s="11"/>
      <c r="CL767" s="11"/>
      <c r="CM767" s="11"/>
      <c r="CN767" s="11"/>
      <c r="CO767" s="11"/>
      <c r="CP767" s="11"/>
      <c r="CQ767" s="11"/>
      <c r="CR767" s="11"/>
      <c r="CS767" s="11"/>
      <c r="CT767" s="11"/>
      <c r="CU767" s="11"/>
      <c r="CV767" s="11"/>
      <c r="CW767" s="11"/>
      <c r="CX767" s="11"/>
      <c r="CY767" s="11"/>
      <c r="CZ767" s="11"/>
      <c r="DA767" s="11"/>
      <c r="DB767" s="11"/>
      <c r="DC767" s="11"/>
      <c r="DD767" s="11"/>
      <c r="DE767" s="11"/>
      <c r="DF767" s="11"/>
      <c r="DG767" s="11"/>
      <c r="DH767" s="11"/>
      <c r="DI767" s="11"/>
      <c r="DJ767" s="11"/>
      <c r="DK767" s="11"/>
      <c r="DL767" s="11"/>
      <c r="DM767" s="11"/>
      <c r="DN767" s="11"/>
      <c r="DO767" s="11"/>
      <c r="DP767" s="11"/>
      <c r="DQ767" s="11"/>
      <c r="DR767" s="11"/>
      <c r="DS767" s="11"/>
      <c r="DT767" s="11"/>
      <c r="DU767" s="11"/>
      <c r="DV767" s="11"/>
      <c r="DW767" s="11"/>
      <c r="DX767" s="11"/>
      <c r="DY767" s="11"/>
      <c r="DZ767" s="11"/>
      <c r="EA767" s="11"/>
      <c r="EB767" s="11"/>
      <c r="EC767" s="11"/>
      <c r="ED767" s="11"/>
      <c r="EE767" s="11"/>
    </row>
    <row r="768">
      <c r="B768" s="58"/>
      <c r="C768" s="58"/>
      <c r="D768" s="58"/>
      <c r="E768" s="58"/>
      <c r="F768" s="58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  <c r="BD768" s="11"/>
      <c r="BE768" s="11"/>
      <c r="BF768" s="11"/>
      <c r="BG768" s="11"/>
      <c r="BH768" s="11"/>
      <c r="BI768" s="11"/>
      <c r="BJ768" s="11"/>
      <c r="BK768" s="11"/>
      <c r="BL768" s="11"/>
      <c r="BM768" s="11"/>
      <c r="BN768" s="11"/>
      <c r="BO768" s="11"/>
      <c r="BP768" s="11"/>
      <c r="BQ768" s="11"/>
      <c r="BR768" s="11"/>
      <c r="BS768" s="11"/>
      <c r="BT768" s="11"/>
      <c r="BU768" s="11"/>
      <c r="BV768" s="11"/>
      <c r="BW768" s="11"/>
      <c r="BX768" s="11"/>
      <c r="BY768" s="11"/>
      <c r="BZ768" s="11"/>
      <c r="CA768" s="11"/>
      <c r="CB768" s="11"/>
      <c r="CC768" s="11"/>
      <c r="CD768" s="11"/>
      <c r="CE768" s="11"/>
      <c r="CF768" s="11"/>
      <c r="CG768" s="11"/>
      <c r="CH768" s="11"/>
      <c r="CI768" s="11"/>
      <c r="CJ768" s="11"/>
      <c r="CK768" s="11"/>
      <c r="CL768" s="11"/>
      <c r="CM768" s="11"/>
      <c r="CN768" s="11"/>
      <c r="CO768" s="11"/>
      <c r="CP768" s="11"/>
      <c r="CQ768" s="11"/>
      <c r="CR768" s="11"/>
      <c r="CS768" s="11"/>
      <c r="CT768" s="11"/>
      <c r="CU768" s="11"/>
      <c r="CV768" s="11"/>
      <c r="CW768" s="11"/>
      <c r="CX768" s="11"/>
      <c r="CY768" s="11"/>
      <c r="CZ768" s="11"/>
      <c r="DA768" s="11"/>
      <c r="DB768" s="11"/>
      <c r="DC768" s="11"/>
      <c r="DD768" s="11"/>
      <c r="DE768" s="11"/>
      <c r="DF768" s="11"/>
      <c r="DG768" s="11"/>
      <c r="DH768" s="11"/>
      <c r="DI768" s="11"/>
      <c r="DJ768" s="11"/>
      <c r="DK768" s="11"/>
      <c r="DL768" s="11"/>
      <c r="DM768" s="11"/>
      <c r="DN768" s="11"/>
      <c r="DO768" s="11"/>
      <c r="DP768" s="11"/>
      <c r="DQ768" s="11"/>
      <c r="DR768" s="11"/>
      <c r="DS768" s="11"/>
      <c r="DT768" s="11"/>
      <c r="DU768" s="11"/>
      <c r="DV768" s="11"/>
      <c r="DW768" s="11"/>
      <c r="DX768" s="11"/>
      <c r="DY768" s="11"/>
      <c r="DZ768" s="11"/>
      <c r="EA768" s="11"/>
      <c r="EB768" s="11"/>
      <c r="EC768" s="11"/>
      <c r="ED768" s="11"/>
      <c r="EE768" s="11"/>
    </row>
    <row r="769">
      <c r="B769" s="58"/>
      <c r="C769" s="58"/>
      <c r="D769" s="58"/>
      <c r="E769" s="58"/>
      <c r="F769" s="58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  <c r="BD769" s="11"/>
      <c r="BE769" s="11"/>
      <c r="BF769" s="11"/>
      <c r="BG769" s="11"/>
      <c r="BH769" s="11"/>
      <c r="BI769" s="11"/>
      <c r="BJ769" s="11"/>
      <c r="BK769" s="11"/>
      <c r="BL769" s="11"/>
      <c r="BM769" s="11"/>
      <c r="BN769" s="11"/>
      <c r="BO769" s="11"/>
      <c r="BP769" s="11"/>
      <c r="BQ769" s="11"/>
      <c r="BR769" s="11"/>
      <c r="BS769" s="11"/>
      <c r="BT769" s="11"/>
      <c r="BU769" s="11"/>
      <c r="BV769" s="11"/>
      <c r="BW769" s="11"/>
      <c r="BX769" s="11"/>
      <c r="BY769" s="11"/>
      <c r="BZ769" s="11"/>
      <c r="CA769" s="11"/>
      <c r="CB769" s="11"/>
      <c r="CC769" s="11"/>
      <c r="CD769" s="11"/>
      <c r="CE769" s="11"/>
      <c r="CF769" s="11"/>
      <c r="CG769" s="11"/>
      <c r="CH769" s="11"/>
      <c r="CI769" s="11"/>
      <c r="CJ769" s="11"/>
      <c r="CK769" s="11"/>
      <c r="CL769" s="11"/>
      <c r="CM769" s="11"/>
      <c r="CN769" s="11"/>
      <c r="CO769" s="11"/>
      <c r="CP769" s="11"/>
      <c r="CQ769" s="11"/>
      <c r="CR769" s="11"/>
      <c r="CS769" s="11"/>
      <c r="CT769" s="11"/>
      <c r="CU769" s="11"/>
      <c r="CV769" s="11"/>
      <c r="CW769" s="11"/>
      <c r="CX769" s="11"/>
      <c r="CY769" s="11"/>
      <c r="CZ769" s="11"/>
      <c r="DA769" s="11"/>
      <c r="DB769" s="11"/>
      <c r="DC769" s="11"/>
      <c r="DD769" s="11"/>
      <c r="DE769" s="11"/>
      <c r="DF769" s="11"/>
      <c r="DG769" s="11"/>
      <c r="DH769" s="11"/>
      <c r="DI769" s="11"/>
      <c r="DJ769" s="11"/>
      <c r="DK769" s="11"/>
      <c r="DL769" s="11"/>
      <c r="DM769" s="11"/>
      <c r="DN769" s="11"/>
      <c r="DO769" s="11"/>
      <c r="DP769" s="11"/>
      <c r="DQ769" s="11"/>
      <c r="DR769" s="11"/>
      <c r="DS769" s="11"/>
      <c r="DT769" s="11"/>
      <c r="DU769" s="11"/>
      <c r="DV769" s="11"/>
      <c r="DW769" s="11"/>
      <c r="DX769" s="11"/>
      <c r="DY769" s="11"/>
      <c r="DZ769" s="11"/>
      <c r="EA769" s="11"/>
      <c r="EB769" s="11"/>
      <c r="EC769" s="11"/>
      <c r="ED769" s="11"/>
      <c r="EE769" s="11"/>
    </row>
    <row r="770">
      <c r="B770" s="58"/>
      <c r="C770" s="58"/>
      <c r="D770" s="58"/>
      <c r="E770" s="58"/>
      <c r="F770" s="58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  <c r="BD770" s="11"/>
      <c r="BE770" s="11"/>
      <c r="BF770" s="11"/>
      <c r="BG770" s="11"/>
      <c r="BH770" s="11"/>
      <c r="BI770" s="11"/>
      <c r="BJ770" s="11"/>
      <c r="BK770" s="11"/>
      <c r="BL770" s="11"/>
      <c r="BM770" s="11"/>
      <c r="BN770" s="11"/>
      <c r="BO770" s="11"/>
      <c r="BP770" s="11"/>
      <c r="BQ770" s="11"/>
      <c r="BR770" s="11"/>
      <c r="BS770" s="11"/>
      <c r="BT770" s="11"/>
      <c r="BU770" s="11"/>
      <c r="BV770" s="11"/>
      <c r="BW770" s="11"/>
      <c r="BX770" s="11"/>
      <c r="BY770" s="11"/>
      <c r="BZ770" s="11"/>
      <c r="CA770" s="11"/>
      <c r="CB770" s="11"/>
      <c r="CC770" s="11"/>
      <c r="CD770" s="11"/>
      <c r="CE770" s="11"/>
      <c r="CF770" s="11"/>
      <c r="CG770" s="11"/>
      <c r="CH770" s="11"/>
      <c r="CI770" s="11"/>
      <c r="CJ770" s="11"/>
      <c r="CK770" s="11"/>
      <c r="CL770" s="11"/>
      <c r="CM770" s="11"/>
      <c r="CN770" s="11"/>
      <c r="CO770" s="11"/>
      <c r="CP770" s="11"/>
      <c r="CQ770" s="11"/>
      <c r="CR770" s="11"/>
      <c r="CS770" s="11"/>
      <c r="CT770" s="11"/>
      <c r="CU770" s="11"/>
      <c r="CV770" s="11"/>
      <c r="CW770" s="11"/>
      <c r="CX770" s="11"/>
      <c r="CY770" s="11"/>
      <c r="CZ770" s="11"/>
      <c r="DA770" s="11"/>
      <c r="DB770" s="11"/>
      <c r="DC770" s="11"/>
      <c r="DD770" s="11"/>
      <c r="DE770" s="11"/>
      <c r="DF770" s="11"/>
      <c r="DG770" s="11"/>
      <c r="DH770" s="11"/>
      <c r="DI770" s="11"/>
      <c r="DJ770" s="11"/>
      <c r="DK770" s="11"/>
      <c r="DL770" s="11"/>
      <c r="DM770" s="11"/>
      <c r="DN770" s="11"/>
      <c r="DO770" s="11"/>
      <c r="DP770" s="11"/>
      <c r="DQ770" s="11"/>
      <c r="DR770" s="11"/>
      <c r="DS770" s="11"/>
      <c r="DT770" s="11"/>
      <c r="DU770" s="11"/>
      <c r="DV770" s="11"/>
      <c r="DW770" s="11"/>
      <c r="DX770" s="11"/>
      <c r="DY770" s="11"/>
      <c r="DZ770" s="11"/>
      <c r="EA770" s="11"/>
      <c r="EB770" s="11"/>
      <c r="EC770" s="11"/>
      <c r="ED770" s="11"/>
      <c r="EE770" s="11"/>
    </row>
    <row r="771">
      <c r="B771" s="58"/>
      <c r="C771" s="58"/>
      <c r="D771" s="58"/>
      <c r="E771" s="58"/>
      <c r="F771" s="58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  <c r="BI771" s="11"/>
      <c r="BJ771" s="11"/>
      <c r="BK771" s="11"/>
      <c r="BL771" s="11"/>
      <c r="BM771" s="11"/>
      <c r="BN771" s="11"/>
      <c r="BO771" s="11"/>
      <c r="BP771" s="11"/>
      <c r="BQ771" s="11"/>
      <c r="BR771" s="11"/>
      <c r="BS771" s="11"/>
      <c r="BT771" s="11"/>
      <c r="BU771" s="11"/>
      <c r="BV771" s="11"/>
      <c r="BW771" s="11"/>
      <c r="BX771" s="11"/>
      <c r="BY771" s="11"/>
      <c r="BZ771" s="11"/>
      <c r="CA771" s="11"/>
      <c r="CB771" s="11"/>
      <c r="CC771" s="11"/>
      <c r="CD771" s="11"/>
      <c r="CE771" s="11"/>
      <c r="CF771" s="11"/>
      <c r="CG771" s="11"/>
      <c r="CH771" s="11"/>
      <c r="CI771" s="11"/>
      <c r="CJ771" s="11"/>
      <c r="CK771" s="11"/>
      <c r="CL771" s="11"/>
      <c r="CM771" s="11"/>
      <c r="CN771" s="11"/>
      <c r="CO771" s="11"/>
      <c r="CP771" s="11"/>
      <c r="CQ771" s="11"/>
      <c r="CR771" s="11"/>
      <c r="CS771" s="11"/>
      <c r="CT771" s="11"/>
      <c r="CU771" s="11"/>
      <c r="CV771" s="11"/>
      <c r="CW771" s="11"/>
      <c r="CX771" s="11"/>
      <c r="CY771" s="11"/>
      <c r="CZ771" s="11"/>
      <c r="DA771" s="11"/>
      <c r="DB771" s="11"/>
      <c r="DC771" s="11"/>
      <c r="DD771" s="11"/>
      <c r="DE771" s="11"/>
      <c r="DF771" s="11"/>
      <c r="DG771" s="11"/>
      <c r="DH771" s="11"/>
      <c r="DI771" s="11"/>
      <c r="DJ771" s="11"/>
      <c r="DK771" s="11"/>
      <c r="DL771" s="11"/>
      <c r="DM771" s="11"/>
      <c r="DN771" s="11"/>
      <c r="DO771" s="11"/>
      <c r="DP771" s="11"/>
      <c r="DQ771" s="11"/>
      <c r="DR771" s="11"/>
      <c r="DS771" s="11"/>
      <c r="DT771" s="11"/>
      <c r="DU771" s="11"/>
      <c r="DV771" s="11"/>
      <c r="DW771" s="11"/>
      <c r="DX771" s="11"/>
      <c r="DY771" s="11"/>
      <c r="DZ771" s="11"/>
      <c r="EA771" s="11"/>
      <c r="EB771" s="11"/>
      <c r="EC771" s="11"/>
      <c r="ED771" s="11"/>
      <c r="EE771" s="11"/>
    </row>
    <row r="772">
      <c r="B772" s="58"/>
      <c r="C772" s="58"/>
      <c r="D772" s="58"/>
      <c r="E772" s="58"/>
      <c r="F772" s="58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  <c r="BI772" s="11"/>
      <c r="BJ772" s="11"/>
      <c r="BK772" s="11"/>
      <c r="BL772" s="11"/>
      <c r="BM772" s="11"/>
      <c r="BN772" s="11"/>
      <c r="BO772" s="11"/>
      <c r="BP772" s="11"/>
      <c r="BQ772" s="11"/>
      <c r="BR772" s="11"/>
      <c r="BS772" s="11"/>
      <c r="BT772" s="11"/>
      <c r="BU772" s="11"/>
      <c r="BV772" s="11"/>
      <c r="BW772" s="11"/>
      <c r="BX772" s="11"/>
      <c r="BY772" s="11"/>
      <c r="BZ772" s="11"/>
      <c r="CA772" s="11"/>
      <c r="CB772" s="11"/>
      <c r="CC772" s="11"/>
      <c r="CD772" s="11"/>
      <c r="CE772" s="11"/>
      <c r="CF772" s="11"/>
      <c r="CG772" s="11"/>
      <c r="CH772" s="11"/>
      <c r="CI772" s="11"/>
      <c r="CJ772" s="11"/>
      <c r="CK772" s="11"/>
      <c r="CL772" s="11"/>
      <c r="CM772" s="11"/>
      <c r="CN772" s="11"/>
      <c r="CO772" s="11"/>
      <c r="CP772" s="11"/>
      <c r="CQ772" s="11"/>
      <c r="CR772" s="11"/>
      <c r="CS772" s="11"/>
      <c r="CT772" s="11"/>
      <c r="CU772" s="11"/>
      <c r="CV772" s="11"/>
      <c r="CW772" s="11"/>
      <c r="CX772" s="11"/>
      <c r="CY772" s="11"/>
      <c r="CZ772" s="11"/>
      <c r="DA772" s="11"/>
      <c r="DB772" s="11"/>
      <c r="DC772" s="11"/>
      <c r="DD772" s="11"/>
      <c r="DE772" s="11"/>
      <c r="DF772" s="11"/>
      <c r="DG772" s="11"/>
      <c r="DH772" s="11"/>
      <c r="DI772" s="11"/>
      <c r="DJ772" s="11"/>
      <c r="DK772" s="11"/>
      <c r="DL772" s="11"/>
      <c r="DM772" s="11"/>
      <c r="DN772" s="11"/>
      <c r="DO772" s="11"/>
      <c r="DP772" s="11"/>
      <c r="DQ772" s="11"/>
      <c r="DR772" s="11"/>
      <c r="DS772" s="11"/>
      <c r="DT772" s="11"/>
      <c r="DU772" s="11"/>
      <c r="DV772" s="11"/>
      <c r="DW772" s="11"/>
      <c r="DX772" s="11"/>
      <c r="DY772" s="11"/>
      <c r="DZ772" s="11"/>
      <c r="EA772" s="11"/>
      <c r="EB772" s="11"/>
      <c r="EC772" s="11"/>
      <c r="ED772" s="11"/>
      <c r="EE772" s="11"/>
    </row>
    <row r="773">
      <c r="B773" s="58"/>
      <c r="C773" s="58"/>
      <c r="D773" s="58"/>
      <c r="E773" s="58"/>
      <c r="F773" s="58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  <c r="BD773" s="11"/>
      <c r="BE773" s="11"/>
      <c r="BF773" s="11"/>
      <c r="BG773" s="11"/>
      <c r="BH773" s="11"/>
      <c r="BI773" s="11"/>
      <c r="BJ773" s="11"/>
      <c r="BK773" s="11"/>
      <c r="BL773" s="11"/>
      <c r="BM773" s="11"/>
      <c r="BN773" s="11"/>
      <c r="BO773" s="11"/>
      <c r="BP773" s="11"/>
      <c r="BQ773" s="11"/>
      <c r="BR773" s="11"/>
      <c r="BS773" s="11"/>
      <c r="BT773" s="11"/>
      <c r="BU773" s="11"/>
      <c r="BV773" s="11"/>
      <c r="BW773" s="11"/>
      <c r="BX773" s="11"/>
      <c r="BY773" s="11"/>
      <c r="BZ773" s="11"/>
      <c r="CA773" s="11"/>
      <c r="CB773" s="11"/>
      <c r="CC773" s="11"/>
      <c r="CD773" s="11"/>
      <c r="CE773" s="11"/>
      <c r="CF773" s="11"/>
      <c r="CG773" s="11"/>
      <c r="CH773" s="11"/>
      <c r="CI773" s="11"/>
      <c r="CJ773" s="11"/>
      <c r="CK773" s="11"/>
      <c r="CL773" s="11"/>
      <c r="CM773" s="11"/>
      <c r="CN773" s="11"/>
      <c r="CO773" s="11"/>
      <c r="CP773" s="11"/>
      <c r="CQ773" s="11"/>
      <c r="CR773" s="11"/>
      <c r="CS773" s="11"/>
      <c r="CT773" s="11"/>
      <c r="CU773" s="11"/>
      <c r="CV773" s="11"/>
      <c r="CW773" s="11"/>
      <c r="CX773" s="11"/>
      <c r="CY773" s="11"/>
      <c r="CZ773" s="11"/>
      <c r="DA773" s="11"/>
      <c r="DB773" s="11"/>
      <c r="DC773" s="11"/>
      <c r="DD773" s="11"/>
      <c r="DE773" s="11"/>
      <c r="DF773" s="11"/>
      <c r="DG773" s="11"/>
      <c r="DH773" s="11"/>
      <c r="DI773" s="11"/>
      <c r="DJ773" s="11"/>
      <c r="DK773" s="11"/>
      <c r="DL773" s="11"/>
      <c r="DM773" s="11"/>
      <c r="DN773" s="11"/>
      <c r="DO773" s="11"/>
      <c r="DP773" s="11"/>
      <c r="DQ773" s="11"/>
      <c r="DR773" s="11"/>
      <c r="DS773" s="11"/>
      <c r="DT773" s="11"/>
      <c r="DU773" s="11"/>
      <c r="DV773" s="11"/>
      <c r="DW773" s="11"/>
      <c r="DX773" s="11"/>
      <c r="DY773" s="11"/>
      <c r="DZ773" s="11"/>
      <c r="EA773" s="11"/>
      <c r="EB773" s="11"/>
      <c r="EC773" s="11"/>
      <c r="ED773" s="11"/>
      <c r="EE773" s="11"/>
    </row>
    <row r="774">
      <c r="B774" s="58"/>
      <c r="C774" s="58"/>
      <c r="D774" s="58"/>
      <c r="E774" s="58"/>
      <c r="F774" s="58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  <c r="BE774" s="11"/>
      <c r="BF774" s="11"/>
      <c r="BG774" s="11"/>
      <c r="BH774" s="11"/>
      <c r="BI774" s="11"/>
      <c r="BJ774" s="11"/>
      <c r="BK774" s="11"/>
      <c r="BL774" s="11"/>
      <c r="BM774" s="11"/>
      <c r="BN774" s="11"/>
      <c r="BO774" s="11"/>
      <c r="BP774" s="11"/>
      <c r="BQ774" s="11"/>
      <c r="BR774" s="11"/>
      <c r="BS774" s="11"/>
      <c r="BT774" s="11"/>
      <c r="BU774" s="11"/>
      <c r="BV774" s="11"/>
      <c r="BW774" s="11"/>
      <c r="BX774" s="11"/>
      <c r="BY774" s="11"/>
      <c r="BZ774" s="11"/>
      <c r="CA774" s="11"/>
      <c r="CB774" s="11"/>
      <c r="CC774" s="11"/>
      <c r="CD774" s="11"/>
      <c r="CE774" s="11"/>
      <c r="CF774" s="11"/>
      <c r="CG774" s="11"/>
      <c r="CH774" s="11"/>
      <c r="CI774" s="11"/>
      <c r="CJ774" s="11"/>
      <c r="CK774" s="11"/>
      <c r="CL774" s="11"/>
      <c r="CM774" s="11"/>
      <c r="CN774" s="11"/>
      <c r="CO774" s="11"/>
      <c r="CP774" s="11"/>
      <c r="CQ774" s="11"/>
      <c r="CR774" s="11"/>
      <c r="CS774" s="11"/>
      <c r="CT774" s="11"/>
      <c r="CU774" s="11"/>
      <c r="CV774" s="11"/>
      <c r="CW774" s="11"/>
      <c r="CX774" s="11"/>
      <c r="CY774" s="11"/>
      <c r="CZ774" s="11"/>
      <c r="DA774" s="11"/>
      <c r="DB774" s="11"/>
      <c r="DC774" s="11"/>
      <c r="DD774" s="11"/>
      <c r="DE774" s="11"/>
      <c r="DF774" s="11"/>
      <c r="DG774" s="11"/>
      <c r="DH774" s="11"/>
      <c r="DI774" s="11"/>
      <c r="DJ774" s="11"/>
      <c r="DK774" s="11"/>
      <c r="DL774" s="11"/>
      <c r="DM774" s="11"/>
      <c r="DN774" s="11"/>
      <c r="DO774" s="11"/>
      <c r="DP774" s="11"/>
      <c r="DQ774" s="11"/>
      <c r="DR774" s="11"/>
      <c r="DS774" s="11"/>
      <c r="DT774" s="11"/>
      <c r="DU774" s="11"/>
      <c r="DV774" s="11"/>
      <c r="DW774" s="11"/>
      <c r="DX774" s="11"/>
      <c r="DY774" s="11"/>
      <c r="DZ774" s="11"/>
      <c r="EA774" s="11"/>
      <c r="EB774" s="11"/>
      <c r="EC774" s="11"/>
      <c r="ED774" s="11"/>
      <c r="EE774" s="11"/>
    </row>
    <row r="775">
      <c r="B775" s="58"/>
      <c r="C775" s="58"/>
      <c r="D775" s="58"/>
      <c r="E775" s="58"/>
      <c r="F775" s="58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  <c r="BD775" s="11"/>
      <c r="BE775" s="11"/>
      <c r="BF775" s="11"/>
      <c r="BG775" s="11"/>
      <c r="BH775" s="11"/>
      <c r="BI775" s="11"/>
      <c r="BJ775" s="11"/>
      <c r="BK775" s="11"/>
      <c r="BL775" s="11"/>
      <c r="BM775" s="11"/>
      <c r="BN775" s="11"/>
      <c r="BO775" s="11"/>
      <c r="BP775" s="11"/>
      <c r="BQ775" s="11"/>
      <c r="BR775" s="11"/>
      <c r="BS775" s="11"/>
      <c r="BT775" s="11"/>
      <c r="BU775" s="11"/>
      <c r="BV775" s="11"/>
      <c r="BW775" s="11"/>
      <c r="BX775" s="11"/>
      <c r="BY775" s="11"/>
      <c r="BZ775" s="11"/>
      <c r="CA775" s="11"/>
      <c r="CB775" s="11"/>
      <c r="CC775" s="11"/>
      <c r="CD775" s="11"/>
      <c r="CE775" s="11"/>
      <c r="CF775" s="11"/>
      <c r="CG775" s="11"/>
      <c r="CH775" s="11"/>
      <c r="CI775" s="11"/>
      <c r="CJ775" s="11"/>
      <c r="CK775" s="11"/>
      <c r="CL775" s="11"/>
      <c r="CM775" s="11"/>
      <c r="CN775" s="11"/>
      <c r="CO775" s="11"/>
      <c r="CP775" s="11"/>
      <c r="CQ775" s="11"/>
      <c r="CR775" s="11"/>
      <c r="CS775" s="11"/>
      <c r="CT775" s="11"/>
      <c r="CU775" s="11"/>
      <c r="CV775" s="11"/>
      <c r="CW775" s="11"/>
      <c r="CX775" s="11"/>
      <c r="CY775" s="11"/>
      <c r="CZ775" s="11"/>
      <c r="DA775" s="11"/>
      <c r="DB775" s="11"/>
      <c r="DC775" s="11"/>
      <c r="DD775" s="11"/>
      <c r="DE775" s="11"/>
      <c r="DF775" s="11"/>
      <c r="DG775" s="11"/>
      <c r="DH775" s="11"/>
      <c r="DI775" s="11"/>
      <c r="DJ775" s="11"/>
      <c r="DK775" s="11"/>
      <c r="DL775" s="11"/>
      <c r="DM775" s="11"/>
      <c r="DN775" s="11"/>
      <c r="DO775" s="11"/>
      <c r="DP775" s="11"/>
      <c r="DQ775" s="11"/>
      <c r="DR775" s="11"/>
      <c r="DS775" s="11"/>
      <c r="DT775" s="11"/>
      <c r="DU775" s="11"/>
      <c r="DV775" s="11"/>
      <c r="DW775" s="11"/>
      <c r="DX775" s="11"/>
      <c r="DY775" s="11"/>
      <c r="DZ775" s="11"/>
      <c r="EA775" s="11"/>
      <c r="EB775" s="11"/>
      <c r="EC775" s="11"/>
      <c r="ED775" s="11"/>
      <c r="EE775" s="11"/>
    </row>
    <row r="776">
      <c r="B776" s="58"/>
      <c r="C776" s="58"/>
      <c r="D776" s="58"/>
      <c r="E776" s="58"/>
      <c r="F776" s="58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11"/>
      <c r="BF776" s="11"/>
      <c r="BG776" s="11"/>
      <c r="BH776" s="11"/>
      <c r="BI776" s="11"/>
      <c r="BJ776" s="11"/>
      <c r="BK776" s="11"/>
      <c r="BL776" s="11"/>
      <c r="BM776" s="11"/>
      <c r="BN776" s="11"/>
      <c r="BO776" s="11"/>
      <c r="BP776" s="11"/>
      <c r="BQ776" s="11"/>
      <c r="BR776" s="11"/>
      <c r="BS776" s="11"/>
      <c r="BT776" s="11"/>
      <c r="BU776" s="11"/>
      <c r="BV776" s="11"/>
      <c r="BW776" s="11"/>
      <c r="BX776" s="11"/>
      <c r="BY776" s="11"/>
      <c r="BZ776" s="11"/>
      <c r="CA776" s="11"/>
      <c r="CB776" s="11"/>
      <c r="CC776" s="11"/>
      <c r="CD776" s="11"/>
      <c r="CE776" s="11"/>
      <c r="CF776" s="11"/>
      <c r="CG776" s="11"/>
      <c r="CH776" s="11"/>
      <c r="CI776" s="11"/>
      <c r="CJ776" s="11"/>
      <c r="CK776" s="11"/>
      <c r="CL776" s="11"/>
      <c r="CM776" s="11"/>
      <c r="CN776" s="11"/>
      <c r="CO776" s="11"/>
      <c r="CP776" s="11"/>
      <c r="CQ776" s="11"/>
      <c r="CR776" s="11"/>
      <c r="CS776" s="11"/>
      <c r="CT776" s="11"/>
      <c r="CU776" s="11"/>
      <c r="CV776" s="11"/>
      <c r="CW776" s="11"/>
      <c r="CX776" s="11"/>
      <c r="CY776" s="11"/>
      <c r="CZ776" s="11"/>
      <c r="DA776" s="11"/>
      <c r="DB776" s="11"/>
      <c r="DC776" s="11"/>
      <c r="DD776" s="11"/>
      <c r="DE776" s="11"/>
      <c r="DF776" s="11"/>
      <c r="DG776" s="11"/>
      <c r="DH776" s="11"/>
      <c r="DI776" s="11"/>
      <c r="DJ776" s="11"/>
      <c r="DK776" s="11"/>
      <c r="DL776" s="11"/>
      <c r="DM776" s="11"/>
      <c r="DN776" s="11"/>
      <c r="DO776" s="11"/>
      <c r="DP776" s="11"/>
      <c r="DQ776" s="11"/>
      <c r="DR776" s="11"/>
      <c r="DS776" s="11"/>
      <c r="DT776" s="11"/>
      <c r="DU776" s="11"/>
      <c r="DV776" s="11"/>
      <c r="DW776" s="11"/>
      <c r="DX776" s="11"/>
      <c r="DY776" s="11"/>
      <c r="DZ776" s="11"/>
      <c r="EA776" s="11"/>
      <c r="EB776" s="11"/>
      <c r="EC776" s="11"/>
      <c r="ED776" s="11"/>
      <c r="EE776" s="11"/>
    </row>
    <row r="777">
      <c r="B777" s="58"/>
      <c r="C777" s="58"/>
      <c r="D777" s="58"/>
      <c r="E777" s="58"/>
      <c r="F777" s="58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11"/>
      <c r="BF777" s="11"/>
      <c r="BG777" s="11"/>
      <c r="BH777" s="11"/>
      <c r="BI777" s="11"/>
      <c r="BJ777" s="11"/>
      <c r="BK777" s="11"/>
      <c r="BL777" s="11"/>
      <c r="BM777" s="11"/>
      <c r="BN777" s="11"/>
      <c r="BO777" s="11"/>
      <c r="BP777" s="11"/>
      <c r="BQ777" s="11"/>
      <c r="BR777" s="11"/>
      <c r="BS777" s="11"/>
      <c r="BT777" s="11"/>
      <c r="BU777" s="11"/>
      <c r="BV777" s="11"/>
      <c r="BW777" s="11"/>
      <c r="BX777" s="11"/>
      <c r="BY777" s="11"/>
      <c r="BZ777" s="11"/>
      <c r="CA777" s="11"/>
      <c r="CB777" s="11"/>
      <c r="CC777" s="11"/>
      <c r="CD777" s="11"/>
      <c r="CE777" s="11"/>
      <c r="CF777" s="11"/>
      <c r="CG777" s="11"/>
      <c r="CH777" s="11"/>
      <c r="CI777" s="11"/>
      <c r="CJ777" s="11"/>
      <c r="CK777" s="11"/>
      <c r="CL777" s="11"/>
      <c r="CM777" s="11"/>
      <c r="CN777" s="11"/>
      <c r="CO777" s="11"/>
      <c r="CP777" s="11"/>
      <c r="CQ777" s="11"/>
      <c r="CR777" s="11"/>
      <c r="CS777" s="11"/>
      <c r="CT777" s="11"/>
      <c r="CU777" s="11"/>
      <c r="CV777" s="11"/>
      <c r="CW777" s="11"/>
      <c r="CX777" s="11"/>
      <c r="CY777" s="11"/>
      <c r="CZ777" s="11"/>
      <c r="DA777" s="11"/>
      <c r="DB777" s="11"/>
      <c r="DC777" s="11"/>
      <c r="DD777" s="11"/>
      <c r="DE777" s="11"/>
      <c r="DF777" s="11"/>
      <c r="DG777" s="11"/>
      <c r="DH777" s="11"/>
      <c r="DI777" s="11"/>
      <c r="DJ777" s="11"/>
      <c r="DK777" s="11"/>
      <c r="DL777" s="11"/>
      <c r="DM777" s="11"/>
      <c r="DN777" s="11"/>
      <c r="DO777" s="11"/>
      <c r="DP777" s="11"/>
      <c r="DQ777" s="11"/>
      <c r="DR777" s="11"/>
      <c r="DS777" s="11"/>
      <c r="DT777" s="11"/>
      <c r="DU777" s="11"/>
      <c r="DV777" s="11"/>
      <c r="DW777" s="11"/>
      <c r="DX777" s="11"/>
      <c r="DY777" s="11"/>
      <c r="DZ777" s="11"/>
      <c r="EA777" s="11"/>
      <c r="EB777" s="11"/>
      <c r="EC777" s="11"/>
      <c r="ED777" s="11"/>
      <c r="EE777" s="11"/>
    </row>
    <row r="778">
      <c r="B778" s="58"/>
      <c r="C778" s="58"/>
      <c r="D778" s="58"/>
      <c r="E778" s="58"/>
      <c r="F778" s="58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  <c r="BF778" s="11"/>
      <c r="BG778" s="11"/>
      <c r="BH778" s="11"/>
      <c r="BI778" s="11"/>
      <c r="BJ778" s="11"/>
      <c r="BK778" s="11"/>
      <c r="BL778" s="11"/>
      <c r="BM778" s="11"/>
      <c r="BN778" s="11"/>
      <c r="BO778" s="11"/>
      <c r="BP778" s="11"/>
      <c r="BQ778" s="11"/>
      <c r="BR778" s="11"/>
      <c r="BS778" s="11"/>
      <c r="BT778" s="11"/>
      <c r="BU778" s="11"/>
      <c r="BV778" s="11"/>
      <c r="BW778" s="11"/>
      <c r="BX778" s="11"/>
      <c r="BY778" s="11"/>
      <c r="BZ778" s="11"/>
      <c r="CA778" s="11"/>
      <c r="CB778" s="11"/>
      <c r="CC778" s="11"/>
      <c r="CD778" s="11"/>
      <c r="CE778" s="11"/>
      <c r="CF778" s="11"/>
      <c r="CG778" s="11"/>
      <c r="CH778" s="11"/>
      <c r="CI778" s="11"/>
      <c r="CJ778" s="11"/>
      <c r="CK778" s="11"/>
      <c r="CL778" s="11"/>
      <c r="CM778" s="11"/>
      <c r="CN778" s="11"/>
      <c r="CO778" s="11"/>
      <c r="CP778" s="11"/>
      <c r="CQ778" s="11"/>
      <c r="CR778" s="11"/>
      <c r="CS778" s="11"/>
      <c r="CT778" s="11"/>
      <c r="CU778" s="11"/>
      <c r="CV778" s="11"/>
      <c r="CW778" s="11"/>
      <c r="CX778" s="11"/>
      <c r="CY778" s="11"/>
      <c r="CZ778" s="11"/>
      <c r="DA778" s="11"/>
      <c r="DB778" s="11"/>
      <c r="DC778" s="11"/>
      <c r="DD778" s="11"/>
      <c r="DE778" s="11"/>
      <c r="DF778" s="11"/>
      <c r="DG778" s="11"/>
      <c r="DH778" s="11"/>
      <c r="DI778" s="11"/>
      <c r="DJ778" s="11"/>
      <c r="DK778" s="11"/>
      <c r="DL778" s="11"/>
      <c r="DM778" s="11"/>
      <c r="DN778" s="11"/>
      <c r="DO778" s="11"/>
      <c r="DP778" s="11"/>
      <c r="DQ778" s="11"/>
      <c r="DR778" s="11"/>
      <c r="DS778" s="11"/>
      <c r="DT778" s="11"/>
      <c r="DU778" s="11"/>
      <c r="DV778" s="11"/>
      <c r="DW778" s="11"/>
      <c r="DX778" s="11"/>
      <c r="DY778" s="11"/>
      <c r="DZ778" s="11"/>
      <c r="EA778" s="11"/>
      <c r="EB778" s="11"/>
      <c r="EC778" s="11"/>
      <c r="ED778" s="11"/>
      <c r="EE778" s="11"/>
    </row>
    <row r="779">
      <c r="B779" s="58"/>
      <c r="C779" s="58"/>
      <c r="D779" s="58"/>
      <c r="E779" s="58"/>
      <c r="F779" s="58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  <c r="BD779" s="11"/>
      <c r="BE779" s="11"/>
      <c r="BF779" s="11"/>
      <c r="BG779" s="11"/>
      <c r="BH779" s="11"/>
      <c r="BI779" s="11"/>
      <c r="BJ779" s="11"/>
      <c r="BK779" s="11"/>
      <c r="BL779" s="11"/>
      <c r="BM779" s="11"/>
      <c r="BN779" s="11"/>
      <c r="BO779" s="11"/>
      <c r="BP779" s="11"/>
      <c r="BQ779" s="11"/>
      <c r="BR779" s="11"/>
      <c r="BS779" s="11"/>
      <c r="BT779" s="11"/>
      <c r="BU779" s="11"/>
      <c r="BV779" s="11"/>
      <c r="BW779" s="11"/>
      <c r="BX779" s="11"/>
      <c r="BY779" s="11"/>
      <c r="BZ779" s="11"/>
      <c r="CA779" s="11"/>
      <c r="CB779" s="11"/>
      <c r="CC779" s="11"/>
      <c r="CD779" s="11"/>
      <c r="CE779" s="11"/>
      <c r="CF779" s="11"/>
      <c r="CG779" s="11"/>
      <c r="CH779" s="11"/>
      <c r="CI779" s="11"/>
      <c r="CJ779" s="11"/>
      <c r="CK779" s="11"/>
      <c r="CL779" s="11"/>
      <c r="CM779" s="11"/>
      <c r="CN779" s="11"/>
      <c r="CO779" s="11"/>
      <c r="CP779" s="11"/>
      <c r="CQ779" s="11"/>
      <c r="CR779" s="11"/>
      <c r="CS779" s="11"/>
      <c r="CT779" s="11"/>
      <c r="CU779" s="11"/>
      <c r="CV779" s="11"/>
      <c r="CW779" s="11"/>
      <c r="CX779" s="11"/>
      <c r="CY779" s="11"/>
      <c r="CZ779" s="11"/>
      <c r="DA779" s="11"/>
      <c r="DB779" s="11"/>
      <c r="DC779" s="11"/>
      <c r="DD779" s="11"/>
      <c r="DE779" s="11"/>
      <c r="DF779" s="11"/>
      <c r="DG779" s="11"/>
      <c r="DH779" s="11"/>
      <c r="DI779" s="11"/>
      <c r="DJ779" s="11"/>
      <c r="DK779" s="11"/>
      <c r="DL779" s="11"/>
      <c r="DM779" s="11"/>
      <c r="DN779" s="11"/>
      <c r="DO779" s="11"/>
      <c r="DP779" s="11"/>
      <c r="DQ779" s="11"/>
      <c r="DR779" s="11"/>
      <c r="DS779" s="11"/>
      <c r="DT779" s="11"/>
      <c r="DU779" s="11"/>
      <c r="DV779" s="11"/>
      <c r="DW779" s="11"/>
      <c r="DX779" s="11"/>
      <c r="DY779" s="11"/>
      <c r="DZ779" s="11"/>
      <c r="EA779" s="11"/>
      <c r="EB779" s="11"/>
      <c r="EC779" s="11"/>
      <c r="ED779" s="11"/>
      <c r="EE779" s="11"/>
    </row>
    <row r="780">
      <c r="B780" s="58"/>
      <c r="C780" s="58"/>
      <c r="D780" s="58"/>
      <c r="E780" s="58"/>
      <c r="F780" s="58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  <c r="BI780" s="11"/>
      <c r="BJ780" s="11"/>
      <c r="BK780" s="11"/>
      <c r="BL780" s="11"/>
      <c r="BM780" s="11"/>
      <c r="BN780" s="11"/>
      <c r="BO780" s="11"/>
      <c r="BP780" s="11"/>
      <c r="BQ780" s="11"/>
      <c r="BR780" s="11"/>
      <c r="BS780" s="11"/>
      <c r="BT780" s="11"/>
      <c r="BU780" s="11"/>
      <c r="BV780" s="11"/>
      <c r="BW780" s="11"/>
      <c r="BX780" s="11"/>
      <c r="BY780" s="11"/>
      <c r="BZ780" s="11"/>
      <c r="CA780" s="11"/>
      <c r="CB780" s="11"/>
      <c r="CC780" s="11"/>
      <c r="CD780" s="11"/>
      <c r="CE780" s="11"/>
      <c r="CF780" s="11"/>
      <c r="CG780" s="11"/>
      <c r="CH780" s="11"/>
      <c r="CI780" s="11"/>
      <c r="CJ780" s="11"/>
      <c r="CK780" s="11"/>
      <c r="CL780" s="11"/>
      <c r="CM780" s="11"/>
      <c r="CN780" s="11"/>
      <c r="CO780" s="11"/>
      <c r="CP780" s="11"/>
      <c r="CQ780" s="11"/>
      <c r="CR780" s="11"/>
      <c r="CS780" s="11"/>
      <c r="CT780" s="11"/>
      <c r="CU780" s="11"/>
      <c r="CV780" s="11"/>
      <c r="CW780" s="11"/>
      <c r="CX780" s="11"/>
      <c r="CY780" s="11"/>
      <c r="CZ780" s="11"/>
      <c r="DA780" s="11"/>
      <c r="DB780" s="11"/>
      <c r="DC780" s="11"/>
      <c r="DD780" s="11"/>
      <c r="DE780" s="11"/>
      <c r="DF780" s="11"/>
      <c r="DG780" s="11"/>
      <c r="DH780" s="11"/>
      <c r="DI780" s="11"/>
      <c r="DJ780" s="11"/>
      <c r="DK780" s="11"/>
      <c r="DL780" s="11"/>
      <c r="DM780" s="11"/>
      <c r="DN780" s="11"/>
      <c r="DO780" s="11"/>
      <c r="DP780" s="11"/>
      <c r="DQ780" s="11"/>
      <c r="DR780" s="11"/>
      <c r="DS780" s="11"/>
      <c r="DT780" s="11"/>
      <c r="DU780" s="11"/>
      <c r="DV780" s="11"/>
      <c r="DW780" s="11"/>
      <c r="DX780" s="11"/>
      <c r="DY780" s="11"/>
      <c r="DZ780" s="11"/>
      <c r="EA780" s="11"/>
      <c r="EB780" s="11"/>
      <c r="EC780" s="11"/>
      <c r="ED780" s="11"/>
      <c r="EE780" s="11"/>
    </row>
    <row r="781">
      <c r="B781" s="58"/>
      <c r="C781" s="58"/>
      <c r="D781" s="58"/>
      <c r="E781" s="58"/>
      <c r="F781" s="58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  <c r="BD781" s="11"/>
      <c r="BE781" s="11"/>
      <c r="BF781" s="11"/>
      <c r="BG781" s="11"/>
      <c r="BH781" s="11"/>
      <c r="BI781" s="11"/>
      <c r="BJ781" s="11"/>
      <c r="BK781" s="11"/>
      <c r="BL781" s="11"/>
      <c r="BM781" s="11"/>
      <c r="BN781" s="11"/>
      <c r="BO781" s="11"/>
      <c r="BP781" s="11"/>
      <c r="BQ781" s="11"/>
      <c r="BR781" s="11"/>
      <c r="BS781" s="11"/>
      <c r="BT781" s="11"/>
      <c r="BU781" s="11"/>
      <c r="BV781" s="11"/>
      <c r="BW781" s="11"/>
      <c r="BX781" s="11"/>
      <c r="BY781" s="11"/>
      <c r="BZ781" s="11"/>
      <c r="CA781" s="11"/>
      <c r="CB781" s="11"/>
      <c r="CC781" s="11"/>
      <c r="CD781" s="11"/>
      <c r="CE781" s="11"/>
      <c r="CF781" s="11"/>
      <c r="CG781" s="11"/>
      <c r="CH781" s="11"/>
      <c r="CI781" s="11"/>
      <c r="CJ781" s="11"/>
      <c r="CK781" s="11"/>
      <c r="CL781" s="11"/>
      <c r="CM781" s="11"/>
      <c r="CN781" s="11"/>
      <c r="CO781" s="11"/>
      <c r="CP781" s="11"/>
      <c r="CQ781" s="11"/>
      <c r="CR781" s="11"/>
      <c r="CS781" s="11"/>
      <c r="CT781" s="11"/>
      <c r="CU781" s="11"/>
      <c r="CV781" s="11"/>
      <c r="CW781" s="11"/>
      <c r="CX781" s="11"/>
      <c r="CY781" s="11"/>
      <c r="CZ781" s="11"/>
      <c r="DA781" s="11"/>
      <c r="DB781" s="11"/>
      <c r="DC781" s="11"/>
      <c r="DD781" s="11"/>
      <c r="DE781" s="11"/>
      <c r="DF781" s="11"/>
      <c r="DG781" s="11"/>
      <c r="DH781" s="11"/>
      <c r="DI781" s="11"/>
      <c r="DJ781" s="11"/>
      <c r="DK781" s="11"/>
      <c r="DL781" s="11"/>
      <c r="DM781" s="11"/>
      <c r="DN781" s="11"/>
      <c r="DO781" s="11"/>
      <c r="DP781" s="11"/>
      <c r="DQ781" s="11"/>
      <c r="DR781" s="11"/>
      <c r="DS781" s="11"/>
      <c r="DT781" s="11"/>
      <c r="DU781" s="11"/>
      <c r="DV781" s="11"/>
      <c r="DW781" s="11"/>
      <c r="DX781" s="11"/>
      <c r="DY781" s="11"/>
      <c r="DZ781" s="11"/>
      <c r="EA781" s="11"/>
      <c r="EB781" s="11"/>
      <c r="EC781" s="11"/>
      <c r="ED781" s="11"/>
      <c r="EE781" s="11"/>
    </row>
    <row r="782">
      <c r="B782" s="58"/>
      <c r="C782" s="58"/>
      <c r="D782" s="58"/>
      <c r="E782" s="58"/>
      <c r="F782" s="58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  <c r="BD782" s="11"/>
      <c r="BE782" s="11"/>
      <c r="BF782" s="11"/>
      <c r="BG782" s="11"/>
      <c r="BH782" s="11"/>
      <c r="BI782" s="11"/>
      <c r="BJ782" s="11"/>
      <c r="BK782" s="11"/>
      <c r="BL782" s="11"/>
      <c r="BM782" s="11"/>
      <c r="BN782" s="11"/>
      <c r="BO782" s="11"/>
      <c r="BP782" s="11"/>
      <c r="BQ782" s="11"/>
      <c r="BR782" s="11"/>
      <c r="BS782" s="11"/>
      <c r="BT782" s="11"/>
      <c r="BU782" s="11"/>
      <c r="BV782" s="11"/>
      <c r="BW782" s="11"/>
      <c r="BX782" s="11"/>
      <c r="BY782" s="11"/>
      <c r="BZ782" s="11"/>
      <c r="CA782" s="11"/>
      <c r="CB782" s="11"/>
      <c r="CC782" s="11"/>
      <c r="CD782" s="11"/>
      <c r="CE782" s="11"/>
      <c r="CF782" s="11"/>
      <c r="CG782" s="11"/>
      <c r="CH782" s="11"/>
      <c r="CI782" s="11"/>
      <c r="CJ782" s="11"/>
      <c r="CK782" s="11"/>
      <c r="CL782" s="11"/>
      <c r="CM782" s="11"/>
      <c r="CN782" s="11"/>
      <c r="CO782" s="11"/>
      <c r="CP782" s="11"/>
      <c r="CQ782" s="11"/>
      <c r="CR782" s="11"/>
      <c r="CS782" s="11"/>
      <c r="CT782" s="11"/>
      <c r="CU782" s="11"/>
      <c r="CV782" s="11"/>
      <c r="CW782" s="11"/>
      <c r="CX782" s="11"/>
      <c r="CY782" s="11"/>
      <c r="CZ782" s="11"/>
      <c r="DA782" s="11"/>
      <c r="DB782" s="11"/>
      <c r="DC782" s="11"/>
      <c r="DD782" s="11"/>
      <c r="DE782" s="11"/>
      <c r="DF782" s="11"/>
      <c r="DG782" s="11"/>
      <c r="DH782" s="11"/>
      <c r="DI782" s="11"/>
      <c r="DJ782" s="11"/>
      <c r="DK782" s="11"/>
      <c r="DL782" s="11"/>
      <c r="DM782" s="11"/>
      <c r="DN782" s="11"/>
      <c r="DO782" s="11"/>
      <c r="DP782" s="11"/>
      <c r="DQ782" s="11"/>
      <c r="DR782" s="11"/>
      <c r="DS782" s="11"/>
      <c r="DT782" s="11"/>
      <c r="DU782" s="11"/>
      <c r="DV782" s="11"/>
      <c r="DW782" s="11"/>
      <c r="DX782" s="11"/>
      <c r="DY782" s="11"/>
      <c r="DZ782" s="11"/>
      <c r="EA782" s="11"/>
      <c r="EB782" s="11"/>
      <c r="EC782" s="11"/>
      <c r="ED782" s="11"/>
      <c r="EE782" s="11"/>
    </row>
    <row r="783">
      <c r="B783" s="58"/>
      <c r="C783" s="58"/>
      <c r="D783" s="58"/>
      <c r="E783" s="58"/>
      <c r="F783" s="58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  <c r="BD783" s="11"/>
      <c r="BE783" s="11"/>
      <c r="BF783" s="11"/>
      <c r="BG783" s="11"/>
      <c r="BH783" s="11"/>
      <c r="BI783" s="11"/>
      <c r="BJ783" s="11"/>
      <c r="BK783" s="11"/>
      <c r="BL783" s="11"/>
      <c r="BM783" s="11"/>
      <c r="BN783" s="11"/>
      <c r="BO783" s="11"/>
      <c r="BP783" s="11"/>
      <c r="BQ783" s="11"/>
      <c r="BR783" s="11"/>
      <c r="BS783" s="11"/>
      <c r="BT783" s="11"/>
      <c r="BU783" s="11"/>
      <c r="BV783" s="11"/>
      <c r="BW783" s="11"/>
      <c r="BX783" s="11"/>
      <c r="BY783" s="11"/>
      <c r="BZ783" s="11"/>
      <c r="CA783" s="11"/>
      <c r="CB783" s="11"/>
      <c r="CC783" s="11"/>
      <c r="CD783" s="11"/>
      <c r="CE783" s="11"/>
      <c r="CF783" s="11"/>
      <c r="CG783" s="11"/>
      <c r="CH783" s="11"/>
      <c r="CI783" s="11"/>
      <c r="CJ783" s="11"/>
      <c r="CK783" s="11"/>
      <c r="CL783" s="11"/>
      <c r="CM783" s="11"/>
      <c r="CN783" s="11"/>
      <c r="CO783" s="11"/>
      <c r="CP783" s="11"/>
      <c r="CQ783" s="11"/>
      <c r="CR783" s="11"/>
      <c r="CS783" s="11"/>
      <c r="CT783" s="11"/>
      <c r="CU783" s="11"/>
      <c r="CV783" s="11"/>
      <c r="CW783" s="11"/>
      <c r="CX783" s="11"/>
      <c r="CY783" s="11"/>
      <c r="CZ783" s="11"/>
      <c r="DA783" s="11"/>
      <c r="DB783" s="11"/>
      <c r="DC783" s="11"/>
      <c r="DD783" s="11"/>
      <c r="DE783" s="11"/>
      <c r="DF783" s="11"/>
      <c r="DG783" s="11"/>
      <c r="DH783" s="11"/>
      <c r="DI783" s="11"/>
      <c r="DJ783" s="11"/>
      <c r="DK783" s="11"/>
      <c r="DL783" s="11"/>
      <c r="DM783" s="11"/>
      <c r="DN783" s="11"/>
      <c r="DO783" s="11"/>
      <c r="DP783" s="11"/>
      <c r="DQ783" s="11"/>
      <c r="DR783" s="11"/>
      <c r="DS783" s="11"/>
      <c r="DT783" s="11"/>
      <c r="DU783" s="11"/>
      <c r="DV783" s="11"/>
      <c r="DW783" s="11"/>
      <c r="DX783" s="11"/>
      <c r="DY783" s="11"/>
      <c r="DZ783" s="11"/>
      <c r="EA783" s="11"/>
      <c r="EB783" s="11"/>
      <c r="EC783" s="11"/>
      <c r="ED783" s="11"/>
      <c r="EE783" s="11"/>
    </row>
    <row r="784">
      <c r="B784" s="58"/>
      <c r="C784" s="58"/>
      <c r="D784" s="58"/>
      <c r="E784" s="58"/>
      <c r="F784" s="58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11"/>
      <c r="BF784" s="11"/>
      <c r="BG784" s="11"/>
      <c r="BH784" s="11"/>
      <c r="BI784" s="11"/>
      <c r="BJ784" s="11"/>
      <c r="BK784" s="11"/>
      <c r="BL784" s="11"/>
      <c r="BM784" s="11"/>
      <c r="BN784" s="11"/>
      <c r="BO784" s="11"/>
      <c r="BP784" s="11"/>
      <c r="BQ784" s="11"/>
      <c r="BR784" s="11"/>
      <c r="BS784" s="11"/>
      <c r="BT784" s="11"/>
      <c r="BU784" s="11"/>
      <c r="BV784" s="11"/>
      <c r="BW784" s="11"/>
      <c r="BX784" s="11"/>
      <c r="BY784" s="11"/>
      <c r="BZ784" s="11"/>
      <c r="CA784" s="11"/>
      <c r="CB784" s="11"/>
      <c r="CC784" s="11"/>
      <c r="CD784" s="11"/>
      <c r="CE784" s="11"/>
      <c r="CF784" s="11"/>
      <c r="CG784" s="11"/>
      <c r="CH784" s="11"/>
      <c r="CI784" s="11"/>
      <c r="CJ784" s="11"/>
      <c r="CK784" s="11"/>
      <c r="CL784" s="11"/>
      <c r="CM784" s="11"/>
      <c r="CN784" s="11"/>
      <c r="CO784" s="11"/>
      <c r="CP784" s="11"/>
      <c r="CQ784" s="11"/>
      <c r="CR784" s="11"/>
      <c r="CS784" s="11"/>
      <c r="CT784" s="11"/>
      <c r="CU784" s="11"/>
      <c r="CV784" s="11"/>
      <c r="CW784" s="11"/>
      <c r="CX784" s="11"/>
      <c r="CY784" s="11"/>
      <c r="CZ784" s="11"/>
      <c r="DA784" s="11"/>
      <c r="DB784" s="11"/>
      <c r="DC784" s="11"/>
      <c r="DD784" s="11"/>
      <c r="DE784" s="11"/>
      <c r="DF784" s="11"/>
      <c r="DG784" s="11"/>
      <c r="DH784" s="11"/>
      <c r="DI784" s="11"/>
      <c r="DJ784" s="11"/>
      <c r="DK784" s="11"/>
      <c r="DL784" s="11"/>
      <c r="DM784" s="11"/>
      <c r="DN784" s="11"/>
      <c r="DO784" s="11"/>
      <c r="DP784" s="11"/>
      <c r="DQ784" s="11"/>
      <c r="DR784" s="11"/>
      <c r="DS784" s="11"/>
      <c r="DT784" s="11"/>
      <c r="DU784" s="11"/>
      <c r="DV784" s="11"/>
      <c r="DW784" s="11"/>
      <c r="DX784" s="11"/>
      <c r="DY784" s="11"/>
      <c r="DZ784" s="11"/>
      <c r="EA784" s="11"/>
      <c r="EB784" s="11"/>
      <c r="EC784" s="11"/>
      <c r="ED784" s="11"/>
      <c r="EE784" s="11"/>
    </row>
    <row r="785">
      <c r="B785" s="58"/>
      <c r="C785" s="58"/>
      <c r="D785" s="58"/>
      <c r="E785" s="58"/>
      <c r="F785" s="58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11"/>
      <c r="BF785" s="11"/>
      <c r="BG785" s="11"/>
      <c r="BH785" s="11"/>
      <c r="BI785" s="11"/>
      <c r="BJ785" s="11"/>
      <c r="BK785" s="11"/>
      <c r="BL785" s="11"/>
      <c r="BM785" s="11"/>
      <c r="BN785" s="11"/>
      <c r="BO785" s="11"/>
      <c r="BP785" s="11"/>
      <c r="BQ785" s="11"/>
      <c r="BR785" s="11"/>
      <c r="BS785" s="11"/>
      <c r="BT785" s="11"/>
      <c r="BU785" s="11"/>
      <c r="BV785" s="11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</row>
    <row r="786">
      <c r="B786" s="58"/>
      <c r="C786" s="58"/>
      <c r="D786" s="58"/>
      <c r="E786" s="58"/>
      <c r="F786" s="58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  <c r="BD786" s="11"/>
      <c r="BE786" s="11"/>
      <c r="BF786" s="11"/>
      <c r="BG786" s="11"/>
      <c r="BH786" s="11"/>
      <c r="BI786" s="11"/>
      <c r="BJ786" s="11"/>
      <c r="BK786" s="11"/>
      <c r="BL786" s="11"/>
      <c r="BM786" s="11"/>
      <c r="BN786" s="11"/>
      <c r="BO786" s="11"/>
      <c r="BP786" s="11"/>
      <c r="BQ786" s="11"/>
      <c r="BR786" s="11"/>
      <c r="BS786" s="11"/>
      <c r="BT786" s="11"/>
      <c r="BU786" s="11"/>
      <c r="BV786" s="11"/>
      <c r="BW786" s="11"/>
      <c r="BX786" s="11"/>
      <c r="BY786" s="11"/>
      <c r="BZ786" s="11"/>
      <c r="CA786" s="11"/>
      <c r="CB786" s="11"/>
      <c r="CC786" s="11"/>
      <c r="CD786" s="11"/>
      <c r="CE786" s="11"/>
      <c r="CF786" s="11"/>
      <c r="CG786" s="11"/>
      <c r="CH786" s="11"/>
      <c r="CI786" s="11"/>
      <c r="CJ786" s="11"/>
      <c r="CK786" s="11"/>
      <c r="CL786" s="11"/>
      <c r="CM786" s="11"/>
      <c r="CN786" s="11"/>
      <c r="CO786" s="11"/>
      <c r="CP786" s="11"/>
      <c r="CQ786" s="11"/>
      <c r="CR786" s="11"/>
      <c r="CS786" s="11"/>
      <c r="CT786" s="11"/>
      <c r="CU786" s="11"/>
      <c r="CV786" s="11"/>
      <c r="CW786" s="11"/>
      <c r="CX786" s="11"/>
      <c r="CY786" s="11"/>
      <c r="CZ786" s="11"/>
      <c r="DA786" s="11"/>
      <c r="DB786" s="11"/>
      <c r="DC786" s="11"/>
      <c r="DD786" s="11"/>
      <c r="DE786" s="11"/>
      <c r="DF786" s="11"/>
      <c r="DG786" s="11"/>
      <c r="DH786" s="11"/>
      <c r="DI786" s="11"/>
      <c r="DJ786" s="11"/>
      <c r="DK786" s="11"/>
      <c r="DL786" s="11"/>
      <c r="DM786" s="11"/>
      <c r="DN786" s="11"/>
      <c r="DO786" s="11"/>
      <c r="DP786" s="11"/>
      <c r="DQ786" s="11"/>
      <c r="DR786" s="11"/>
      <c r="DS786" s="11"/>
      <c r="DT786" s="11"/>
      <c r="DU786" s="11"/>
      <c r="DV786" s="11"/>
      <c r="DW786" s="11"/>
      <c r="DX786" s="11"/>
      <c r="DY786" s="11"/>
      <c r="DZ786" s="11"/>
      <c r="EA786" s="11"/>
      <c r="EB786" s="11"/>
      <c r="EC786" s="11"/>
      <c r="ED786" s="11"/>
      <c r="EE786" s="11"/>
    </row>
    <row r="787">
      <c r="B787" s="58"/>
      <c r="C787" s="58"/>
      <c r="D787" s="58"/>
      <c r="E787" s="58"/>
      <c r="F787" s="58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  <c r="BI787" s="11"/>
      <c r="BJ787" s="11"/>
      <c r="BK787" s="11"/>
      <c r="BL787" s="11"/>
      <c r="BM787" s="11"/>
      <c r="BN787" s="11"/>
      <c r="BO787" s="11"/>
      <c r="BP787" s="11"/>
      <c r="BQ787" s="11"/>
      <c r="BR787" s="11"/>
      <c r="BS787" s="11"/>
      <c r="BT787" s="11"/>
      <c r="BU787" s="11"/>
      <c r="BV787" s="11"/>
      <c r="BW787" s="11"/>
      <c r="BX787" s="11"/>
      <c r="BY787" s="11"/>
      <c r="BZ787" s="11"/>
      <c r="CA787" s="11"/>
      <c r="CB787" s="11"/>
      <c r="CC787" s="11"/>
      <c r="CD787" s="11"/>
      <c r="CE787" s="11"/>
      <c r="CF787" s="11"/>
      <c r="CG787" s="11"/>
      <c r="CH787" s="11"/>
      <c r="CI787" s="11"/>
      <c r="CJ787" s="11"/>
      <c r="CK787" s="11"/>
      <c r="CL787" s="11"/>
      <c r="CM787" s="11"/>
      <c r="CN787" s="11"/>
      <c r="CO787" s="11"/>
      <c r="CP787" s="11"/>
      <c r="CQ787" s="11"/>
      <c r="CR787" s="11"/>
      <c r="CS787" s="11"/>
      <c r="CT787" s="11"/>
      <c r="CU787" s="11"/>
      <c r="CV787" s="11"/>
      <c r="CW787" s="11"/>
      <c r="CX787" s="11"/>
      <c r="CY787" s="11"/>
      <c r="CZ787" s="11"/>
      <c r="DA787" s="11"/>
      <c r="DB787" s="11"/>
      <c r="DC787" s="11"/>
      <c r="DD787" s="11"/>
      <c r="DE787" s="11"/>
      <c r="DF787" s="11"/>
      <c r="DG787" s="11"/>
      <c r="DH787" s="11"/>
      <c r="DI787" s="11"/>
      <c r="DJ787" s="11"/>
      <c r="DK787" s="11"/>
      <c r="DL787" s="11"/>
      <c r="DM787" s="11"/>
      <c r="DN787" s="11"/>
      <c r="DO787" s="11"/>
      <c r="DP787" s="11"/>
      <c r="DQ787" s="11"/>
      <c r="DR787" s="11"/>
      <c r="DS787" s="11"/>
      <c r="DT787" s="11"/>
      <c r="DU787" s="11"/>
      <c r="DV787" s="11"/>
      <c r="DW787" s="11"/>
      <c r="DX787" s="11"/>
      <c r="DY787" s="11"/>
      <c r="DZ787" s="11"/>
      <c r="EA787" s="11"/>
      <c r="EB787" s="11"/>
      <c r="EC787" s="11"/>
      <c r="ED787" s="11"/>
      <c r="EE787" s="11"/>
    </row>
    <row r="788">
      <c r="B788" s="58"/>
      <c r="C788" s="58"/>
      <c r="D788" s="58"/>
      <c r="E788" s="58"/>
      <c r="F788" s="58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/>
      <c r="BE788" s="11"/>
      <c r="BF788" s="11"/>
      <c r="BG788" s="11"/>
      <c r="BH788" s="11"/>
      <c r="BI788" s="11"/>
      <c r="BJ788" s="11"/>
      <c r="BK788" s="11"/>
      <c r="BL788" s="11"/>
      <c r="BM788" s="11"/>
      <c r="BN788" s="11"/>
      <c r="BO788" s="11"/>
      <c r="BP788" s="11"/>
      <c r="BQ788" s="11"/>
      <c r="BR788" s="11"/>
      <c r="BS788" s="11"/>
      <c r="BT788" s="11"/>
      <c r="BU788" s="11"/>
      <c r="BV788" s="11"/>
      <c r="BW788" s="11"/>
      <c r="BX788" s="11"/>
      <c r="BY788" s="11"/>
      <c r="BZ788" s="11"/>
      <c r="CA788" s="11"/>
      <c r="CB788" s="11"/>
      <c r="CC788" s="11"/>
      <c r="CD788" s="11"/>
      <c r="CE788" s="11"/>
      <c r="CF788" s="11"/>
      <c r="CG788" s="11"/>
      <c r="CH788" s="11"/>
      <c r="CI788" s="11"/>
      <c r="CJ788" s="11"/>
      <c r="CK788" s="11"/>
      <c r="CL788" s="11"/>
      <c r="CM788" s="11"/>
      <c r="CN788" s="11"/>
      <c r="CO788" s="11"/>
      <c r="CP788" s="11"/>
      <c r="CQ788" s="11"/>
      <c r="CR788" s="11"/>
      <c r="CS788" s="11"/>
      <c r="CT788" s="11"/>
      <c r="CU788" s="11"/>
      <c r="CV788" s="11"/>
      <c r="CW788" s="11"/>
      <c r="CX788" s="11"/>
      <c r="CY788" s="11"/>
      <c r="CZ788" s="11"/>
      <c r="DA788" s="11"/>
      <c r="DB788" s="11"/>
      <c r="DC788" s="11"/>
      <c r="DD788" s="11"/>
      <c r="DE788" s="11"/>
      <c r="DF788" s="11"/>
      <c r="DG788" s="11"/>
      <c r="DH788" s="11"/>
      <c r="DI788" s="11"/>
      <c r="DJ788" s="11"/>
      <c r="DK788" s="11"/>
      <c r="DL788" s="11"/>
      <c r="DM788" s="11"/>
      <c r="DN788" s="11"/>
      <c r="DO788" s="11"/>
      <c r="DP788" s="11"/>
      <c r="DQ788" s="11"/>
      <c r="DR788" s="11"/>
      <c r="DS788" s="11"/>
      <c r="DT788" s="11"/>
      <c r="DU788" s="11"/>
      <c r="DV788" s="11"/>
      <c r="DW788" s="11"/>
      <c r="DX788" s="11"/>
      <c r="DY788" s="11"/>
      <c r="DZ788" s="11"/>
      <c r="EA788" s="11"/>
      <c r="EB788" s="11"/>
      <c r="EC788" s="11"/>
      <c r="ED788" s="11"/>
      <c r="EE788" s="11"/>
    </row>
    <row r="789">
      <c r="B789" s="58"/>
      <c r="C789" s="58"/>
      <c r="D789" s="58"/>
      <c r="E789" s="58"/>
      <c r="F789" s="58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11"/>
      <c r="BE789" s="11"/>
      <c r="BF789" s="11"/>
      <c r="BG789" s="11"/>
      <c r="BH789" s="11"/>
      <c r="BI789" s="11"/>
      <c r="BJ789" s="11"/>
      <c r="BK789" s="11"/>
      <c r="BL789" s="11"/>
      <c r="BM789" s="11"/>
      <c r="BN789" s="11"/>
      <c r="BO789" s="11"/>
      <c r="BP789" s="11"/>
      <c r="BQ789" s="11"/>
      <c r="BR789" s="11"/>
      <c r="BS789" s="11"/>
      <c r="BT789" s="11"/>
      <c r="BU789" s="11"/>
      <c r="BV789" s="11"/>
      <c r="BW789" s="11"/>
      <c r="BX789" s="11"/>
      <c r="BY789" s="11"/>
      <c r="BZ789" s="11"/>
      <c r="CA789" s="11"/>
      <c r="CB789" s="11"/>
      <c r="CC789" s="11"/>
      <c r="CD789" s="11"/>
      <c r="CE789" s="11"/>
      <c r="CF789" s="11"/>
      <c r="CG789" s="11"/>
      <c r="CH789" s="11"/>
      <c r="CI789" s="11"/>
      <c r="CJ789" s="11"/>
      <c r="CK789" s="11"/>
      <c r="CL789" s="11"/>
      <c r="CM789" s="11"/>
      <c r="CN789" s="11"/>
      <c r="CO789" s="11"/>
      <c r="CP789" s="11"/>
      <c r="CQ789" s="11"/>
      <c r="CR789" s="11"/>
      <c r="CS789" s="11"/>
      <c r="CT789" s="11"/>
      <c r="CU789" s="11"/>
      <c r="CV789" s="11"/>
      <c r="CW789" s="11"/>
      <c r="CX789" s="11"/>
      <c r="CY789" s="11"/>
      <c r="CZ789" s="11"/>
      <c r="DA789" s="11"/>
      <c r="DB789" s="11"/>
      <c r="DC789" s="11"/>
      <c r="DD789" s="11"/>
      <c r="DE789" s="11"/>
      <c r="DF789" s="11"/>
      <c r="DG789" s="11"/>
      <c r="DH789" s="11"/>
      <c r="DI789" s="11"/>
      <c r="DJ789" s="11"/>
      <c r="DK789" s="11"/>
      <c r="DL789" s="11"/>
      <c r="DM789" s="11"/>
      <c r="DN789" s="11"/>
      <c r="DO789" s="11"/>
      <c r="DP789" s="11"/>
      <c r="DQ789" s="11"/>
      <c r="DR789" s="11"/>
      <c r="DS789" s="11"/>
      <c r="DT789" s="11"/>
      <c r="DU789" s="11"/>
      <c r="DV789" s="11"/>
      <c r="DW789" s="11"/>
      <c r="DX789" s="11"/>
      <c r="DY789" s="11"/>
      <c r="DZ789" s="11"/>
      <c r="EA789" s="11"/>
      <c r="EB789" s="11"/>
      <c r="EC789" s="11"/>
      <c r="ED789" s="11"/>
      <c r="EE789" s="11"/>
    </row>
    <row r="790">
      <c r="B790" s="58"/>
      <c r="C790" s="58"/>
      <c r="D790" s="58"/>
      <c r="E790" s="58"/>
      <c r="F790" s="58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  <c r="BD790" s="11"/>
      <c r="BE790" s="11"/>
      <c r="BF790" s="11"/>
      <c r="BG790" s="11"/>
      <c r="BH790" s="11"/>
      <c r="BI790" s="11"/>
      <c r="BJ790" s="11"/>
      <c r="BK790" s="11"/>
      <c r="BL790" s="11"/>
      <c r="BM790" s="11"/>
      <c r="BN790" s="11"/>
      <c r="BO790" s="11"/>
      <c r="BP790" s="11"/>
      <c r="BQ790" s="11"/>
      <c r="BR790" s="11"/>
      <c r="BS790" s="11"/>
      <c r="BT790" s="11"/>
      <c r="BU790" s="11"/>
      <c r="BV790" s="11"/>
      <c r="BW790" s="11"/>
      <c r="BX790" s="11"/>
      <c r="BY790" s="11"/>
      <c r="BZ790" s="11"/>
      <c r="CA790" s="11"/>
      <c r="CB790" s="11"/>
      <c r="CC790" s="11"/>
      <c r="CD790" s="11"/>
      <c r="CE790" s="11"/>
      <c r="CF790" s="11"/>
      <c r="CG790" s="11"/>
      <c r="CH790" s="11"/>
      <c r="CI790" s="11"/>
      <c r="CJ790" s="11"/>
      <c r="CK790" s="11"/>
      <c r="CL790" s="11"/>
      <c r="CM790" s="11"/>
      <c r="CN790" s="11"/>
      <c r="CO790" s="11"/>
      <c r="CP790" s="11"/>
      <c r="CQ790" s="11"/>
      <c r="CR790" s="11"/>
      <c r="CS790" s="11"/>
      <c r="CT790" s="11"/>
      <c r="CU790" s="11"/>
      <c r="CV790" s="11"/>
      <c r="CW790" s="11"/>
      <c r="CX790" s="11"/>
      <c r="CY790" s="11"/>
      <c r="CZ790" s="11"/>
      <c r="DA790" s="11"/>
      <c r="DB790" s="11"/>
      <c r="DC790" s="11"/>
      <c r="DD790" s="11"/>
      <c r="DE790" s="11"/>
      <c r="DF790" s="11"/>
      <c r="DG790" s="11"/>
      <c r="DH790" s="11"/>
      <c r="DI790" s="11"/>
      <c r="DJ790" s="11"/>
      <c r="DK790" s="11"/>
      <c r="DL790" s="11"/>
      <c r="DM790" s="11"/>
      <c r="DN790" s="11"/>
      <c r="DO790" s="11"/>
      <c r="DP790" s="11"/>
      <c r="DQ790" s="11"/>
      <c r="DR790" s="11"/>
      <c r="DS790" s="11"/>
      <c r="DT790" s="11"/>
      <c r="DU790" s="11"/>
      <c r="DV790" s="11"/>
      <c r="DW790" s="11"/>
      <c r="DX790" s="11"/>
      <c r="DY790" s="11"/>
      <c r="DZ790" s="11"/>
      <c r="EA790" s="11"/>
      <c r="EB790" s="11"/>
      <c r="EC790" s="11"/>
      <c r="ED790" s="11"/>
      <c r="EE790" s="11"/>
    </row>
    <row r="791">
      <c r="B791" s="58"/>
      <c r="C791" s="58"/>
      <c r="D791" s="58"/>
      <c r="E791" s="58"/>
      <c r="F791" s="58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  <c r="BD791" s="11"/>
      <c r="BE791" s="11"/>
      <c r="BF791" s="11"/>
      <c r="BG791" s="11"/>
      <c r="BH791" s="11"/>
      <c r="BI791" s="11"/>
      <c r="BJ791" s="11"/>
      <c r="BK791" s="11"/>
      <c r="BL791" s="11"/>
      <c r="BM791" s="11"/>
      <c r="BN791" s="11"/>
      <c r="BO791" s="11"/>
      <c r="BP791" s="11"/>
      <c r="BQ791" s="11"/>
      <c r="BR791" s="11"/>
      <c r="BS791" s="11"/>
      <c r="BT791" s="11"/>
      <c r="BU791" s="11"/>
      <c r="BV791" s="11"/>
      <c r="BW791" s="11"/>
      <c r="BX791" s="11"/>
      <c r="BY791" s="11"/>
      <c r="BZ791" s="11"/>
      <c r="CA791" s="11"/>
      <c r="CB791" s="11"/>
      <c r="CC791" s="11"/>
      <c r="CD791" s="11"/>
      <c r="CE791" s="11"/>
      <c r="CF791" s="11"/>
      <c r="CG791" s="11"/>
      <c r="CH791" s="11"/>
      <c r="CI791" s="11"/>
      <c r="CJ791" s="11"/>
      <c r="CK791" s="11"/>
      <c r="CL791" s="11"/>
      <c r="CM791" s="11"/>
      <c r="CN791" s="11"/>
      <c r="CO791" s="11"/>
      <c r="CP791" s="11"/>
      <c r="CQ791" s="11"/>
      <c r="CR791" s="11"/>
      <c r="CS791" s="11"/>
      <c r="CT791" s="11"/>
      <c r="CU791" s="11"/>
      <c r="CV791" s="11"/>
      <c r="CW791" s="11"/>
      <c r="CX791" s="11"/>
      <c r="CY791" s="11"/>
      <c r="CZ791" s="11"/>
      <c r="DA791" s="11"/>
      <c r="DB791" s="11"/>
      <c r="DC791" s="11"/>
      <c r="DD791" s="11"/>
      <c r="DE791" s="11"/>
      <c r="DF791" s="11"/>
      <c r="DG791" s="11"/>
      <c r="DH791" s="11"/>
      <c r="DI791" s="11"/>
      <c r="DJ791" s="11"/>
      <c r="DK791" s="11"/>
      <c r="DL791" s="11"/>
      <c r="DM791" s="11"/>
      <c r="DN791" s="11"/>
      <c r="DO791" s="11"/>
      <c r="DP791" s="11"/>
      <c r="DQ791" s="11"/>
      <c r="DR791" s="11"/>
      <c r="DS791" s="11"/>
      <c r="DT791" s="11"/>
      <c r="DU791" s="11"/>
      <c r="DV791" s="11"/>
      <c r="DW791" s="11"/>
      <c r="DX791" s="11"/>
      <c r="DY791" s="11"/>
      <c r="DZ791" s="11"/>
      <c r="EA791" s="11"/>
      <c r="EB791" s="11"/>
      <c r="EC791" s="11"/>
      <c r="ED791" s="11"/>
      <c r="EE791" s="11"/>
    </row>
    <row r="792">
      <c r="B792" s="58"/>
      <c r="C792" s="58"/>
      <c r="D792" s="58"/>
      <c r="E792" s="58"/>
      <c r="F792" s="58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  <c r="BD792" s="11"/>
      <c r="BE792" s="11"/>
      <c r="BF792" s="11"/>
      <c r="BG792" s="11"/>
      <c r="BH792" s="11"/>
      <c r="BI792" s="11"/>
      <c r="BJ792" s="11"/>
      <c r="BK792" s="11"/>
      <c r="BL792" s="11"/>
      <c r="BM792" s="11"/>
      <c r="BN792" s="11"/>
      <c r="BO792" s="11"/>
      <c r="BP792" s="11"/>
      <c r="BQ792" s="11"/>
      <c r="BR792" s="11"/>
      <c r="BS792" s="11"/>
      <c r="BT792" s="11"/>
      <c r="BU792" s="11"/>
      <c r="BV792" s="11"/>
      <c r="BW792" s="11"/>
      <c r="BX792" s="11"/>
      <c r="BY792" s="11"/>
      <c r="BZ792" s="11"/>
      <c r="CA792" s="11"/>
      <c r="CB792" s="11"/>
      <c r="CC792" s="11"/>
      <c r="CD792" s="11"/>
      <c r="CE792" s="11"/>
      <c r="CF792" s="11"/>
      <c r="CG792" s="11"/>
      <c r="CH792" s="11"/>
      <c r="CI792" s="11"/>
      <c r="CJ792" s="11"/>
      <c r="CK792" s="11"/>
      <c r="CL792" s="11"/>
      <c r="CM792" s="11"/>
      <c r="CN792" s="11"/>
      <c r="CO792" s="11"/>
      <c r="CP792" s="11"/>
      <c r="CQ792" s="11"/>
      <c r="CR792" s="11"/>
      <c r="CS792" s="11"/>
      <c r="CT792" s="11"/>
      <c r="CU792" s="11"/>
      <c r="CV792" s="11"/>
      <c r="CW792" s="11"/>
      <c r="CX792" s="11"/>
      <c r="CY792" s="11"/>
      <c r="CZ792" s="11"/>
      <c r="DA792" s="11"/>
      <c r="DB792" s="11"/>
      <c r="DC792" s="11"/>
      <c r="DD792" s="11"/>
      <c r="DE792" s="11"/>
      <c r="DF792" s="11"/>
      <c r="DG792" s="11"/>
      <c r="DH792" s="11"/>
      <c r="DI792" s="11"/>
      <c r="DJ792" s="11"/>
      <c r="DK792" s="11"/>
      <c r="DL792" s="11"/>
      <c r="DM792" s="11"/>
      <c r="DN792" s="11"/>
      <c r="DO792" s="11"/>
      <c r="DP792" s="11"/>
      <c r="DQ792" s="11"/>
      <c r="DR792" s="11"/>
      <c r="DS792" s="11"/>
      <c r="DT792" s="11"/>
      <c r="DU792" s="11"/>
      <c r="DV792" s="11"/>
      <c r="DW792" s="11"/>
      <c r="DX792" s="11"/>
      <c r="DY792" s="11"/>
      <c r="DZ792" s="11"/>
      <c r="EA792" s="11"/>
      <c r="EB792" s="11"/>
      <c r="EC792" s="11"/>
      <c r="ED792" s="11"/>
      <c r="EE792" s="11"/>
    </row>
    <row r="793">
      <c r="B793" s="58"/>
      <c r="C793" s="58"/>
      <c r="D793" s="58"/>
      <c r="E793" s="58"/>
      <c r="F793" s="58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  <c r="BD793" s="11"/>
      <c r="BE793" s="11"/>
      <c r="BF793" s="11"/>
      <c r="BG793" s="11"/>
      <c r="BH793" s="11"/>
      <c r="BI793" s="11"/>
      <c r="BJ793" s="11"/>
      <c r="BK793" s="11"/>
      <c r="BL793" s="11"/>
      <c r="BM793" s="11"/>
      <c r="BN793" s="11"/>
      <c r="BO793" s="11"/>
      <c r="BP793" s="11"/>
      <c r="BQ793" s="11"/>
      <c r="BR793" s="11"/>
      <c r="BS793" s="11"/>
      <c r="BT793" s="11"/>
      <c r="BU793" s="11"/>
      <c r="BV793" s="11"/>
      <c r="BW793" s="11"/>
      <c r="BX793" s="11"/>
      <c r="BY793" s="11"/>
      <c r="BZ793" s="11"/>
      <c r="CA793" s="11"/>
      <c r="CB793" s="11"/>
      <c r="CC793" s="11"/>
      <c r="CD793" s="11"/>
      <c r="CE793" s="11"/>
      <c r="CF793" s="11"/>
      <c r="CG793" s="11"/>
      <c r="CH793" s="11"/>
      <c r="CI793" s="11"/>
      <c r="CJ793" s="11"/>
      <c r="CK793" s="11"/>
      <c r="CL793" s="11"/>
      <c r="CM793" s="11"/>
      <c r="CN793" s="11"/>
      <c r="CO793" s="11"/>
      <c r="CP793" s="11"/>
      <c r="CQ793" s="11"/>
      <c r="CR793" s="11"/>
      <c r="CS793" s="11"/>
      <c r="CT793" s="11"/>
      <c r="CU793" s="11"/>
      <c r="CV793" s="11"/>
      <c r="CW793" s="11"/>
      <c r="CX793" s="11"/>
      <c r="CY793" s="11"/>
      <c r="CZ793" s="11"/>
      <c r="DA793" s="11"/>
      <c r="DB793" s="11"/>
      <c r="DC793" s="11"/>
      <c r="DD793" s="11"/>
      <c r="DE793" s="11"/>
      <c r="DF793" s="11"/>
      <c r="DG793" s="11"/>
      <c r="DH793" s="11"/>
      <c r="DI793" s="11"/>
      <c r="DJ793" s="11"/>
      <c r="DK793" s="11"/>
      <c r="DL793" s="11"/>
      <c r="DM793" s="11"/>
      <c r="DN793" s="11"/>
      <c r="DO793" s="11"/>
      <c r="DP793" s="11"/>
      <c r="DQ793" s="11"/>
      <c r="DR793" s="11"/>
      <c r="DS793" s="11"/>
      <c r="DT793" s="11"/>
      <c r="DU793" s="11"/>
      <c r="DV793" s="11"/>
      <c r="DW793" s="11"/>
      <c r="DX793" s="11"/>
      <c r="DY793" s="11"/>
      <c r="DZ793" s="11"/>
      <c r="EA793" s="11"/>
      <c r="EB793" s="11"/>
      <c r="EC793" s="11"/>
      <c r="ED793" s="11"/>
      <c r="EE793" s="11"/>
    </row>
    <row r="794">
      <c r="B794" s="58"/>
      <c r="C794" s="58"/>
      <c r="D794" s="58"/>
      <c r="E794" s="58"/>
      <c r="F794" s="58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  <c r="BD794" s="11"/>
      <c r="BE794" s="11"/>
      <c r="BF794" s="11"/>
      <c r="BG794" s="11"/>
      <c r="BH794" s="11"/>
      <c r="BI794" s="11"/>
      <c r="BJ794" s="11"/>
      <c r="BK794" s="11"/>
      <c r="BL794" s="11"/>
      <c r="BM794" s="11"/>
      <c r="BN794" s="11"/>
      <c r="BO794" s="11"/>
      <c r="BP794" s="11"/>
      <c r="BQ794" s="11"/>
      <c r="BR794" s="11"/>
      <c r="BS794" s="11"/>
      <c r="BT794" s="11"/>
      <c r="BU794" s="11"/>
      <c r="BV794" s="11"/>
      <c r="BW794" s="11"/>
      <c r="BX794" s="11"/>
      <c r="BY794" s="11"/>
      <c r="BZ794" s="11"/>
      <c r="CA794" s="11"/>
      <c r="CB794" s="11"/>
      <c r="CC794" s="11"/>
      <c r="CD794" s="11"/>
      <c r="CE794" s="11"/>
      <c r="CF794" s="11"/>
      <c r="CG794" s="11"/>
      <c r="CH794" s="11"/>
      <c r="CI794" s="11"/>
      <c r="CJ794" s="11"/>
      <c r="CK794" s="11"/>
      <c r="CL794" s="11"/>
      <c r="CM794" s="11"/>
      <c r="CN794" s="11"/>
      <c r="CO794" s="11"/>
      <c r="CP794" s="11"/>
      <c r="CQ794" s="11"/>
      <c r="CR794" s="11"/>
      <c r="CS794" s="11"/>
      <c r="CT794" s="11"/>
      <c r="CU794" s="11"/>
      <c r="CV794" s="11"/>
      <c r="CW794" s="11"/>
      <c r="CX794" s="11"/>
      <c r="CY794" s="11"/>
      <c r="CZ794" s="11"/>
      <c r="DA794" s="11"/>
      <c r="DB794" s="11"/>
      <c r="DC794" s="11"/>
      <c r="DD794" s="11"/>
      <c r="DE794" s="11"/>
      <c r="DF794" s="11"/>
      <c r="DG794" s="11"/>
      <c r="DH794" s="11"/>
      <c r="DI794" s="11"/>
      <c r="DJ794" s="11"/>
      <c r="DK794" s="11"/>
      <c r="DL794" s="11"/>
      <c r="DM794" s="11"/>
      <c r="DN794" s="11"/>
      <c r="DO794" s="11"/>
      <c r="DP794" s="11"/>
      <c r="DQ794" s="11"/>
      <c r="DR794" s="11"/>
      <c r="DS794" s="11"/>
      <c r="DT794" s="11"/>
      <c r="DU794" s="11"/>
      <c r="DV794" s="11"/>
      <c r="DW794" s="11"/>
      <c r="DX794" s="11"/>
      <c r="DY794" s="11"/>
      <c r="DZ794" s="11"/>
      <c r="EA794" s="11"/>
      <c r="EB794" s="11"/>
      <c r="EC794" s="11"/>
      <c r="ED794" s="11"/>
      <c r="EE794" s="11"/>
    </row>
    <row r="795">
      <c r="B795" s="58"/>
      <c r="C795" s="58"/>
      <c r="D795" s="58"/>
      <c r="E795" s="58"/>
      <c r="F795" s="58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  <c r="BI795" s="11"/>
      <c r="BJ795" s="11"/>
      <c r="BK795" s="11"/>
      <c r="BL795" s="11"/>
      <c r="BM795" s="11"/>
      <c r="BN795" s="11"/>
      <c r="BO795" s="11"/>
      <c r="BP795" s="11"/>
      <c r="BQ795" s="11"/>
      <c r="BR795" s="11"/>
      <c r="BS795" s="11"/>
      <c r="BT795" s="11"/>
      <c r="BU795" s="11"/>
      <c r="BV795" s="11"/>
      <c r="BW795" s="11"/>
      <c r="BX795" s="11"/>
      <c r="BY795" s="11"/>
      <c r="BZ795" s="11"/>
      <c r="CA795" s="11"/>
      <c r="CB795" s="11"/>
      <c r="CC795" s="11"/>
      <c r="CD795" s="11"/>
      <c r="CE795" s="11"/>
      <c r="CF795" s="11"/>
      <c r="CG795" s="11"/>
      <c r="CH795" s="11"/>
      <c r="CI795" s="11"/>
      <c r="CJ795" s="11"/>
      <c r="CK795" s="11"/>
      <c r="CL795" s="11"/>
      <c r="CM795" s="11"/>
      <c r="CN795" s="11"/>
      <c r="CO795" s="11"/>
      <c r="CP795" s="11"/>
      <c r="CQ795" s="11"/>
      <c r="CR795" s="11"/>
      <c r="CS795" s="11"/>
      <c r="CT795" s="11"/>
      <c r="CU795" s="11"/>
      <c r="CV795" s="11"/>
      <c r="CW795" s="11"/>
      <c r="CX795" s="11"/>
      <c r="CY795" s="11"/>
      <c r="CZ795" s="11"/>
      <c r="DA795" s="11"/>
      <c r="DB795" s="11"/>
      <c r="DC795" s="11"/>
      <c r="DD795" s="11"/>
      <c r="DE795" s="11"/>
      <c r="DF795" s="11"/>
      <c r="DG795" s="11"/>
      <c r="DH795" s="11"/>
      <c r="DI795" s="11"/>
      <c r="DJ795" s="11"/>
      <c r="DK795" s="11"/>
      <c r="DL795" s="11"/>
      <c r="DM795" s="11"/>
      <c r="DN795" s="11"/>
      <c r="DO795" s="11"/>
      <c r="DP795" s="11"/>
      <c r="DQ795" s="11"/>
      <c r="DR795" s="11"/>
      <c r="DS795" s="11"/>
      <c r="DT795" s="11"/>
      <c r="DU795" s="11"/>
      <c r="DV795" s="11"/>
      <c r="DW795" s="11"/>
      <c r="DX795" s="11"/>
      <c r="DY795" s="11"/>
      <c r="DZ795" s="11"/>
      <c r="EA795" s="11"/>
      <c r="EB795" s="11"/>
      <c r="EC795" s="11"/>
      <c r="ED795" s="11"/>
      <c r="EE795" s="11"/>
    </row>
    <row r="796">
      <c r="B796" s="58"/>
      <c r="C796" s="58"/>
      <c r="D796" s="58"/>
      <c r="E796" s="58"/>
      <c r="F796" s="58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  <c r="BJ796" s="11"/>
      <c r="BK796" s="11"/>
      <c r="BL796" s="11"/>
      <c r="BM796" s="11"/>
      <c r="BN796" s="11"/>
      <c r="BO796" s="11"/>
      <c r="BP796" s="11"/>
      <c r="BQ796" s="11"/>
      <c r="BR796" s="11"/>
      <c r="BS796" s="11"/>
      <c r="BT796" s="11"/>
      <c r="BU796" s="11"/>
      <c r="BV796" s="11"/>
      <c r="BW796" s="11"/>
      <c r="BX796" s="11"/>
      <c r="BY796" s="11"/>
      <c r="BZ796" s="11"/>
      <c r="CA796" s="11"/>
      <c r="CB796" s="11"/>
      <c r="CC796" s="11"/>
      <c r="CD796" s="11"/>
      <c r="CE796" s="11"/>
      <c r="CF796" s="11"/>
      <c r="CG796" s="11"/>
      <c r="CH796" s="11"/>
      <c r="CI796" s="11"/>
      <c r="CJ796" s="11"/>
      <c r="CK796" s="11"/>
      <c r="CL796" s="11"/>
      <c r="CM796" s="11"/>
      <c r="CN796" s="11"/>
      <c r="CO796" s="11"/>
      <c r="CP796" s="11"/>
      <c r="CQ796" s="11"/>
      <c r="CR796" s="11"/>
      <c r="CS796" s="11"/>
      <c r="CT796" s="11"/>
      <c r="CU796" s="11"/>
      <c r="CV796" s="11"/>
      <c r="CW796" s="11"/>
      <c r="CX796" s="11"/>
      <c r="CY796" s="11"/>
      <c r="CZ796" s="11"/>
      <c r="DA796" s="11"/>
      <c r="DB796" s="11"/>
      <c r="DC796" s="11"/>
      <c r="DD796" s="11"/>
      <c r="DE796" s="11"/>
      <c r="DF796" s="11"/>
      <c r="DG796" s="11"/>
      <c r="DH796" s="11"/>
      <c r="DI796" s="11"/>
      <c r="DJ796" s="11"/>
      <c r="DK796" s="11"/>
      <c r="DL796" s="11"/>
      <c r="DM796" s="11"/>
      <c r="DN796" s="11"/>
      <c r="DO796" s="11"/>
      <c r="DP796" s="11"/>
      <c r="DQ796" s="11"/>
      <c r="DR796" s="11"/>
      <c r="DS796" s="11"/>
      <c r="DT796" s="11"/>
      <c r="DU796" s="11"/>
      <c r="DV796" s="11"/>
      <c r="DW796" s="11"/>
      <c r="DX796" s="11"/>
      <c r="DY796" s="11"/>
      <c r="DZ796" s="11"/>
      <c r="EA796" s="11"/>
      <c r="EB796" s="11"/>
      <c r="EC796" s="11"/>
      <c r="ED796" s="11"/>
      <c r="EE796" s="11"/>
    </row>
    <row r="797">
      <c r="B797" s="58"/>
      <c r="C797" s="58"/>
      <c r="D797" s="58"/>
      <c r="E797" s="58"/>
      <c r="F797" s="58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  <c r="BJ797" s="11"/>
      <c r="BK797" s="11"/>
      <c r="BL797" s="11"/>
      <c r="BM797" s="11"/>
      <c r="BN797" s="11"/>
      <c r="BO797" s="11"/>
      <c r="BP797" s="11"/>
      <c r="BQ797" s="11"/>
      <c r="BR797" s="11"/>
      <c r="BS797" s="11"/>
      <c r="BT797" s="11"/>
      <c r="BU797" s="11"/>
      <c r="BV797" s="11"/>
      <c r="BW797" s="11"/>
      <c r="BX797" s="11"/>
      <c r="BY797" s="11"/>
      <c r="BZ797" s="11"/>
      <c r="CA797" s="11"/>
      <c r="CB797" s="11"/>
      <c r="CC797" s="11"/>
      <c r="CD797" s="11"/>
      <c r="CE797" s="11"/>
      <c r="CF797" s="11"/>
      <c r="CG797" s="11"/>
      <c r="CH797" s="11"/>
      <c r="CI797" s="11"/>
      <c r="CJ797" s="11"/>
      <c r="CK797" s="11"/>
      <c r="CL797" s="11"/>
      <c r="CM797" s="11"/>
      <c r="CN797" s="11"/>
      <c r="CO797" s="11"/>
      <c r="CP797" s="11"/>
      <c r="CQ797" s="11"/>
      <c r="CR797" s="11"/>
      <c r="CS797" s="11"/>
      <c r="CT797" s="11"/>
      <c r="CU797" s="11"/>
      <c r="CV797" s="11"/>
      <c r="CW797" s="11"/>
      <c r="CX797" s="11"/>
      <c r="CY797" s="11"/>
      <c r="CZ797" s="11"/>
      <c r="DA797" s="11"/>
      <c r="DB797" s="11"/>
      <c r="DC797" s="11"/>
      <c r="DD797" s="11"/>
      <c r="DE797" s="11"/>
      <c r="DF797" s="11"/>
      <c r="DG797" s="11"/>
      <c r="DH797" s="11"/>
      <c r="DI797" s="11"/>
      <c r="DJ797" s="11"/>
      <c r="DK797" s="11"/>
      <c r="DL797" s="11"/>
      <c r="DM797" s="11"/>
      <c r="DN797" s="11"/>
      <c r="DO797" s="11"/>
      <c r="DP797" s="11"/>
      <c r="DQ797" s="11"/>
      <c r="DR797" s="11"/>
      <c r="DS797" s="11"/>
      <c r="DT797" s="11"/>
      <c r="DU797" s="11"/>
      <c r="DV797" s="11"/>
      <c r="DW797" s="11"/>
      <c r="DX797" s="11"/>
      <c r="DY797" s="11"/>
      <c r="DZ797" s="11"/>
      <c r="EA797" s="11"/>
      <c r="EB797" s="11"/>
      <c r="EC797" s="11"/>
      <c r="ED797" s="11"/>
      <c r="EE797" s="11"/>
    </row>
    <row r="798">
      <c r="B798" s="58"/>
      <c r="C798" s="58"/>
      <c r="D798" s="58"/>
      <c r="E798" s="58"/>
      <c r="F798" s="58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  <c r="BD798" s="11"/>
      <c r="BE798" s="11"/>
      <c r="BF798" s="11"/>
      <c r="BG798" s="11"/>
      <c r="BH798" s="11"/>
      <c r="BI798" s="11"/>
      <c r="BJ798" s="11"/>
      <c r="BK798" s="11"/>
      <c r="BL798" s="11"/>
      <c r="BM798" s="11"/>
      <c r="BN798" s="11"/>
      <c r="BO798" s="11"/>
      <c r="BP798" s="11"/>
      <c r="BQ798" s="11"/>
      <c r="BR798" s="11"/>
      <c r="BS798" s="11"/>
      <c r="BT798" s="11"/>
      <c r="BU798" s="11"/>
      <c r="BV798" s="11"/>
      <c r="BW798" s="11"/>
      <c r="BX798" s="11"/>
      <c r="BY798" s="11"/>
      <c r="BZ798" s="11"/>
      <c r="CA798" s="11"/>
      <c r="CB798" s="11"/>
      <c r="CC798" s="11"/>
      <c r="CD798" s="11"/>
      <c r="CE798" s="11"/>
      <c r="CF798" s="11"/>
      <c r="CG798" s="11"/>
      <c r="CH798" s="11"/>
      <c r="CI798" s="11"/>
      <c r="CJ798" s="11"/>
      <c r="CK798" s="11"/>
      <c r="CL798" s="11"/>
      <c r="CM798" s="11"/>
      <c r="CN798" s="11"/>
      <c r="CO798" s="11"/>
      <c r="CP798" s="11"/>
      <c r="CQ798" s="11"/>
      <c r="CR798" s="11"/>
      <c r="CS798" s="11"/>
      <c r="CT798" s="11"/>
      <c r="CU798" s="11"/>
      <c r="CV798" s="11"/>
      <c r="CW798" s="11"/>
      <c r="CX798" s="11"/>
      <c r="CY798" s="11"/>
      <c r="CZ798" s="11"/>
      <c r="DA798" s="11"/>
      <c r="DB798" s="11"/>
      <c r="DC798" s="11"/>
      <c r="DD798" s="11"/>
      <c r="DE798" s="11"/>
      <c r="DF798" s="11"/>
      <c r="DG798" s="11"/>
      <c r="DH798" s="11"/>
      <c r="DI798" s="11"/>
      <c r="DJ798" s="11"/>
      <c r="DK798" s="11"/>
      <c r="DL798" s="11"/>
      <c r="DM798" s="11"/>
      <c r="DN798" s="11"/>
      <c r="DO798" s="11"/>
      <c r="DP798" s="11"/>
      <c r="DQ798" s="11"/>
      <c r="DR798" s="11"/>
      <c r="DS798" s="11"/>
      <c r="DT798" s="11"/>
      <c r="DU798" s="11"/>
      <c r="DV798" s="11"/>
      <c r="DW798" s="11"/>
      <c r="DX798" s="11"/>
      <c r="DY798" s="11"/>
      <c r="DZ798" s="11"/>
      <c r="EA798" s="11"/>
      <c r="EB798" s="11"/>
      <c r="EC798" s="11"/>
      <c r="ED798" s="11"/>
      <c r="EE798" s="11"/>
    </row>
    <row r="799">
      <c r="B799" s="58"/>
      <c r="C799" s="58"/>
      <c r="D799" s="58"/>
      <c r="E799" s="58"/>
      <c r="F799" s="58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  <c r="BD799" s="11"/>
      <c r="BE799" s="11"/>
      <c r="BF799" s="11"/>
      <c r="BG799" s="11"/>
      <c r="BH799" s="11"/>
      <c r="BI799" s="11"/>
      <c r="BJ799" s="11"/>
      <c r="BK799" s="11"/>
      <c r="BL799" s="11"/>
      <c r="BM799" s="11"/>
      <c r="BN799" s="11"/>
      <c r="BO799" s="11"/>
      <c r="BP799" s="11"/>
      <c r="BQ799" s="11"/>
      <c r="BR799" s="11"/>
      <c r="BS799" s="11"/>
      <c r="BT799" s="11"/>
      <c r="BU799" s="11"/>
      <c r="BV799" s="11"/>
      <c r="BW799" s="11"/>
      <c r="BX799" s="11"/>
      <c r="BY799" s="11"/>
      <c r="BZ799" s="11"/>
      <c r="CA799" s="11"/>
      <c r="CB799" s="11"/>
      <c r="CC799" s="11"/>
      <c r="CD799" s="11"/>
      <c r="CE799" s="11"/>
      <c r="CF799" s="11"/>
      <c r="CG799" s="11"/>
      <c r="CH799" s="11"/>
      <c r="CI799" s="11"/>
      <c r="CJ799" s="11"/>
      <c r="CK799" s="11"/>
      <c r="CL799" s="11"/>
      <c r="CM799" s="11"/>
      <c r="CN799" s="11"/>
      <c r="CO799" s="11"/>
      <c r="CP799" s="11"/>
      <c r="CQ799" s="11"/>
      <c r="CR799" s="11"/>
      <c r="CS799" s="11"/>
      <c r="CT799" s="11"/>
      <c r="CU799" s="11"/>
      <c r="CV799" s="11"/>
      <c r="CW799" s="11"/>
      <c r="CX799" s="11"/>
      <c r="CY799" s="11"/>
      <c r="CZ799" s="11"/>
      <c r="DA799" s="11"/>
      <c r="DB799" s="11"/>
      <c r="DC799" s="11"/>
      <c r="DD799" s="11"/>
      <c r="DE799" s="11"/>
      <c r="DF799" s="11"/>
      <c r="DG799" s="11"/>
      <c r="DH799" s="11"/>
      <c r="DI799" s="11"/>
      <c r="DJ799" s="11"/>
      <c r="DK799" s="11"/>
      <c r="DL799" s="11"/>
      <c r="DM799" s="11"/>
      <c r="DN799" s="11"/>
      <c r="DO799" s="11"/>
      <c r="DP799" s="11"/>
      <c r="DQ799" s="11"/>
      <c r="DR799" s="11"/>
      <c r="DS799" s="11"/>
      <c r="DT799" s="11"/>
      <c r="DU799" s="11"/>
      <c r="DV799" s="11"/>
      <c r="DW799" s="11"/>
      <c r="DX799" s="11"/>
      <c r="DY799" s="11"/>
      <c r="DZ799" s="11"/>
      <c r="EA799" s="11"/>
      <c r="EB799" s="11"/>
      <c r="EC799" s="11"/>
      <c r="ED799" s="11"/>
      <c r="EE799" s="11"/>
    </row>
    <row r="800">
      <c r="B800" s="58"/>
      <c r="C800" s="58"/>
      <c r="D800" s="58"/>
      <c r="E800" s="58"/>
      <c r="F800" s="58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  <c r="BI800" s="11"/>
      <c r="BJ800" s="11"/>
      <c r="BK800" s="11"/>
      <c r="BL800" s="11"/>
      <c r="BM800" s="11"/>
      <c r="BN800" s="11"/>
      <c r="BO800" s="11"/>
      <c r="BP800" s="11"/>
      <c r="BQ800" s="11"/>
      <c r="BR800" s="11"/>
      <c r="BS800" s="11"/>
      <c r="BT800" s="11"/>
      <c r="BU800" s="11"/>
      <c r="BV800" s="11"/>
      <c r="BW800" s="11"/>
      <c r="BX800" s="11"/>
      <c r="BY800" s="11"/>
      <c r="BZ800" s="11"/>
      <c r="CA800" s="11"/>
      <c r="CB800" s="11"/>
      <c r="CC800" s="11"/>
      <c r="CD800" s="11"/>
      <c r="CE800" s="11"/>
      <c r="CF800" s="11"/>
      <c r="CG800" s="11"/>
      <c r="CH800" s="11"/>
      <c r="CI800" s="11"/>
      <c r="CJ800" s="11"/>
      <c r="CK800" s="11"/>
      <c r="CL800" s="11"/>
      <c r="CM800" s="11"/>
      <c r="CN800" s="11"/>
      <c r="CO800" s="11"/>
      <c r="CP800" s="11"/>
      <c r="CQ800" s="11"/>
      <c r="CR800" s="11"/>
      <c r="CS800" s="11"/>
      <c r="CT800" s="11"/>
      <c r="CU800" s="11"/>
      <c r="CV800" s="11"/>
      <c r="CW800" s="11"/>
      <c r="CX800" s="11"/>
      <c r="CY800" s="11"/>
      <c r="CZ800" s="11"/>
      <c r="DA800" s="11"/>
      <c r="DB800" s="11"/>
      <c r="DC800" s="11"/>
      <c r="DD800" s="11"/>
      <c r="DE800" s="11"/>
      <c r="DF800" s="11"/>
      <c r="DG800" s="11"/>
      <c r="DH800" s="11"/>
      <c r="DI800" s="11"/>
      <c r="DJ800" s="11"/>
      <c r="DK800" s="11"/>
      <c r="DL800" s="11"/>
      <c r="DM800" s="11"/>
      <c r="DN800" s="11"/>
      <c r="DO800" s="11"/>
      <c r="DP800" s="11"/>
      <c r="DQ800" s="11"/>
      <c r="DR800" s="11"/>
      <c r="DS800" s="11"/>
      <c r="DT800" s="11"/>
      <c r="DU800" s="11"/>
      <c r="DV800" s="11"/>
      <c r="DW800" s="11"/>
      <c r="DX800" s="11"/>
      <c r="DY800" s="11"/>
      <c r="DZ800" s="11"/>
      <c r="EA800" s="11"/>
      <c r="EB800" s="11"/>
      <c r="EC800" s="11"/>
      <c r="ED800" s="11"/>
      <c r="EE800" s="11"/>
    </row>
    <row r="801">
      <c r="B801" s="58"/>
      <c r="C801" s="58"/>
      <c r="D801" s="58"/>
      <c r="E801" s="58"/>
      <c r="F801" s="58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  <c r="BF801" s="11"/>
      <c r="BG801" s="11"/>
      <c r="BH801" s="11"/>
      <c r="BI801" s="11"/>
      <c r="BJ801" s="11"/>
      <c r="BK801" s="11"/>
      <c r="BL801" s="11"/>
      <c r="BM801" s="11"/>
      <c r="BN801" s="11"/>
      <c r="BO801" s="11"/>
      <c r="BP801" s="11"/>
      <c r="BQ801" s="11"/>
      <c r="BR801" s="11"/>
      <c r="BS801" s="11"/>
      <c r="BT801" s="11"/>
      <c r="BU801" s="11"/>
      <c r="BV801" s="11"/>
      <c r="BW801" s="11"/>
      <c r="BX801" s="11"/>
      <c r="BY801" s="11"/>
      <c r="BZ801" s="11"/>
      <c r="CA801" s="11"/>
      <c r="CB801" s="11"/>
      <c r="CC801" s="11"/>
      <c r="CD801" s="11"/>
      <c r="CE801" s="11"/>
      <c r="CF801" s="11"/>
      <c r="CG801" s="11"/>
      <c r="CH801" s="11"/>
      <c r="CI801" s="11"/>
      <c r="CJ801" s="11"/>
      <c r="CK801" s="11"/>
      <c r="CL801" s="11"/>
      <c r="CM801" s="11"/>
      <c r="CN801" s="11"/>
      <c r="CO801" s="11"/>
      <c r="CP801" s="11"/>
      <c r="CQ801" s="11"/>
      <c r="CR801" s="11"/>
      <c r="CS801" s="11"/>
      <c r="CT801" s="11"/>
      <c r="CU801" s="11"/>
      <c r="CV801" s="11"/>
      <c r="CW801" s="11"/>
      <c r="CX801" s="11"/>
      <c r="CY801" s="11"/>
      <c r="CZ801" s="11"/>
      <c r="DA801" s="11"/>
      <c r="DB801" s="11"/>
      <c r="DC801" s="11"/>
      <c r="DD801" s="11"/>
      <c r="DE801" s="11"/>
      <c r="DF801" s="11"/>
      <c r="DG801" s="11"/>
      <c r="DH801" s="11"/>
      <c r="DI801" s="11"/>
      <c r="DJ801" s="11"/>
      <c r="DK801" s="11"/>
      <c r="DL801" s="11"/>
      <c r="DM801" s="11"/>
      <c r="DN801" s="11"/>
      <c r="DO801" s="11"/>
      <c r="DP801" s="11"/>
      <c r="DQ801" s="11"/>
      <c r="DR801" s="11"/>
      <c r="DS801" s="11"/>
      <c r="DT801" s="11"/>
      <c r="DU801" s="11"/>
      <c r="DV801" s="11"/>
      <c r="DW801" s="11"/>
      <c r="DX801" s="11"/>
      <c r="DY801" s="11"/>
      <c r="DZ801" s="11"/>
      <c r="EA801" s="11"/>
      <c r="EB801" s="11"/>
      <c r="EC801" s="11"/>
      <c r="ED801" s="11"/>
      <c r="EE801" s="11"/>
    </row>
    <row r="802">
      <c r="B802" s="58"/>
      <c r="C802" s="58"/>
      <c r="D802" s="58"/>
      <c r="E802" s="58"/>
      <c r="F802" s="58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  <c r="BD802" s="11"/>
      <c r="BE802" s="11"/>
      <c r="BF802" s="11"/>
      <c r="BG802" s="11"/>
      <c r="BH802" s="11"/>
      <c r="BI802" s="11"/>
      <c r="BJ802" s="11"/>
      <c r="BK802" s="11"/>
      <c r="BL802" s="11"/>
      <c r="BM802" s="11"/>
      <c r="BN802" s="11"/>
      <c r="BO802" s="11"/>
      <c r="BP802" s="11"/>
      <c r="BQ802" s="11"/>
      <c r="BR802" s="11"/>
      <c r="BS802" s="11"/>
      <c r="BT802" s="11"/>
      <c r="BU802" s="11"/>
      <c r="BV802" s="11"/>
      <c r="BW802" s="11"/>
      <c r="BX802" s="11"/>
      <c r="BY802" s="11"/>
      <c r="BZ802" s="11"/>
      <c r="CA802" s="11"/>
      <c r="CB802" s="11"/>
      <c r="CC802" s="11"/>
      <c r="CD802" s="11"/>
      <c r="CE802" s="11"/>
      <c r="CF802" s="11"/>
      <c r="CG802" s="11"/>
      <c r="CH802" s="11"/>
      <c r="CI802" s="11"/>
      <c r="CJ802" s="11"/>
      <c r="CK802" s="11"/>
      <c r="CL802" s="11"/>
      <c r="CM802" s="11"/>
      <c r="CN802" s="11"/>
      <c r="CO802" s="11"/>
      <c r="CP802" s="11"/>
      <c r="CQ802" s="11"/>
      <c r="CR802" s="11"/>
      <c r="CS802" s="11"/>
      <c r="CT802" s="11"/>
      <c r="CU802" s="11"/>
      <c r="CV802" s="11"/>
      <c r="CW802" s="11"/>
      <c r="CX802" s="11"/>
      <c r="CY802" s="11"/>
      <c r="CZ802" s="11"/>
      <c r="DA802" s="11"/>
      <c r="DB802" s="11"/>
      <c r="DC802" s="11"/>
      <c r="DD802" s="11"/>
      <c r="DE802" s="11"/>
      <c r="DF802" s="11"/>
      <c r="DG802" s="11"/>
      <c r="DH802" s="11"/>
      <c r="DI802" s="11"/>
      <c r="DJ802" s="11"/>
      <c r="DK802" s="11"/>
      <c r="DL802" s="11"/>
      <c r="DM802" s="11"/>
      <c r="DN802" s="11"/>
      <c r="DO802" s="11"/>
      <c r="DP802" s="11"/>
      <c r="DQ802" s="11"/>
      <c r="DR802" s="11"/>
      <c r="DS802" s="11"/>
      <c r="DT802" s="11"/>
      <c r="DU802" s="11"/>
      <c r="DV802" s="11"/>
      <c r="DW802" s="11"/>
      <c r="DX802" s="11"/>
      <c r="DY802" s="11"/>
      <c r="DZ802" s="11"/>
      <c r="EA802" s="11"/>
      <c r="EB802" s="11"/>
      <c r="EC802" s="11"/>
      <c r="ED802" s="11"/>
      <c r="EE802" s="11"/>
    </row>
    <row r="803">
      <c r="B803" s="58"/>
      <c r="C803" s="58"/>
      <c r="D803" s="58"/>
      <c r="E803" s="58"/>
      <c r="F803" s="58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  <c r="BI803" s="11"/>
      <c r="BJ803" s="11"/>
      <c r="BK803" s="11"/>
      <c r="BL803" s="11"/>
      <c r="BM803" s="11"/>
      <c r="BN803" s="11"/>
      <c r="BO803" s="11"/>
      <c r="BP803" s="11"/>
      <c r="BQ803" s="11"/>
      <c r="BR803" s="11"/>
      <c r="BS803" s="11"/>
      <c r="BT803" s="11"/>
      <c r="BU803" s="11"/>
      <c r="BV803" s="11"/>
      <c r="BW803" s="11"/>
      <c r="BX803" s="11"/>
      <c r="BY803" s="11"/>
      <c r="BZ803" s="11"/>
      <c r="CA803" s="11"/>
      <c r="CB803" s="11"/>
      <c r="CC803" s="11"/>
      <c r="CD803" s="11"/>
      <c r="CE803" s="11"/>
      <c r="CF803" s="11"/>
      <c r="CG803" s="11"/>
      <c r="CH803" s="11"/>
      <c r="CI803" s="11"/>
      <c r="CJ803" s="11"/>
      <c r="CK803" s="11"/>
      <c r="CL803" s="11"/>
      <c r="CM803" s="11"/>
      <c r="CN803" s="11"/>
      <c r="CO803" s="11"/>
      <c r="CP803" s="11"/>
      <c r="CQ803" s="11"/>
      <c r="CR803" s="11"/>
      <c r="CS803" s="11"/>
      <c r="CT803" s="11"/>
      <c r="CU803" s="11"/>
      <c r="CV803" s="11"/>
      <c r="CW803" s="11"/>
      <c r="CX803" s="11"/>
      <c r="CY803" s="11"/>
      <c r="CZ803" s="11"/>
      <c r="DA803" s="11"/>
      <c r="DB803" s="11"/>
      <c r="DC803" s="11"/>
      <c r="DD803" s="11"/>
      <c r="DE803" s="11"/>
      <c r="DF803" s="11"/>
      <c r="DG803" s="11"/>
      <c r="DH803" s="11"/>
      <c r="DI803" s="11"/>
      <c r="DJ803" s="11"/>
      <c r="DK803" s="11"/>
      <c r="DL803" s="11"/>
      <c r="DM803" s="11"/>
      <c r="DN803" s="11"/>
      <c r="DO803" s="11"/>
      <c r="DP803" s="11"/>
      <c r="DQ803" s="11"/>
      <c r="DR803" s="11"/>
      <c r="DS803" s="11"/>
      <c r="DT803" s="11"/>
      <c r="DU803" s="11"/>
      <c r="DV803" s="11"/>
      <c r="DW803" s="11"/>
      <c r="DX803" s="11"/>
      <c r="DY803" s="11"/>
      <c r="DZ803" s="11"/>
      <c r="EA803" s="11"/>
      <c r="EB803" s="11"/>
      <c r="EC803" s="11"/>
      <c r="ED803" s="11"/>
      <c r="EE803" s="11"/>
    </row>
    <row r="804">
      <c r="B804" s="58"/>
      <c r="C804" s="58"/>
      <c r="D804" s="58"/>
      <c r="E804" s="58"/>
      <c r="F804" s="58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  <c r="BI804" s="11"/>
      <c r="BJ804" s="11"/>
      <c r="BK804" s="11"/>
      <c r="BL804" s="11"/>
      <c r="BM804" s="11"/>
      <c r="BN804" s="11"/>
      <c r="BO804" s="11"/>
      <c r="BP804" s="11"/>
      <c r="BQ804" s="11"/>
      <c r="BR804" s="11"/>
      <c r="BS804" s="11"/>
      <c r="BT804" s="11"/>
      <c r="BU804" s="11"/>
      <c r="BV804" s="11"/>
      <c r="BW804" s="11"/>
      <c r="BX804" s="11"/>
      <c r="BY804" s="11"/>
      <c r="BZ804" s="11"/>
      <c r="CA804" s="11"/>
      <c r="CB804" s="11"/>
      <c r="CC804" s="11"/>
      <c r="CD804" s="11"/>
      <c r="CE804" s="11"/>
      <c r="CF804" s="11"/>
      <c r="CG804" s="11"/>
      <c r="CH804" s="11"/>
      <c r="CI804" s="11"/>
      <c r="CJ804" s="11"/>
      <c r="CK804" s="11"/>
      <c r="CL804" s="11"/>
      <c r="CM804" s="11"/>
      <c r="CN804" s="11"/>
      <c r="CO804" s="11"/>
      <c r="CP804" s="11"/>
      <c r="CQ804" s="11"/>
      <c r="CR804" s="11"/>
      <c r="CS804" s="11"/>
      <c r="CT804" s="11"/>
      <c r="CU804" s="11"/>
      <c r="CV804" s="11"/>
      <c r="CW804" s="11"/>
      <c r="CX804" s="11"/>
      <c r="CY804" s="11"/>
      <c r="CZ804" s="11"/>
      <c r="DA804" s="11"/>
      <c r="DB804" s="11"/>
      <c r="DC804" s="11"/>
      <c r="DD804" s="11"/>
      <c r="DE804" s="11"/>
      <c r="DF804" s="11"/>
      <c r="DG804" s="11"/>
      <c r="DH804" s="11"/>
      <c r="DI804" s="11"/>
      <c r="DJ804" s="11"/>
      <c r="DK804" s="11"/>
      <c r="DL804" s="11"/>
      <c r="DM804" s="11"/>
      <c r="DN804" s="11"/>
      <c r="DO804" s="11"/>
      <c r="DP804" s="11"/>
      <c r="DQ804" s="11"/>
      <c r="DR804" s="11"/>
      <c r="DS804" s="11"/>
      <c r="DT804" s="11"/>
      <c r="DU804" s="11"/>
      <c r="DV804" s="11"/>
      <c r="DW804" s="11"/>
      <c r="DX804" s="11"/>
      <c r="DY804" s="11"/>
      <c r="DZ804" s="11"/>
      <c r="EA804" s="11"/>
      <c r="EB804" s="11"/>
      <c r="EC804" s="11"/>
      <c r="ED804" s="11"/>
      <c r="EE804" s="11"/>
    </row>
    <row r="805">
      <c r="B805" s="58"/>
      <c r="C805" s="58"/>
      <c r="D805" s="58"/>
      <c r="E805" s="58"/>
      <c r="F805" s="58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  <c r="BD805" s="11"/>
      <c r="BE805" s="11"/>
      <c r="BF805" s="11"/>
      <c r="BG805" s="11"/>
      <c r="BH805" s="11"/>
      <c r="BI805" s="11"/>
      <c r="BJ805" s="11"/>
      <c r="BK805" s="11"/>
      <c r="BL805" s="11"/>
      <c r="BM805" s="11"/>
      <c r="BN805" s="11"/>
      <c r="BO805" s="11"/>
      <c r="BP805" s="11"/>
      <c r="BQ805" s="11"/>
      <c r="BR805" s="11"/>
      <c r="BS805" s="11"/>
      <c r="BT805" s="11"/>
      <c r="BU805" s="11"/>
      <c r="BV805" s="11"/>
      <c r="BW805" s="11"/>
      <c r="BX805" s="11"/>
      <c r="BY805" s="11"/>
      <c r="BZ805" s="11"/>
      <c r="CA805" s="11"/>
      <c r="CB805" s="11"/>
      <c r="CC805" s="11"/>
      <c r="CD805" s="11"/>
      <c r="CE805" s="11"/>
      <c r="CF805" s="11"/>
      <c r="CG805" s="11"/>
      <c r="CH805" s="11"/>
      <c r="CI805" s="11"/>
      <c r="CJ805" s="11"/>
      <c r="CK805" s="11"/>
      <c r="CL805" s="11"/>
      <c r="CM805" s="11"/>
      <c r="CN805" s="11"/>
      <c r="CO805" s="11"/>
      <c r="CP805" s="11"/>
      <c r="CQ805" s="11"/>
      <c r="CR805" s="11"/>
      <c r="CS805" s="11"/>
      <c r="CT805" s="11"/>
      <c r="CU805" s="11"/>
      <c r="CV805" s="11"/>
      <c r="CW805" s="11"/>
      <c r="CX805" s="11"/>
      <c r="CY805" s="11"/>
      <c r="CZ805" s="11"/>
      <c r="DA805" s="11"/>
      <c r="DB805" s="11"/>
      <c r="DC805" s="11"/>
      <c r="DD805" s="11"/>
      <c r="DE805" s="11"/>
      <c r="DF805" s="11"/>
      <c r="DG805" s="11"/>
      <c r="DH805" s="11"/>
      <c r="DI805" s="11"/>
      <c r="DJ805" s="11"/>
      <c r="DK805" s="11"/>
      <c r="DL805" s="11"/>
      <c r="DM805" s="11"/>
      <c r="DN805" s="11"/>
      <c r="DO805" s="11"/>
      <c r="DP805" s="11"/>
      <c r="DQ805" s="11"/>
      <c r="DR805" s="11"/>
      <c r="DS805" s="11"/>
      <c r="DT805" s="11"/>
      <c r="DU805" s="11"/>
      <c r="DV805" s="11"/>
      <c r="DW805" s="11"/>
      <c r="DX805" s="11"/>
      <c r="DY805" s="11"/>
      <c r="DZ805" s="11"/>
      <c r="EA805" s="11"/>
      <c r="EB805" s="11"/>
      <c r="EC805" s="11"/>
      <c r="ED805" s="11"/>
      <c r="EE805" s="11"/>
    </row>
    <row r="806">
      <c r="B806" s="58"/>
      <c r="C806" s="58"/>
      <c r="D806" s="58"/>
      <c r="E806" s="58"/>
      <c r="F806" s="58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  <c r="BI806" s="11"/>
      <c r="BJ806" s="11"/>
      <c r="BK806" s="11"/>
      <c r="BL806" s="11"/>
      <c r="BM806" s="11"/>
      <c r="BN806" s="11"/>
      <c r="BO806" s="11"/>
      <c r="BP806" s="11"/>
      <c r="BQ806" s="11"/>
      <c r="BR806" s="11"/>
      <c r="BS806" s="11"/>
      <c r="BT806" s="11"/>
      <c r="BU806" s="11"/>
      <c r="BV806" s="11"/>
      <c r="BW806" s="11"/>
      <c r="BX806" s="11"/>
      <c r="BY806" s="11"/>
      <c r="BZ806" s="11"/>
      <c r="CA806" s="11"/>
      <c r="CB806" s="11"/>
      <c r="CC806" s="11"/>
      <c r="CD806" s="11"/>
      <c r="CE806" s="11"/>
      <c r="CF806" s="11"/>
      <c r="CG806" s="11"/>
      <c r="CH806" s="11"/>
      <c r="CI806" s="11"/>
      <c r="CJ806" s="11"/>
      <c r="CK806" s="11"/>
      <c r="CL806" s="11"/>
      <c r="CM806" s="11"/>
      <c r="CN806" s="11"/>
      <c r="CO806" s="11"/>
      <c r="CP806" s="11"/>
      <c r="CQ806" s="11"/>
      <c r="CR806" s="11"/>
      <c r="CS806" s="11"/>
      <c r="CT806" s="11"/>
      <c r="CU806" s="11"/>
      <c r="CV806" s="11"/>
      <c r="CW806" s="11"/>
      <c r="CX806" s="11"/>
      <c r="CY806" s="11"/>
      <c r="CZ806" s="11"/>
      <c r="DA806" s="11"/>
      <c r="DB806" s="11"/>
      <c r="DC806" s="11"/>
      <c r="DD806" s="11"/>
      <c r="DE806" s="11"/>
      <c r="DF806" s="11"/>
      <c r="DG806" s="11"/>
      <c r="DH806" s="11"/>
      <c r="DI806" s="11"/>
      <c r="DJ806" s="11"/>
      <c r="DK806" s="11"/>
      <c r="DL806" s="11"/>
      <c r="DM806" s="11"/>
      <c r="DN806" s="11"/>
      <c r="DO806" s="11"/>
      <c r="DP806" s="11"/>
      <c r="DQ806" s="11"/>
      <c r="DR806" s="11"/>
      <c r="DS806" s="11"/>
      <c r="DT806" s="11"/>
      <c r="DU806" s="11"/>
      <c r="DV806" s="11"/>
      <c r="DW806" s="11"/>
      <c r="DX806" s="11"/>
      <c r="DY806" s="11"/>
      <c r="DZ806" s="11"/>
      <c r="EA806" s="11"/>
      <c r="EB806" s="11"/>
      <c r="EC806" s="11"/>
      <c r="ED806" s="11"/>
      <c r="EE806" s="11"/>
    </row>
    <row r="807">
      <c r="B807" s="58"/>
      <c r="C807" s="58"/>
      <c r="D807" s="58"/>
      <c r="E807" s="58"/>
      <c r="F807" s="58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  <c r="BD807" s="11"/>
      <c r="BE807" s="11"/>
      <c r="BF807" s="11"/>
      <c r="BG807" s="11"/>
      <c r="BH807" s="11"/>
      <c r="BI807" s="11"/>
      <c r="BJ807" s="11"/>
      <c r="BK807" s="11"/>
      <c r="BL807" s="11"/>
      <c r="BM807" s="11"/>
      <c r="BN807" s="11"/>
      <c r="BO807" s="11"/>
      <c r="BP807" s="11"/>
      <c r="BQ807" s="11"/>
      <c r="BR807" s="11"/>
      <c r="BS807" s="11"/>
      <c r="BT807" s="11"/>
      <c r="BU807" s="11"/>
      <c r="BV807" s="11"/>
      <c r="BW807" s="11"/>
      <c r="BX807" s="11"/>
      <c r="BY807" s="11"/>
      <c r="BZ807" s="11"/>
      <c r="CA807" s="11"/>
      <c r="CB807" s="11"/>
      <c r="CC807" s="11"/>
      <c r="CD807" s="11"/>
      <c r="CE807" s="11"/>
      <c r="CF807" s="11"/>
      <c r="CG807" s="11"/>
      <c r="CH807" s="11"/>
      <c r="CI807" s="11"/>
      <c r="CJ807" s="11"/>
      <c r="CK807" s="11"/>
      <c r="CL807" s="11"/>
      <c r="CM807" s="11"/>
      <c r="CN807" s="11"/>
      <c r="CO807" s="11"/>
      <c r="CP807" s="11"/>
      <c r="CQ807" s="11"/>
      <c r="CR807" s="11"/>
      <c r="CS807" s="11"/>
      <c r="CT807" s="11"/>
      <c r="CU807" s="11"/>
      <c r="CV807" s="11"/>
      <c r="CW807" s="11"/>
      <c r="CX807" s="11"/>
      <c r="CY807" s="11"/>
      <c r="CZ807" s="11"/>
      <c r="DA807" s="11"/>
      <c r="DB807" s="11"/>
      <c r="DC807" s="11"/>
      <c r="DD807" s="11"/>
      <c r="DE807" s="11"/>
      <c r="DF807" s="11"/>
      <c r="DG807" s="11"/>
      <c r="DH807" s="11"/>
      <c r="DI807" s="11"/>
      <c r="DJ807" s="11"/>
      <c r="DK807" s="11"/>
      <c r="DL807" s="11"/>
      <c r="DM807" s="11"/>
      <c r="DN807" s="11"/>
      <c r="DO807" s="11"/>
      <c r="DP807" s="11"/>
      <c r="DQ807" s="11"/>
      <c r="DR807" s="11"/>
      <c r="DS807" s="11"/>
      <c r="DT807" s="11"/>
      <c r="DU807" s="11"/>
      <c r="DV807" s="11"/>
      <c r="DW807" s="11"/>
      <c r="DX807" s="11"/>
      <c r="DY807" s="11"/>
      <c r="DZ807" s="11"/>
      <c r="EA807" s="11"/>
      <c r="EB807" s="11"/>
      <c r="EC807" s="11"/>
      <c r="ED807" s="11"/>
      <c r="EE807" s="11"/>
    </row>
    <row r="808">
      <c r="B808" s="58"/>
      <c r="C808" s="58"/>
      <c r="D808" s="58"/>
      <c r="E808" s="58"/>
      <c r="F808" s="58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  <c r="BI808" s="11"/>
      <c r="BJ808" s="11"/>
      <c r="BK808" s="11"/>
      <c r="BL808" s="11"/>
      <c r="BM808" s="11"/>
      <c r="BN808" s="11"/>
      <c r="BO808" s="11"/>
      <c r="BP808" s="11"/>
      <c r="BQ808" s="11"/>
      <c r="BR808" s="11"/>
      <c r="BS808" s="11"/>
      <c r="BT808" s="11"/>
      <c r="BU808" s="11"/>
      <c r="BV808" s="11"/>
      <c r="BW808" s="11"/>
      <c r="BX808" s="11"/>
      <c r="BY808" s="11"/>
      <c r="BZ808" s="11"/>
      <c r="CA808" s="11"/>
      <c r="CB808" s="11"/>
      <c r="CC808" s="11"/>
      <c r="CD808" s="11"/>
      <c r="CE808" s="11"/>
      <c r="CF808" s="11"/>
      <c r="CG808" s="11"/>
      <c r="CH808" s="11"/>
      <c r="CI808" s="11"/>
      <c r="CJ808" s="11"/>
      <c r="CK808" s="11"/>
      <c r="CL808" s="11"/>
      <c r="CM808" s="11"/>
      <c r="CN808" s="11"/>
      <c r="CO808" s="11"/>
      <c r="CP808" s="11"/>
      <c r="CQ808" s="11"/>
      <c r="CR808" s="11"/>
      <c r="CS808" s="11"/>
      <c r="CT808" s="11"/>
      <c r="CU808" s="11"/>
      <c r="CV808" s="11"/>
      <c r="CW808" s="11"/>
      <c r="CX808" s="11"/>
      <c r="CY808" s="11"/>
      <c r="CZ808" s="11"/>
      <c r="DA808" s="11"/>
      <c r="DB808" s="11"/>
      <c r="DC808" s="11"/>
      <c r="DD808" s="11"/>
      <c r="DE808" s="11"/>
      <c r="DF808" s="11"/>
      <c r="DG808" s="11"/>
      <c r="DH808" s="11"/>
      <c r="DI808" s="11"/>
      <c r="DJ808" s="11"/>
      <c r="DK808" s="11"/>
      <c r="DL808" s="11"/>
      <c r="DM808" s="11"/>
      <c r="DN808" s="11"/>
      <c r="DO808" s="11"/>
      <c r="DP808" s="11"/>
      <c r="DQ808" s="11"/>
      <c r="DR808" s="11"/>
      <c r="DS808" s="11"/>
      <c r="DT808" s="11"/>
      <c r="DU808" s="11"/>
      <c r="DV808" s="11"/>
      <c r="DW808" s="11"/>
      <c r="DX808" s="11"/>
      <c r="DY808" s="11"/>
      <c r="DZ808" s="11"/>
      <c r="EA808" s="11"/>
      <c r="EB808" s="11"/>
      <c r="EC808" s="11"/>
      <c r="ED808" s="11"/>
      <c r="EE808" s="11"/>
    </row>
    <row r="809">
      <c r="B809" s="58"/>
      <c r="C809" s="58"/>
      <c r="D809" s="58"/>
      <c r="E809" s="58"/>
      <c r="F809" s="58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  <c r="BD809" s="11"/>
      <c r="BE809" s="11"/>
      <c r="BF809" s="11"/>
      <c r="BG809" s="11"/>
      <c r="BH809" s="11"/>
      <c r="BI809" s="11"/>
      <c r="BJ809" s="11"/>
      <c r="BK809" s="11"/>
      <c r="BL809" s="11"/>
      <c r="BM809" s="11"/>
      <c r="BN809" s="11"/>
      <c r="BO809" s="11"/>
      <c r="BP809" s="11"/>
      <c r="BQ809" s="11"/>
      <c r="BR809" s="11"/>
      <c r="BS809" s="11"/>
      <c r="BT809" s="11"/>
      <c r="BU809" s="11"/>
      <c r="BV809" s="11"/>
      <c r="BW809" s="11"/>
      <c r="BX809" s="11"/>
      <c r="BY809" s="11"/>
      <c r="BZ809" s="11"/>
      <c r="CA809" s="11"/>
      <c r="CB809" s="11"/>
      <c r="CC809" s="11"/>
      <c r="CD809" s="11"/>
      <c r="CE809" s="11"/>
      <c r="CF809" s="11"/>
      <c r="CG809" s="11"/>
      <c r="CH809" s="11"/>
      <c r="CI809" s="11"/>
      <c r="CJ809" s="11"/>
      <c r="CK809" s="11"/>
      <c r="CL809" s="11"/>
      <c r="CM809" s="11"/>
      <c r="CN809" s="11"/>
      <c r="CO809" s="11"/>
      <c r="CP809" s="11"/>
      <c r="CQ809" s="11"/>
      <c r="CR809" s="11"/>
      <c r="CS809" s="11"/>
      <c r="CT809" s="11"/>
      <c r="CU809" s="11"/>
      <c r="CV809" s="11"/>
      <c r="CW809" s="11"/>
      <c r="CX809" s="11"/>
      <c r="CY809" s="11"/>
      <c r="CZ809" s="11"/>
      <c r="DA809" s="11"/>
      <c r="DB809" s="11"/>
      <c r="DC809" s="11"/>
      <c r="DD809" s="11"/>
      <c r="DE809" s="11"/>
      <c r="DF809" s="11"/>
      <c r="DG809" s="11"/>
      <c r="DH809" s="11"/>
      <c r="DI809" s="11"/>
      <c r="DJ809" s="11"/>
      <c r="DK809" s="11"/>
      <c r="DL809" s="11"/>
      <c r="DM809" s="11"/>
      <c r="DN809" s="11"/>
      <c r="DO809" s="11"/>
      <c r="DP809" s="11"/>
      <c r="DQ809" s="11"/>
      <c r="DR809" s="11"/>
      <c r="DS809" s="11"/>
      <c r="DT809" s="11"/>
      <c r="DU809" s="11"/>
      <c r="DV809" s="11"/>
      <c r="DW809" s="11"/>
      <c r="DX809" s="11"/>
      <c r="DY809" s="11"/>
      <c r="DZ809" s="11"/>
      <c r="EA809" s="11"/>
      <c r="EB809" s="11"/>
      <c r="EC809" s="11"/>
      <c r="ED809" s="11"/>
      <c r="EE809" s="11"/>
    </row>
    <row r="810">
      <c r="B810" s="58"/>
      <c r="C810" s="58"/>
      <c r="D810" s="58"/>
      <c r="E810" s="58"/>
      <c r="F810" s="58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  <c r="BD810" s="11"/>
      <c r="BE810" s="11"/>
      <c r="BF810" s="11"/>
      <c r="BG810" s="11"/>
      <c r="BH810" s="11"/>
      <c r="BI810" s="11"/>
      <c r="BJ810" s="11"/>
      <c r="BK810" s="11"/>
      <c r="BL810" s="11"/>
      <c r="BM810" s="11"/>
      <c r="BN810" s="11"/>
      <c r="BO810" s="11"/>
      <c r="BP810" s="11"/>
      <c r="BQ810" s="11"/>
      <c r="BR810" s="11"/>
      <c r="BS810" s="11"/>
      <c r="BT810" s="11"/>
      <c r="BU810" s="11"/>
      <c r="BV810" s="11"/>
      <c r="BW810" s="11"/>
      <c r="BX810" s="11"/>
      <c r="BY810" s="11"/>
      <c r="BZ810" s="11"/>
      <c r="CA810" s="11"/>
      <c r="CB810" s="11"/>
      <c r="CC810" s="11"/>
      <c r="CD810" s="11"/>
      <c r="CE810" s="11"/>
      <c r="CF810" s="11"/>
      <c r="CG810" s="11"/>
      <c r="CH810" s="11"/>
      <c r="CI810" s="11"/>
      <c r="CJ810" s="11"/>
      <c r="CK810" s="11"/>
      <c r="CL810" s="11"/>
      <c r="CM810" s="11"/>
      <c r="CN810" s="11"/>
      <c r="CO810" s="11"/>
      <c r="CP810" s="11"/>
      <c r="CQ810" s="11"/>
      <c r="CR810" s="11"/>
      <c r="CS810" s="11"/>
      <c r="CT810" s="11"/>
      <c r="CU810" s="11"/>
      <c r="CV810" s="11"/>
      <c r="CW810" s="11"/>
      <c r="CX810" s="11"/>
      <c r="CY810" s="11"/>
      <c r="CZ810" s="11"/>
      <c r="DA810" s="11"/>
      <c r="DB810" s="11"/>
      <c r="DC810" s="11"/>
      <c r="DD810" s="11"/>
      <c r="DE810" s="11"/>
      <c r="DF810" s="11"/>
      <c r="DG810" s="11"/>
      <c r="DH810" s="11"/>
      <c r="DI810" s="11"/>
      <c r="DJ810" s="11"/>
      <c r="DK810" s="11"/>
      <c r="DL810" s="11"/>
      <c r="DM810" s="11"/>
      <c r="DN810" s="11"/>
      <c r="DO810" s="11"/>
      <c r="DP810" s="11"/>
      <c r="DQ810" s="11"/>
      <c r="DR810" s="11"/>
      <c r="DS810" s="11"/>
      <c r="DT810" s="11"/>
      <c r="DU810" s="11"/>
      <c r="DV810" s="11"/>
      <c r="DW810" s="11"/>
      <c r="DX810" s="11"/>
      <c r="DY810" s="11"/>
      <c r="DZ810" s="11"/>
      <c r="EA810" s="11"/>
      <c r="EB810" s="11"/>
      <c r="EC810" s="11"/>
      <c r="ED810" s="11"/>
      <c r="EE810" s="11"/>
    </row>
    <row r="811">
      <c r="B811" s="58"/>
      <c r="C811" s="58"/>
      <c r="D811" s="58"/>
      <c r="E811" s="58"/>
      <c r="F811" s="58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  <c r="BI811" s="11"/>
      <c r="BJ811" s="11"/>
      <c r="BK811" s="11"/>
      <c r="BL811" s="11"/>
      <c r="BM811" s="11"/>
      <c r="BN811" s="11"/>
      <c r="BO811" s="11"/>
      <c r="BP811" s="11"/>
      <c r="BQ811" s="11"/>
      <c r="BR811" s="11"/>
      <c r="BS811" s="11"/>
      <c r="BT811" s="11"/>
      <c r="BU811" s="11"/>
      <c r="BV811" s="11"/>
      <c r="BW811" s="11"/>
      <c r="BX811" s="11"/>
      <c r="BY811" s="11"/>
      <c r="BZ811" s="11"/>
      <c r="CA811" s="11"/>
      <c r="CB811" s="11"/>
      <c r="CC811" s="11"/>
      <c r="CD811" s="11"/>
      <c r="CE811" s="11"/>
      <c r="CF811" s="11"/>
      <c r="CG811" s="11"/>
      <c r="CH811" s="11"/>
      <c r="CI811" s="11"/>
      <c r="CJ811" s="11"/>
      <c r="CK811" s="11"/>
      <c r="CL811" s="11"/>
      <c r="CM811" s="11"/>
      <c r="CN811" s="11"/>
      <c r="CO811" s="11"/>
      <c r="CP811" s="11"/>
      <c r="CQ811" s="11"/>
      <c r="CR811" s="11"/>
      <c r="CS811" s="11"/>
      <c r="CT811" s="11"/>
      <c r="CU811" s="11"/>
      <c r="CV811" s="11"/>
      <c r="CW811" s="11"/>
      <c r="CX811" s="11"/>
      <c r="CY811" s="11"/>
      <c r="CZ811" s="11"/>
      <c r="DA811" s="11"/>
      <c r="DB811" s="11"/>
      <c r="DC811" s="11"/>
      <c r="DD811" s="11"/>
      <c r="DE811" s="11"/>
      <c r="DF811" s="11"/>
      <c r="DG811" s="11"/>
      <c r="DH811" s="11"/>
      <c r="DI811" s="11"/>
      <c r="DJ811" s="11"/>
      <c r="DK811" s="11"/>
      <c r="DL811" s="11"/>
      <c r="DM811" s="11"/>
      <c r="DN811" s="11"/>
      <c r="DO811" s="11"/>
      <c r="DP811" s="11"/>
      <c r="DQ811" s="11"/>
      <c r="DR811" s="11"/>
      <c r="DS811" s="11"/>
      <c r="DT811" s="11"/>
      <c r="DU811" s="11"/>
      <c r="DV811" s="11"/>
      <c r="DW811" s="11"/>
      <c r="DX811" s="11"/>
      <c r="DY811" s="11"/>
      <c r="DZ811" s="11"/>
      <c r="EA811" s="11"/>
      <c r="EB811" s="11"/>
      <c r="EC811" s="11"/>
      <c r="ED811" s="11"/>
      <c r="EE811" s="11"/>
    </row>
    <row r="812">
      <c r="B812" s="58"/>
      <c r="C812" s="58"/>
      <c r="D812" s="58"/>
      <c r="E812" s="58"/>
      <c r="F812" s="58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  <c r="BD812" s="11"/>
      <c r="BE812" s="11"/>
      <c r="BF812" s="11"/>
      <c r="BG812" s="11"/>
      <c r="BH812" s="11"/>
      <c r="BI812" s="11"/>
      <c r="BJ812" s="11"/>
      <c r="BK812" s="11"/>
      <c r="BL812" s="11"/>
      <c r="BM812" s="11"/>
      <c r="BN812" s="11"/>
      <c r="BO812" s="11"/>
      <c r="BP812" s="11"/>
      <c r="BQ812" s="11"/>
      <c r="BR812" s="11"/>
      <c r="BS812" s="11"/>
      <c r="BT812" s="11"/>
      <c r="BU812" s="11"/>
      <c r="BV812" s="11"/>
      <c r="BW812" s="11"/>
      <c r="BX812" s="11"/>
      <c r="BY812" s="11"/>
      <c r="BZ812" s="11"/>
      <c r="CA812" s="11"/>
      <c r="CB812" s="11"/>
      <c r="CC812" s="11"/>
      <c r="CD812" s="11"/>
      <c r="CE812" s="11"/>
      <c r="CF812" s="11"/>
      <c r="CG812" s="11"/>
      <c r="CH812" s="11"/>
      <c r="CI812" s="11"/>
      <c r="CJ812" s="11"/>
      <c r="CK812" s="11"/>
      <c r="CL812" s="11"/>
      <c r="CM812" s="11"/>
      <c r="CN812" s="11"/>
      <c r="CO812" s="11"/>
      <c r="CP812" s="11"/>
      <c r="CQ812" s="11"/>
      <c r="CR812" s="11"/>
      <c r="CS812" s="11"/>
      <c r="CT812" s="11"/>
      <c r="CU812" s="11"/>
      <c r="CV812" s="11"/>
      <c r="CW812" s="11"/>
      <c r="CX812" s="11"/>
      <c r="CY812" s="11"/>
      <c r="CZ812" s="11"/>
      <c r="DA812" s="11"/>
      <c r="DB812" s="11"/>
      <c r="DC812" s="11"/>
      <c r="DD812" s="11"/>
      <c r="DE812" s="11"/>
      <c r="DF812" s="11"/>
      <c r="DG812" s="11"/>
      <c r="DH812" s="11"/>
      <c r="DI812" s="11"/>
      <c r="DJ812" s="11"/>
      <c r="DK812" s="11"/>
      <c r="DL812" s="11"/>
      <c r="DM812" s="11"/>
      <c r="DN812" s="11"/>
      <c r="DO812" s="11"/>
      <c r="DP812" s="11"/>
      <c r="DQ812" s="11"/>
      <c r="DR812" s="11"/>
      <c r="DS812" s="11"/>
      <c r="DT812" s="11"/>
      <c r="DU812" s="11"/>
      <c r="DV812" s="11"/>
      <c r="DW812" s="11"/>
      <c r="DX812" s="11"/>
      <c r="DY812" s="11"/>
      <c r="DZ812" s="11"/>
      <c r="EA812" s="11"/>
      <c r="EB812" s="11"/>
      <c r="EC812" s="11"/>
      <c r="ED812" s="11"/>
      <c r="EE812" s="11"/>
    </row>
    <row r="813">
      <c r="B813" s="58"/>
      <c r="C813" s="58"/>
      <c r="D813" s="58"/>
      <c r="E813" s="58"/>
      <c r="F813" s="58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  <c r="BD813" s="11"/>
      <c r="BE813" s="11"/>
      <c r="BF813" s="11"/>
      <c r="BG813" s="11"/>
      <c r="BH813" s="11"/>
      <c r="BI813" s="11"/>
      <c r="BJ813" s="11"/>
      <c r="BK813" s="11"/>
      <c r="BL813" s="11"/>
      <c r="BM813" s="11"/>
      <c r="BN813" s="11"/>
      <c r="BO813" s="11"/>
      <c r="BP813" s="11"/>
      <c r="BQ813" s="11"/>
      <c r="BR813" s="11"/>
      <c r="BS813" s="11"/>
      <c r="BT813" s="11"/>
      <c r="BU813" s="11"/>
      <c r="BV813" s="11"/>
      <c r="BW813" s="11"/>
      <c r="BX813" s="11"/>
      <c r="BY813" s="11"/>
      <c r="BZ813" s="11"/>
      <c r="CA813" s="11"/>
      <c r="CB813" s="11"/>
      <c r="CC813" s="11"/>
      <c r="CD813" s="11"/>
      <c r="CE813" s="11"/>
      <c r="CF813" s="11"/>
      <c r="CG813" s="11"/>
      <c r="CH813" s="11"/>
      <c r="CI813" s="11"/>
      <c r="CJ813" s="11"/>
      <c r="CK813" s="11"/>
      <c r="CL813" s="11"/>
      <c r="CM813" s="11"/>
      <c r="CN813" s="11"/>
      <c r="CO813" s="11"/>
      <c r="CP813" s="11"/>
      <c r="CQ813" s="11"/>
      <c r="CR813" s="11"/>
      <c r="CS813" s="11"/>
      <c r="CT813" s="11"/>
      <c r="CU813" s="11"/>
      <c r="CV813" s="11"/>
      <c r="CW813" s="11"/>
      <c r="CX813" s="11"/>
      <c r="CY813" s="11"/>
      <c r="CZ813" s="11"/>
      <c r="DA813" s="11"/>
      <c r="DB813" s="11"/>
      <c r="DC813" s="11"/>
      <c r="DD813" s="11"/>
      <c r="DE813" s="11"/>
      <c r="DF813" s="11"/>
      <c r="DG813" s="11"/>
      <c r="DH813" s="11"/>
      <c r="DI813" s="11"/>
      <c r="DJ813" s="11"/>
      <c r="DK813" s="11"/>
      <c r="DL813" s="11"/>
      <c r="DM813" s="11"/>
      <c r="DN813" s="11"/>
      <c r="DO813" s="11"/>
      <c r="DP813" s="11"/>
      <c r="DQ813" s="11"/>
      <c r="DR813" s="11"/>
      <c r="DS813" s="11"/>
      <c r="DT813" s="11"/>
      <c r="DU813" s="11"/>
      <c r="DV813" s="11"/>
      <c r="DW813" s="11"/>
      <c r="DX813" s="11"/>
      <c r="DY813" s="11"/>
      <c r="DZ813" s="11"/>
      <c r="EA813" s="11"/>
      <c r="EB813" s="11"/>
      <c r="EC813" s="11"/>
      <c r="ED813" s="11"/>
      <c r="EE813" s="11"/>
    </row>
    <row r="814">
      <c r="B814" s="58"/>
      <c r="C814" s="58"/>
      <c r="D814" s="58"/>
      <c r="E814" s="58"/>
      <c r="F814" s="58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  <c r="BD814" s="11"/>
      <c r="BE814" s="11"/>
      <c r="BF814" s="11"/>
      <c r="BG814" s="11"/>
      <c r="BH814" s="11"/>
      <c r="BI814" s="11"/>
      <c r="BJ814" s="11"/>
      <c r="BK814" s="11"/>
      <c r="BL814" s="11"/>
      <c r="BM814" s="11"/>
      <c r="BN814" s="11"/>
      <c r="BO814" s="11"/>
      <c r="BP814" s="11"/>
      <c r="BQ814" s="11"/>
      <c r="BR814" s="11"/>
      <c r="BS814" s="11"/>
      <c r="BT814" s="11"/>
      <c r="BU814" s="11"/>
      <c r="BV814" s="11"/>
      <c r="BW814" s="11"/>
      <c r="BX814" s="11"/>
      <c r="BY814" s="11"/>
      <c r="BZ814" s="11"/>
      <c r="CA814" s="11"/>
      <c r="CB814" s="11"/>
      <c r="CC814" s="11"/>
      <c r="CD814" s="11"/>
      <c r="CE814" s="11"/>
      <c r="CF814" s="11"/>
      <c r="CG814" s="11"/>
      <c r="CH814" s="11"/>
      <c r="CI814" s="11"/>
      <c r="CJ814" s="11"/>
      <c r="CK814" s="11"/>
      <c r="CL814" s="11"/>
      <c r="CM814" s="11"/>
      <c r="CN814" s="11"/>
      <c r="CO814" s="11"/>
      <c r="CP814" s="11"/>
      <c r="CQ814" s="11"/>
      <c r="CR814" s="11"/>
      <c r="CS814" s="11"/>
      <c r="CT814" s="11"/>
      <c r="CU814" s="11"/>
      <c r="CV814" s="11"/>
      <c r="CW814" s="11"/>
      <c r="CX814" s="11"/>
      <c r="CY814" s="11"/>
      <c r="CZ814" s="11"/>
      <c r="DA814" s="11"/>
      <c r="DB814" s="11"/>
      <c r="DC814" s="11"/>
      <c r="DD814" s="11"/>
      <c r="DE814" s="11"/>
      <c r="DF814" s="11"/>
      <c r="DG814" s="11"/>
      <c r="DH814" s="11"/>
      <c r="DI814" s="11"/>
      <c r="DJ814" s="11"/>
      <c r="DK814" s="11"/>
      <c r="DL814" s="11"/>
      <c r="DM814" s="11"/>
      <c r="DN814" s="11"/>
      <c r="DO814" s="11"/>
      <c r="DP814" s="11"/>
      <c r="DQ814" s="11"/>
      <c r="DR814" s="11"/>
      <c r="DS814" s="11"/>
      <c r="DT814" s="11"/>
      <c r="DU814" s="11"/>
      <c r="DV814" s="11"/>
      <c r="DW814" s="11"/>
      <c r="DX814" s="11"/>
      <c r="DY814" s="11"/>
      <c r="DZ814" s="11"/>
      <c r="EA814" s="11"/>
      <c r="EB814" s="11"/>
      <c r="EC814" s="11"/>
      <c r="ED814" s="11"/>
      <c r="EE814" s="11"/>
    </row>
    <row r="815">
      <c r="B815" s="58"/>
      <c r="C815" s="58"/>
      <c r="D815" s="58"/>
      <c r="E815" s="58"/>
      <c r="F815" s="58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  <c r="BD815" s="11"/>
      <c r="BE815" s="11"/>
      <c r="BF815" s="11"/>
      <c r="BG815" s="11"/>
      <c r="BH815" s="11"/>
      <c r="BI815" s="11"/>
      <c r="BJ815" s="11"/>
      <c r="BK815" s="11"/>
      <c r="BL815" s="11"/>
      <c r="BM815" s="11"/>
      <c r="BN815" s="11"/>
      <c r="BO815" s="11"/>
      <c r="BP815" s="11"/>
      <c r="BQ815" s="11"/>
      <c r="BR815" s="11"/>
      <c r="BS815" s="11"/>
      <c r="BT815" s="11"/>
      <c r="BU815" s="11"/>
      <c r="BV815" s="11"/>
      <c r="BW815" s="11"/>
      <c r="BX815" s="11"/>
      <c r="BY815" s="11"/>
      <c r="BZ815" s="11"/>
      <c r="CA815" s="11"/>
      <c r="CB815" s="11"/>
      <c r="CC815" s="11"/>
      <c r="CD815" s="11"/>
      <c r="CE815" s="11"/>
      <c r="CF815" s="11"/>
      <c r="CG815" s="11"/>
      <c r="CH815" s="11"/>
      <c r="CI815" s="11"/>
      <c r="CJ815" s="11"/>
      <c r="CK815" s="11"/>
      <c r="CL815" s="11"/>
      <c r="CM815" s="11"/>
      <c r="CN815" s="11"/>
      <c r="CO815" s="11"/>
      <c r="CP815" s="11"/>
      <c r="CQ815" s="11"/>
      <c r="CR815" s="11"/>
      <c r="CS815" s="11"/>
      <c r="CT815" s="11"/>
      <c r="CU815" s="11"/>
      <c r="CV815" s="11"/>
      <c r="CW815" s="11"/>
      <c r="CX815" s="11"/>
      <c r="CY815" s="11"/>
      <c r="CZ815" s="11"/>
      <c r="DA815" s="11"/>
      <c r="DB815" s="11"/>
      <c r="DC815" s="11"/>
      <c r="DD815" s="11"/>
      <c r="DE815" s="11"/>
      <c r="DF815" s="11"/>
      <c r="DG815" s="11"/>
      <c r="DH815" s="11"/>
      <c r="DI815" s="11"/>
      <c r="DJ815" s="11"/>
      <c r="DK815" s="11"/>
      <c r="DL815" s="11"/>
      <c r="DM815" s="11"/>
      <c r="DN815" s="11"/>
      <c r="DO815" s="11"/>
      <c r="DP815" s="11"/>
      <c r="DQ815" s="11"/>
      <c r="DR815" s="11"/>
      <c r="DS815" s="11"/>
      <c r="DT815" s="11"/>
      <c r="DU815" s="11"/>
      <c r="DV815" s="11"/>
      <c r="DW815" s="11"/>
      <c r="DX815" s="11"/>
      <c r="DY815" s="11"/>
      <c r="DZ815" s="11"/>
      <c r="EA815" s="11"/>
      <c r="EB815" s="11"/>
      <c r="EC815" s="11"/>
      <c r="ED815" s="11"/>
      <c r="EE815" s="11"/>
    </row>
    <row r="816">
      <c r="B816" s="58"/>
      <c r="C816" s="58"/>
      <c r="D816" s="58"/>
      <c r="E816" s="58"/>
      <c r="F816" s="58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  <c r="BD816" s="11"/>
      <c r="BE816" s="11"/>
      <c r="BF816" s="11"/>
      <c r="BG816" s="11"/>
      <c r="BH816" s="11"/>
      <c r="BI816" s="11"/>
      <c r="BJ816" s="11"/>
      <c r="BK816" s="11"/>
      <c r="BL816" s="11"/>
      <c r="BM816" s="11"/>
      <c r="BN816" s="11"/>
      <c r="BO816" s="11"/>
      <c r="BP816" s="11"/>
      <c r="BQ816" s="11"/>
      <c r="BR816" s="11"/>
      <c r="BS816" s="11"/>
      <c r="BT816" s="11"/>
      <c r="BU816" s="11"/>
      <c r="BV816" s="11"/>
      <c r="BW816" s="11"/>
      <c r="BX816" s="11"/>
      <c r="BY816" s="11"/>
      <c r="BZ816" s="11"/>
      <c r="CA816" s="11"/>
      <c r="CB816" s="11"/>
      <c r="CC816" s="11"/>
      <c r="CD816" s="11"/>
      <c r="CE816" s="11"/>
      <c r="CF816" s="11"/>
      <c r="CG816" s="11"/>
      <c r="CH816" s="11"/>
      <c r="CI816" s="11"/>
      <c r="CJ816" s="11"/>
      <c r="CK816" s="11"/>
      <c r="CL816" s="11"/>
      <c r="CM816" s="11"/>
      <c r="CN816" s="11"/>
      <c r="CO816" s="11"/>
      <c r="CP816" s="11"/>
      <c r="CQ816" s="11"/>
      <c r="CR816" s="11"/>
      <c r="CS816" s="11"/>
      <c r="CT816" s="11"/>
      <c r="CU816" s="11"/>
      <c r="CV816" s="11"/>
      <c r="CW816" s="11"/>
      <c r="CX816" s="11"/>
      <c r="CY816" s="11"/>
      <c r="CZ816" s="11"/>
      <c r="DA816" s="11"/>
      <c r="DB816" s="11"/>
      <c r="DC816" s="11"/>
      <c r="DD816" s="11"/>
      <c r="DE816" s="11"/>
      <c r="DF816" s="11"/>
      <c r="DG816" s="11"/>
      <c r="DH816" s="11"/>
      <c r="DI816" s="11"/>
      <c r="DJ816" s="11"/>
      <c r="DK816" s="11"/>
      <c r="DL816" s="11"/>
      <c r="DM816" s="11"/>
      <c r="DN816" s="11"/>
      <c r="DO816" s="11"/>
      <c r="DP816" s="11"/>
      <c r="DQ816" s="11"/>
      <c r="DR816" s="11"/>
      <c r="DS816" s="11"/>
      <c r="DT816" s="11"/>
      <c r="DU816" s="11"/>
      <c r="DV816" s="11"/>
      <c r="DW816" s="11"/>
      <c r="DX816" s="11"/>
      <c r="DY816" s="11"/>
      <c r="DZ816" s="11"/>
      <c r="EA816" s="11"/>
      <c r="EB816" s="11"/>
      <c r="EC816" s="11"/>
      <c r="ED816" s="11"/>
      <c r="EE816" s="11"/>
    </row>
    <row r="817">
      <c r="B817" s="58"/>
      <c r="C817" s="58"/>
      <c r="D817" s="58"/>
      <c r="E817" s="58"/>
      <c r="F817" s="58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  <c r="BD817" s="11"/>
      <c r="BE817" s="11"/>
      <c r="BF817" s="11"/>
      <c r="BG817" s="11"/>
      <c r="BH817" s="11"/>
      <c r="BI817" s="11"/>
      <c r="BJ817" s="11"/>
      <c r="BK817" s="11"/>
      <c r="BL817" s="11"/>
      <c r="BM817" s="11"/>
      <c r="BN817" s="11"/>
      <c r="BO817" s="11"/>
      <c r="BP817" s="11"/>
      <c r="BQ817" s="11"/>
      <c r="BR817" s="11"/>
      <c r="BS817" s="11"/>
      <c r="BT817" s="11"/>
      <c r="BU817" s="11"/>
      <c r="BV817" s="11"/>
      <c r="BW817" s="11"/>
      <c r="BX817" s="11"/>
      <c r="BY817" s="11"/>
      <c r="BZ817" s="11"/>
      <c r="CA817" s="11"/>
      <c r="CB817" s="11"/>
      <c r="CC817" s="11"/>
      <c r="CD817" s="11"/>
      <c r="CE817" s="11"/>
      <c r="CF817" s="11"/>
      <c r="CG817" s="11"/>
      <c r="CH817" s="11"/>
      <c r="CI817" s="11"/>
      <c r="CJ817" s="11"/>
      <c r="CK817" s="11"/>
      <c r="CL817" s="11"/>
      <c r="CM817" s="11"/>
      <c r="CN817" s="11"/>
      <c r="CO817" s="11"/>
      <c r="CP817" s="11"/>
      <c r="CQ817" s="11"/>
      <c r="CR817" s="11"/>
      <c r="CS817" s="11"/>
      <c r="CT817" s="11"/>
      <c r="CU817" s="11"/>
      <c r="CV817" s="11"/>
      <c r="CW817" s="11"/>
      <c r="CX817" s="11"/>
      <c r="CY817" s="11"/>
      <c r="CZ817" s="11"/>
      <c r="DA817" s="11"/>
      <c r="DB817" s="11"/>
      <c r="DC817" s="11"/>
      <c r="DD817" s="11"/>
      <c r="DE817" s="11"/>
      <c r="DF817" s="11"/>
      <c r="DG817" s="11"/>
      <c r="DH817" s="11"/>
      <c r="DI817" s="11"/>
      <c r="DJ817" s="11"/>
      <c r="DK817" s="11"/>
      <c r="DL817" s="11"/>
      <c r="DM817" s="11"/>
      <c r="DN817" s="11"/>
      <c r="DO817" s="11"/>
      <c r="DP817" s="11"/>
      <c r="DQ817" s="11"/>
      <c r="DR817" s="11"/>
      <c r="DS817" s="11"/>
      <c r="DT817" s="11"/>
      <c r="DU817" s="11"/>
      <c r="DV817" s="11"/>
      <c r="DW817" s="11"/>
      <c r="DX817" s="11"/>
      <c r="DY817" s="11"/>
      <c r="DZ817" s="11"/>
      <c r="EA817" s="11"/>
      <c r="EB817" s="11"/>
      <c r="EC817" s="11"/>
      <c r="ED817" s="11"/>
      <c r="EE817" s="11"/>
    </row>
    <row r="818">
      <c r="B818" s="58"/>
      <c r="C818" s="58"/>
      <c r="D818" s="58"/>
      <c r="E818" s="58"/>
      <c r="F818" s="58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  <c r="BD818" s="11"/>
      <c r="BE818" s="11"/>
      <c r="BF818" s="11"/>
      <c r="BG818" s="11"/>
      <c r="BH818" s="11"/>
      <c r="BI818" s="11"/>
      <c r="BJ818" s="11"/>
      <c r="BK818" s="11"/>
      <c r="BL818" s="11"/>
      <c r="BM818" s="11"/>
      <c r="BN818" s="11"/>
      <c r="BO818" s="11"/>
      <c r="BP818" s="11"/>
      <c r="BQ818" s="11"/>
      <c r="BR818" s="11"/>
      <c r="BS818" s="11"/>
      <c r="BT818" s="11"/>
      <c r="BU818" s="11"/>
      <c r="BV818" s="11"/>
      <c r="BW818" s="11"/>
      <c r="BX818" s="11"/>
      <c r="BY818" s="11"/>
      <c r="BZ818" s="11"/>
      <c r="CA818" s="11"/>
      <c r="CB818" s="11"/>
      <c r="CC818" s="11"/>
      <c r="CD818" s="11"/>
      <c r="CE818" s="11"/>
      <c r="CF818" s="11"/>
      <c r="CG818" s="11"/>
      <c r="CH818" s="11"/>
      <c r="CI818" s="11"/>
      <c r="CJ818" s="11"/>
      <c r="CK818" s="11"/>
      <c r="CL818" s="11"/>
      <c r="CM818" s="11"/>
      <c r="CN818" s="11"/>
      <c r="CO818" s="11"/>
      <c r="CP818" s="11"/>
      <c r="CQ818" s="11"/>
      <c r="CR818" s="11"/>
      <c r="CS818" s="11"/>
      <c r="CT818" s="11"/>
      <c r="CU818" s="11"/>
      <c r="CV818" s="11"/>
      <c r="CW818" s="11"/>
      <c r="CX818" s="11"/>
      <c r="CY818" s="11"/>
      <c r="CZ818" s="11"/>
      <c r="DA818" s="11"/>
      <c r="DB818" s="11"/>
      <c r="DC818" s="11"/>
      <c r="DD818" s="11"/>
      <c r="DE818" s="11"/>
      <c r="DF818" s="11"/>
      <c r="DG818" s="11"/>
      <c r="DH818" s="11"/>
      <c r="DI818" s="11"/>
      <c r="DJ818" s="11"/>
      <c r="DK818" s="11"/>
      <c r="DL818" s="11"/>
      <c r="DM818" s="11"/>
      <c r="DN818" s="11"/>
      <c r="DO818" s="11"/>
      <c r="DP818" s="11"/>
      <c r="DQ818" s="11"/>
      <c r="DR818" s="11"/>
      <c r="DS818" s="11"/>
      <c r="DT818" s="11"/>
      <c r="DU818" s="11"/>
      <c r="DV818" s="11"/>
      <c r="DW818" s="11"/>
      <c r="DX818" s="11"/>
      <c r="DY818" s="11"/>
      <c r="DZ818" s="11"/>
      <c r="EA818" s="11"/>
      <c r="EB818" s="11"/>
      <c r="EC818" s="11"/>
      <c r="ED818" s="11"/>
      <c r="EE818" s="11"/>
    </row>
    <row r="819">
      <c r="B819" s="58"/>
      <c r="C819" s="58"/>
      <c r="D819" s="58"/>
      <c r="E819" s="58"/>
      <c r="F819" s="58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  <c r="BI819" s="11"/>
      <c r="BJ819" s="11"/>
      <c r="BK819" s="11"/>
      <c r="BL819" s="11"/>
      <c r="BM819" s="11"/>
      <c r="BN819" s="11"/>
      <c r="BO819" s="11"/>
      <c r="BP819" s="11"/>
      <c r="BQ819" s="11"/>
      <c r="BR819" s="11"/>
      <c r="BS819" s="11"/>
      <c r="BT819" s="11"/>
      <c r="BU819" s="11"/>
      <c r="BV819" s="11"/>
      <c r="BW819" s="11"/>
      <c r="BX819" s="11"/>
      <c r="BY819" s="11"/>
      <c r="BZ819" s="11"/>
      <c r="CA819" s="11"/>
      <c r="CB819" s="11"/>
      <c r="CC819" s="11"/>
      <c r="CD819" s="11"/>
      <c r="CE819" s="11"/>
      <c r="CF819" s="11"/>
      <c r="CG819" s="11"/>
      <c r="CH819" s="11"/>
      <c r="CI819" s="11"/>
      <c r="CJ819" s="11"/>
      <c r="CK819" s="11"/>
      <c r="CL819" s="11"/>
      <c r="CM819" s="11"/>
      <c r="CN819" s="11"/>
      <c r="CO819" s="11"/>
      <c r="CP819" s="11"/>
      <c r="CQ819" s="11"/>
      <c r="CR819" s="11"/>
      <c r="CS819" s="11"/>
      <c r="CT819" s="11"/>
      <c r="CU819" s="11"/>
      <c r="CV819" s="11"/>
      <c r="CW819" s="11"/>
      <c r="CX819" s="11"/>
      <c r="CY819" s="11"/>
      <c r="CZ819" s="11"/>
      <c r="DA819" s="11"/>
      <c r="DB819" s="11"/>
      <c r="DC819" s="11"/>
      <c r="DD819" s="11"/>
      <c r="DE819" s="11"/>
      <c r="DF819" s="11"/>
      <c r="DG819" s="11"/>
      <c r="DH819" s="11"/>
      <c r="DI819" s="11"/>
      <c r="DJ819" s="11"/>
      <c r="DK819" s="11"/>
      <c r="DL819" s="11"/>
      <c r="DM819" s="11"/>
      <c r="DN819" s="11"/>
      <c r="DO819" s="11"/>
      <c r="DP819" s="11"/>
      <c r="DQ819" s="11"/>
      <c r="DR819" s="11"/>
      <c r="DS819" s="11"/>
      <c r="DT819" s="11"/>
      <c r="DU819" s="11"/>
      <c r="DV819" s="11"/>
      <c r="DW819" s="11"/>
      <c r="DX819" s="11"/>
      <c r="DY819" s="11"/>
      <c r="DZ819" s="11"/>
      <c r="EA819" s="11"/>
      <c r="EB819" s="11"/>
      <c r="EC819" s="11"/>
      <c r="ED819" s="11"/>
      <c r="EE819" s="11"/>
    </row>
    <row r="820">
      <c r="B820" s="58"/>
      <c r="C820" s="58"/>
      <c r="D820" s="58"/>
      <c r="E820" s="58"/>
      <c r="F820" s="58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  <c r="BI820" s="11"/>
      <c r="BJ820" s="11"/>
      <c r="BK820" s="11"/>
      <c r="BL820" s="11"/>
      <c r="BM820" s="11"/>
      <c r="BN820" s="11"/>
      <c r="BO820" s="11"/>
      <c r="BP820" s="11"/>
      <c r="BQ820" s="11"/>
      <c r="BR820" s="11"/>
      <c r="BS820" s="11"/>
      <c r="BT820" s="11"/>
      <c r="BU820" s="11"/>
      <c r="BV820" s="11"/>
      <c r="BW820" s="11"/>
      <c r="BX820" s="11"/>
      <c r="BY820" s="11"/>
      <c r="BZ820" s="11"/>
      <c r="CA820" s="11"/>
      <c r="CB820" s="11"/>
      <c r="CC820" s="11"/>
      <c r="CD820" s="11"/>
      <c r="CE820" s="11"/>
      <c r="CF820" s="11"/>
      <c r="CG820" s="11"/>
      <c r="CH820" s="11"/>
      <c r="CI820" s="11"/>
      <c r="CJ820" s="11"/>
      <c r="CK820" s="11"/>
      <c r="CL820" s="11"/>
      <c r="CM820" s="11"/>
      <c r="CN820" s="11"/>
      <c r="CO820" s="11"/>
      <c r="CP820" s="11"/>
      <c r="CQ820" s="11"/>
      <c r="CR820" s="11"/>
      <c r="CS820" s="11"/>
      <c r="CT820" s="11"/>
      <c r="CU820" s="11"/>
      <c r="CV820" s="11"/>
      <c r="CW820" s="11"/>
      <c r="CX820" s="11"/>
      <c r="CY820" s="11"/>
      <c r="CZ820" s="11"/>
      <c r="DA820" s="11"/>
      <c r="DB820" s="11"/>
      <c r="DC820" s="11"/>
      <c r="DD820" s="11"/>
      <c r="DE820" s="11"/>
      <c r="DF820" s="11"/>
      <c r="DG820" s="11"/>
      <c r="DH820" s="11"/>
      <c r="DI820" s="11"/>
      <c r="DJ820" s="11"/>
      <c r="DK820" s="11"/>
      <c r="DL820" s="11"/>
      <c r="DM820" s="11"/>
      <c r="DN820" s="11"/>
      <c r="DO820" s="11"/>
      <c r="DP820" s="11"/>
      <c r="DQ820" s="11"/>
      <c r="DR820" s="11"/>
      <c r="DS820" s="11"/>
      <c r="DT820" s="11"/>
      <c r="DU820" s="11"/>
      <c r="DV820" s="11"/>
      <c r="DW820" s="11"/>
      <c r="DX820" s="11"/>
      <c r="DY820" s="11"/>
      <c r="DZ820" s="11"/>
      <c r="EA820" s="11"/>
      <c r="EB820" s="11"/>
      <c r="EC820" s="11"/>
      <c r="ED820" s="11"/>
      <c r="EE820" s="11"/>
    </row>
    <row r="821">
      <c r="B821" s="58"/>
      <c r="C821" s="58"/>
      <c r="D821" s="58"/>
      <c r="E821" s="58"/>
      <c r="F821" s="58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  <c r="BD821" s="11"/>
      <c r="BE821" s="11"/>
      <c r="BF821" s="11"/>
      <c r="BG821" s="11"/>
      <c r="BH821" s="11"/>
      <c r="BI821" s="11"/>
      <c r="BJ821" s="11"/>
      <c r="BK821" s="11"/>
      <c r="BL821" s="11"/>
      <c r="BM821" s="11"/>
      <c r="BN821" s="11"/>
      <c r="BO821" s="11"/>
      <c r="BP821" s="11"/>
      <c r="BQ821" s="11"/>
      <c r="BR821" s="11"/>
      <c r="BS821" s="11"/>
      <c r="BT821" s="11"/>
      <c r="BU821" s="11"/>
      <c r="BV821" s="11"/>
      <c r="BW821" s="11"/>
      <c r="BX821" s="11"/>
      <c r="BY821" s="11"/>
      <c r="BZ821" s="11"/>
      <c r="CA821" s="11"/>
      <c r="CB821" s="11"/>
      <c r="CC821" s="11"/>
      <c r="CD821" s="11"/>
      <c r="CE821" s="11"/>
      <c r="CF821" s="11"/>
      <c r="CG821" s="11"/>
      <c r="CH821" s="11"/>
      <c r="CI821" s="11"/>
      <c r="CJ821" s="11"/>
      <c r="CK821" s="11"/>
      <c r="CL821" s="11"/>
      <c r="CM821" s="11"/>
      <c r="CN821" s="11"/>
      <c r="CO821" s="11"/>
      <c r="CP821" s="11"/>
      <c r="CQ821" s="11"/>
      <c r="CR821" s="11"/>
      <c r="CS821" s="11"/>
      <c r="CT821" s="11"/>
      <c r="CU821" s="11"/>
      <c r="CV821" s="11"/>
      <c r="CW821" s="11"/>
      <c r="CX821" s="11"/>
      <c r="CY821" s="11"/>
      <c r="CZ821" s="11"/>
      <c r="DA821" s="11"/>
      <c r="DB821" s="11"/>
      <c r="DC821" s="11"/>
      <c r="DD821" s="11"/>
      <c r="DE821" s="11"/>
      <c r="DF821" s="11"/>
      <c r="DG821" s="11"/>
      <c r="DH821" s="11"/>
      <c r="DI821" s="11"/>
      <c r="DJ821" s="11"/>
      <c r="DK821" s="11"/>
      <c r="DL821" s="11"/>
      <c r="DM821" s="11"/>
      <c r="DN821" s="11"/>
      <c r="DO821" s="11"/>
      <c r="DP821" s="11"/>
      <c r="DQ821" s="11"/>
      <c r="DR821" s="11"/>
      <c r="DS821" s="11"/>
      <c r="DT821" s="11"/>
      <c r="DU821" s="11"/>
      <c r="DV821" s="11"/>
      <c r="DW821" s="11"/>
      <c r="DX821" s="11"/>
      <c r="DY821" s="11"/>
      <c r="DZ821" s="11"/>
      <c r="EA821" s="11"/>
      <c r="EB821" s="11"/>
      <c r="EC821" s="11"/>
      <c r="ED821" s="11"/>
      <c r="EE821" s="11"/>
    </row>
    <row r="822">
      <c r="B822" s="58"/>
      <c r="C822" s="58"/>
      <c r="D822" s="58"/>
      <c r="E822" s="58"/>
      <c r="F822" s="58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11"/>
      <c r="BF822" s="11"/>
      <c r="BG822" s="11"/>
      <c r="BH822" s="11"/>
      <c r="BI822" s="11"/>
      <c r="BJ822" s="11"/>
      <c r="BK822" s="11"/>
      <c r="BL822" s="11"/>
      <c r="BM822" s="11"/>
      <c r="BN822" s="11"/>
      <c r="BO822" s="11"/>
      <c r="BP822" s="11"/>
      <c r="BQ822" s="11"/>
      <c r="BR822" s="11"/>
      <c r="BS822" s="11"/>
      <c r="BT822" s="11"/>
      <c r="BU822" s="11"/>
      <c r="BV822" s="11"/>
      <c r="BW822" s="11"/>
      <c r="BX822" s="11"/>
      <c r="BY822" s="11"/>
      <c r="BZ822" s="11"/>
      <c r="CA822" s="11"/>
      <c r="CB822" s="11"/>
      <c r="CC822" s="11"/>
      <c r="CD822" s="11"/>
      <c r="CE822" s="11"/>
      <c r="CF822" s="11"/>
      <c r="CG822" s="11"/>
      <c r="CH822" s="11"/>
      <c r="CI822" s="11"/>
      <c r="CJ822" s="11"/>
      <c r="CK822" s="11"/>
      <c r="CL822" s="11"/>
      <c r="CM822" s="11"/>
      <c r="CN822" s="11"/>
      <c r="CO822" s="11"/>
      <c r="CP822" s="11"/>
      <c r="CQ822" s="11"/>
      <c r="CR822" s="11"/>
      <c r="CS822" s="11"/>
      <c r="CT822" s="11"/>
      <c r="CU822" s="11"/>
      <c r="CV822" s="11"/>
      <c r="CW822" s="11"/>
      <c r="CX822" s="11"/>
      <c r="CY822" s="11"/>
      <c r="CZ822" s="11"/>
      <c r="DA822" s="11"/>
      <c r="DB822" s="11"/>
      <c r="DC822" s="11"/>
      <c r="DD822" s="11"/>
      <c r="DE822" s="11"/>
      <c r="DF822" s="11"/>
      <c r="DG822" s="11"/>
      <c r="DH822" s="11"/>
      <c r="DI822" s="11"/>
      <c r="DJ822" s="11"/>
      <c r="DK822" s="11"/>
      <c r="DL822" s="11"/>
      <c r="DM822" s="11"/>
      <c r="DN822" s="11"/>
      <c r="DO822" s="11"/>
      <c r="DP822" s="11"/>
      <c r="DQ822" s="11"/>
      <c r="DR822" s="11"/>
      <c r="DS822" s="11"/>
      <c r="DT822" s="11"/>
      <c r="DU822" s="11"/>
      <c r="DV822" s="11"/>
      <c r="DW822" s="11"/>
      <c r="DX822" s="11"/>
      <c r="DY822" s="11"/>
      <c r="DZ822" s="11"/>
      <c r="EA822" s="11"/>
      <c r="EB822" s="11"/>
      <c r="EC822" s="11"/>
      <c r="ED822" s="11"/>
      <c r="EE822" s="11"/>
    </row>
    <row r="823">
      <c r="B823" s="58"/>
      <c r="C823" s="58"/>
      <c r="D823" s="58"/>
      <c r="E823" s="58"/>
      <c r="F823" s="58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  <c r="BD823" s="11"/>
      <c r="BE823" s="11"/>
      <c r="BF823" s="11"/>
      <c r="BG823" s="11"/>
      <c r="BH823" s="11"/>
      <c r="BI823" s="11"/>
      <c r="BJ823" s="11"/>
      <c r="BK823" s="11"/>
      <c r="BL823" s="11"/>
      <c r="BM823" s="11"/>
      <c r="BN823" s="11"/>
      <c r="BO823" s="11"/>
      <c r="BP823" s="11"/>
      <c r="BQ823" s="11"/>
      <c r="BR823" s="11"/>
      <c r="BS823" s="11"/>
      <c r="BT823" s="11"/>
      <c r="BU823" s="11"/>
      <c r="BV823" s="11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</row>
    <row r="824">
      <c r="B824" s="58"/>
      <c r="C824" s="58"/>
      <c r="D824" s="58"/>
      <c r="E824" s="58"/>
      <c r="F824" s="58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11"/>
      <c r="BF824" s="11"/>
      <c r="BG824" s="11"/>
      <c r="BH824" s="11"/>
      <c r="BI824" s="11"/>
      <c r="BJ824" s="11"/>
      <c r="BK824" s="11"/>
      <c r="BL824" s="11"/>
      <c r="BM824" s="11"/>
      <c r="BN824" s="11"/>
      <c r="BO824" s="11"/>
      <c r="BP824" s="11"/>
      <c r="BQ824" s="11"/>
      <c r="BR824" s="11"/>
      <c r="BS824" s="11"/>
      <c r="BT824" s="11"/>
      <c r="BU824" s="11"/>
      <c r="BV824" s="11"/>
      <c r="BW824" s="11"/>
      <c r="BX824" s="11"/>
      <c r="BY824" s="11"/>
      <c r="BZ824" s="11"/>
      <c r="CA824" s="11"/>
      <c r="CB824" s="11"/>
      <c r="CC824" s="11"/>
      <c r="CD824" s="11"/>
      <c r="CE824" s="11"/>
      <c r="CF824" s="11"/>
      <c r="CG824" s="11"/>
      <c r="CH824" s="11"/>
      <c r="CI824" s="11"/>
      <c r="CJ824" s="11"/>
      <c r="CK824" s="11"/>
      <c r="CL824" s="11"/>
      <c r="CM824" s="11"/>
      <c r="CN824" s="11"/>
      <c r="CO824" s="11"/>
      <c r="CP824" s="11"/>
      <c r="CQ824" s="11"/>
      <c r="CR824" s="11"/>
      <c r="CS824" s="11"/>
      <c r="CT824" s="11"/>
      <c r="CU824" s="11"/>
      <c r="CV824" s="11"/>
      <c r="CW824" s="11"/>
      <c r="CX824" s="11"/>
      <c r="CY824" s="11"/>
      <c r="CZ824" s="11"/>
      <c r="DA824" s="11"/>
      <c r="DB824" s="11"/>
      <c r="DC824" s="11"/>
      <c r="DD824" s="11"/>
      <c r="DE824" s="11"/>
      <c r="DF824" s="11"/>
      <c r="DG824" s="11"/>
      <c r="DH824" s="11"/>
      <c r="DI824" s="11"/>
      <c r="DJ824" s="11"/>
      <c r="DK824" s="11"/>
      <c r="DL824" s="11"/>
      <c r="DM824" s="11"/>
      <c r="DN824" s="11"/>
      <c r="DO824" s="11"/>
      <c r="DP824" s="11"/>
      <c r="DQ824" s="11"/>
      <c r="DR824" s="11"/>
      <c r="DS824" s="11"/>
      <c r="DT824" s="11"/>
      <c r="DU824" s="11"/>
      <c r="DV824" s="11"/>
      <c r="DW824" s="11"/>
      <c r="DX824" s="11"/>
      <c r="DY824" s="11"/>
      <c r="DZ824" s="11"/>
      <c r="EA824" s="11"/>
      <c r="EB824" s="11"/>
      <c r="EC824" s="11"/>
      <c r="ED824" s="11"/>
      <c r="EE824" s="11"/>
    </row>
    <row r="825">
      <c r="B825" s="58"/>
      <c r="C825" s="58"/>
      <c r="D825" s="58"/>
      <c r="E825" s="58"/>
      <c r="F825" s="58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  <c r="BI825" s="11"/>
      <c r="BJ825" s="11"/>
      <c r="BK825" s="11"/>
      <c r="BL825" s="11"/>
      <c r="BM825" s="11"/>
      <c r="BN825" s="11"/>
      <c r="BO825" s="11"/>
      <c r="BP825" s="11"/>
      <c r="BQ825" s="11"/>
      <c r="BR825" s="11"/>
      <c r="BS825" s="11"/>
      <c r="BT825" s="11"/>
      <c r="BU825" s="11"/>
      <c r="BV825" s="11"/>
      <c r="BW825" s="11"/>
      <c r="BX825" s="11"/>
      <c r="BY825" s="11"/>
      <c r="BZ825" s="11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</row>
    <row r="826">
      <c r="B826" s="58"/>
      <c r="C826" s="58"/>
      <c r="D826" s="58"/>
      <c r="E826" s="58"/>
      <c r="F826" s="58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  <c r="BI826" s="11"/>
      <c r="BJ826" s="11"/>
      <c r="BK826" s="11"/>
      <c r="BL826" s="11"/>
      <c r="BM826" s="11"/>
      <c r="BN826" s="11"/>
      <c r="BO826" s="11"/>
      <c r="BP826" s="11"/>
      <c r="BQ826" s="11"/>
      <c r="BR826" s="11"/>
      <c r="BS826" s="11"/>
      <c r="BT826" s="11"/>
      <c r="BU826" s="11"/>
      <c r="BV826" s="11"/>
      <c r="BW826" s="11"/>
      <c r="BX826" s="11"/>
      <c r="BY826" s="11"/>
      <c r="BZ826" s="11"/>
      <c r="CA826" s="11"/>
      <c r="CB826" s="11"/>
      <c r="CC826" s="11"/>
      <c r="CD826" s="11"/>
      <c r="CE826" s="11"/>
      <c r="CF826" s="11"/>
      <c r="CG826" s="11"/>
      <c r="CH826" s="11"/>
      <c r="CI826" s="11"/>
      <c r="CJ826" s="11"/>
      <c r="CK826" s="11"/>
      <c r="CL826" s="11"/>
      <c r="CM826" s="11"/>
      <c r="CN826" s="11"/>
      <c r="CO826" s="11"/>
      <c r="CP826" s="11"/>
      <c r="CQ826" s="11"/>
      <c r="CR826" s="11"/>
      <c r="CS826" s="11"/>
      <c r="CT826" s="11"/>
      <c r="CU826" s="11"/>
      <c r="CV826" s="11"/>
      <c r="CW826" s="11"/>
      <c r="CX826" s="11"/>
      <c r="CY826" s="11"/>
      <c r="CZ826" s="11"/>
      <c r="DA826" s="11"/>
      <c r="DB826" s="11"/>
      <c r="DC826" s="11"/>
      <c r="DD826" s="11"/>
      <c r="DE826" s="11"/>
      <c r="DF826" s="11"/>
      <c r="DG826" s="11"/>
      <c r="DH826" s="11"/>
      <c r="DI826" s="11"/>
      <c r="DJ826" s="11"/>
      <c r="DK826" s="11"/>
      <c r="DL826" s="11"/>
      <c r="DM826" s="11"/>
      <c r="DN826" s="11"/>
      <c r="DO826" s="11"/>
      <c r="DP826" s="11"/>
      <c r="DQ826" s="11"/>
      <c r="DR826" s="11"/>
      <c r="DS826" s="11"/>
      <c r="DT826" s="11"/>
      <c r="DU826" s="11"/>
      <c r="DV826" s="11"/>
      <c r="DW826" s="11"/>
      <c r="DX826" s="11"/>
      <c r="DY826" s="11"/>
      <c r="DZ826" s="11"/>
      <c r="EA826" s="11"/>
      <c r="EB826" s="11"/>
      <c r="EC826" s="11"/>
      <c r="ED826" s="11"/>
      <c r="EE826" s="11"/>
    </row>
    <row r="827">
      <c r="B827" s="58"/>
      <c r="C827" s="58"/>
      <c r="D827" s="58"/>
      <c r="E827" s="58"/>
      <c r="F827" s="58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  <c r="BI827" s="11"/>
      <c r="BJ827" s="11"/>
      <c r="BK827" s="11"/>
      <c r="BL827" s="11"/>
      <c r="BM827" s="11"/>
      <c r="BN827" s="11"/>
      <c r="BO827" s="11"/>
      <c r="BP827" s="11"/>
      <c r="BQ827" s="11"/>
      <c r="BR827" s="11"/>
      <c r="BS827" s="11"/>
      <c r="BT827" s="11"/>
      <c r="BU827" s="11"/>
      <c r="BV827" s="11"/>
      <c r="BW827" s="11"/>
      <c r="BX827" s="11"/>
      <c r="BY827" s="11"/>
      <c r="BZ827" s="11"/>
      <c r="CA827" s="11"/>
      <c r="CB827" s="11"/>
      <c r="CC827" s="11"/>
      <c r="CD827" s="11"/>
      <c r="CE827" s="11"/>
      <c r="CF827" s="11"/>
      <c r="CG827" s="11"/>
      <c r="CH827" s="11"/>
      <c r="CI827" s="11"/>
      <c r="CJ827" s="11"/>
      <c r="CK827" s="11"/>
      <c r="CL827" s="11"/>
      <c r="CM827" s="11"/>
      <c r="CN827" s="11"/>
      <c r="CO827" s="11"/>
      <c r="CP827" s="11"/>
      <c r="CQ827" s="11"/>
      <c r="CR827" s="11"/>
      <c r="CS827" s="11"/>
      <c r="CT827" s="11"/>
      <c r="CU827" s="11"/>
      <c r="CV827" s="11"/>
      <c r="CW827" s="11"/>
      <c r="CX827" s="11"/>
      <c r="CY827" s="11"/>
      <c r="CZ827" s="11"/>
      <c r="DA827" s="11"/>
      <c r="DB827" s="11"/>
      <c r="DC827" s="11"/>
      <c r="DD827" s="11"/>
      <c r="DE827" s="11"/>
      <c r="DF827" s="11"/>
      <c r="DG827" s="11"/>
      <c r="DH827" s="11"/>
      <c r="DI827" s="11"/>
      <c r="DJ827" s="11"/>
      <c r="DK827" s="11"/>
      <c r="DL827" s="11"/>
      <c r="DM827" s="11"/>
      <c r="DN827" s="11"/>
      <c r="DO827" s="11"/>
      <c r="DP827" s="11"/>
      <c r="DQ827" s="11"/>
      <c r="DR827" s="11"/>
      <c r="DS827" s="11"/>
      <c r="DT827" s="11"/>
      <c r="DU827" s="11"/>
      <c r="DV827" s="11"/>
      <c r="DW827" s="11"/>
      <c r="DX827" s="11"/>
      <c r="DY827" s="11"/>
      <c r="DZ827" s="11"/>
      <c r="EA827" s="11"/>
      <c r="EB827" s="11"/>
      <c r="EC827" s="11"/>
      <c r="ED827" s="11"/>
      <c r="EE827" s="11"/>
    </row>
    <row r="828">
      <c r="B828" s="58"/>
      <c r="C828" s="58"/>
      <c r="D828" s="58"/>
      <c r="E828" s="58"/>
      <c r="F828" s="58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  <c r="BJ828" s="11"/>
      <c r="BK828" s="11"/>
      <c r="BL828" s="11"/>
      <c r="BM828" s="11"/>
      <c r="BN828" s="11"/>
      <c r="BO828" s="11"/>
      <c r="BP828" s="11"/>
      <c r="BQ828" s="11"/>
      <c r="BR828" s="11"/>
      <c r="BS828" s="11"/>
      <c r="BT828" s="11"/>
      <c r="BU828" s="11"/>
      <c r="BV828" s="11"/>
      <c r="BW828" s="11"/>
      <c r="BX828" s="11"/>
      <c r="BY828" s="11"/>
      <c r="BZ828" s="11"/>
      <c r="CA828" s="11"/>
      <c r="CB828" s="11"/>
      <c r="CC828" s="11"/>
      <c r="CD828" s="11"/>
      <c r="CE828" s="11"/>
      <c r="CF828" s="11"/>
      <c r="CG828" s="11"/>
      <c r="CH828" s="11"/>
      <c r="CI828" s="11"/>
      <c r="CJ828" s="11"/>
      <c r="CK828" s="11"/>
      <c r="CL828" s="11"/>
      <c r="CM828" s="11"/>
      <c r="CN828" s="11"/>
      <c r="CO828" s="11"/>
      <c r="CP828" s="11"/>
      <c r="CQ828" s="11"/>
      <c r="CR828" s="11"/>
      <c r="CS828" s="11"/>
      <c r="CT828" s="11"/>
      <c r="CU828" s="11"/>
      <c r="CV828" s="11"/>
      <c r="CW828" s="11"/>
      <c r="CX828" s="11"/>
      <c r="CY828" s="11"/>
      <c r="CZ828" s="11"/>
      <c r="DA828" s="11"/>
      <c r="DB828" s="11"/>
      <c r="DC828" s="11"/>
      <c r="DD828" s="11"/>
      <c r="DE828" s="11"/>
      <c r="DF828" s="11"/>
      <c r="DG828" s="11"/>
      <c r="DH828" s="11"/>
      <c r="DI828" s="11"/>
      <c r="DJ828" s="11"/>
      <c r="DK828" s="11"/>
      <c r="DL828" s="11"/>
      <c r="DM828" s="11"/>
      <c r="DN828" s="11"/>
      <c r="DO828" s="11"/>
      <c r="DP828" s="11"/>
      <c r="DQ828" s="11"/>
      <c r="DR828" s="11"/>
      <c r="DS828" s="11"/>
      <c r="DT828" s="11"/>
      <c r="DU828" s="11"/>
      <c r="DV828" s="11"/>
      <c r="DW828" s="11"/>
      <c r="DX828" s="11"/>
      <c r="DY828" s="11"/>
      <c r="DZ828" s="11"/>
      <c r="EA828" s="11"/>
      <c r="EB828" s="11"/>
      <c r="EC828" s="11"/>
      <c r="ED828" s="11"/>
      <c r="EE828" s="11"/>
    </row>
    <row r="829">
      <c r="B829" s="58"/>
      <c r="C829" s="58"/>
      <c r="D829" s="58"/>
      <c r="E829" s="58"/>
      <c r="F829" s="58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  <c r="BI829" s="11"/>
      <c r="BJ829" s="11"/>
      <c r="BK829" s="11"/>
      <c r="BL829" s="11"/>
      <c r="BM829" s="11"/>
      <c r="BN829" s="11"/>
      <c r="BO829" s="11"/>
      <c r="BP829" s="11"/>
      <c r="BQ829" s="11"/>
      <c r="BR829" s="11"/>
      <c r="BS829" s="11"/>
      <c r="BT829" s="11"/>
      <c r="BU829" s="11"/>
      <c r="BV829" s="11"/>
      <c r="BW829" s="11"/>
      <c r="BX829" s="11"/>
      <c r="BY829" s="11"/>
      <c r="BZ829" s="11"/>
      <c r="CA829" s="11"/>
      <c r="CB829" s="11"/>
      <c r="CC829" s="11"/>
      <c r="CD829" s="11"/>
      <c r="CE829" s="11"/>
      <c r="CF829" s="11"/>
      <c r="CG829" s="11"/>
      <c r="CH829" s="11"/>
      <c r="CI829" s="11"/>
      <c r="CJ829" s="11"/>
      <c r="CK829" s="11"/>
      <c r="CL829" s="11"/>
      <c r="CM829" s="11"/>
      <c r="CN829" s="11"/>
      <c r="CO829" s="11"/>
      <c r="CP829" s="11"/>
      <c r="CQ829" s="11"/>
      <c r="CR829" s="11"/>
      <c r="CS829" s="11"/>
      <c r="CT829" s="11"/>
      <c r="CU829" s="11"/>
      <c r="CV829" s="11"/>
      <c r="CW829" s="11"/>
      <c r="CX829" s="11"/>
      <c r="CY829" s="11"/>
      <c r="CZ829" s="11"/>
      <c r="DA829" s="11"/>
      <c r="DB829" s="11"/>
      <c r="DC829" s="11"/>
      <c r="DD829" s="11"/>
      <c r="DE829" s="11"/>
      <c r="DF829" s="11"/>
      <c r="DG829" s="11"/>
      <c r="DH829" s="11"/>
      <c r="DI829" s="11"/>
      <c r="DJ829" s="11"/>
      <c r="DK829" s="11"/>
      <c r="DL829" s="11"/>
      <c r="DM829" s="11"/>
      <c r="DN829" s="11"/>
      <c r="DO829" s="11"/>
      <c r="DP829" s="11"/>
      <c r="DQ829" s="11"/>
      <c r="DR829" s="11"/>
      <c r="DS829" s="11"/>
      <c r="DT829" s="11"/>
      <c r="DU829" s="11"/>
      <c r="DV829" s="11"/>
      <c r="DW829" s="11"/>
      <c r="DX829" s="11"/>
      <c r="DY829" s="11"/>
      <c r="DZ829" s="11"/>
      <c r="EA829" s="11"/>
      <c r="EB829" s="11"/>
      <c r="EC829" s="11"/>
      <c r="ED829" s="11"/>
      <c r="EE829" s="11"/>
    </row>
    <row r="830">
      <c r="B830" s="58"/>
      <c r="C830" s="58"/>
      <c r="D830" s="58"/>
      <c r="E830" s="58"/>
      <c r="F830" s="58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  <c r="BD830" s="11"/>
      <c r="BE830" s="11"/>
      <c r="BF830" s="11"/>
      <c r="BG830" s="11"/>
      <c r="BH830" s="11"/>
      <c r="BI830" s="11"/>
      <c r="BJ830" s="11"/>
      <c r="BK830" s="11"/>
      <c r="BL830" s="11"/>
      <c r="BM830" s="11"/>
      <c r="BN830" s="11"/>
      <c r="BO830" s="11"/>
      <c r="BP830" s="11"/>
      <c r="BQ830" s="11"/>
      <c r="BR830" s="11"/>
      <c r="BS830" s="11"/>
      <c r="BT830" s="11"/>
      <c r="BU830" s="11"/>
      <c r="BV830" s="11"/>
      <c r="BW830" s="11"/>
      <c r="BX830" s="11"/>
      <c r="BY830" s="11"/>
      <c r="BZ830" s="11"/>
      <c r="CA830" s="11"/>
      <c r="CB830" s="11"/>
      <c r="CC830" s="11"/>
      <c r="CD830" s="11"/>
      <c r="CE830" s="11"/>
      <c r="CF830" s="11"/>
      <c r="CG830" s="11"/>
      <c r="CH830" s="11"/>
      <c r="CI830" s="11"/>
      <c r="CJ830" s="11"/>
      <c r="CK830" s="11"/>
      <c r="CL830" s="11"/>
      <c r="CM830" s="11"/>
      <c r="CN830" s="11"/>
      <c r="CO830" s="11"/>
      <c r="CP830" s="11"/>
      <c r="CQ830" s="11"/>
      <c r="CR830" s="11"/>
      <c r="CS830" s="11"/>
      <c r="CT830" s="11"/>
      <c r="CU830" s="11"/>
      <c r="CV830" s="11"/>
      <c r="CW830" s="11"/>
      <c r="CX830" s="11"/>
      <c r="CY830" s="11"/>
      <c r="CZ830" s="11"/>
      <c r="DA830" s="11"/>
      <c r="DB830" s="11"/>
      <c r="DC830" s="11"/>
      <c r="DD830" s="11"/>
      <c r="DE830" s="11"/>
      <c r="DF830" s="11"/>
      <c r="DG830" s="11"/>
      <c r="DH830" s="11"/>
      <c r="DI830" s="11"/>
      <c r="DJ830" s="11"/>
      <c r="DK830" s="11"/>
      <c r="DL830" s="11"/>
      <c r="DM830" s="11"/>
      <c r="DN830" s="11"/>
      <c r="DO830" s="11"/>
      <c r="DP830" s="11"/>
      <c r="DQ830" s="11"/>
      <c r="DR830" s="11"/>
      <c r="DS830" s="11"/>
      <c r="DT830" s="11"/>
      <c r="DU830" s="11"/>
      <c r="DV830" s="11"/>
      <c r="DW830" s="11"/>
      <c r="DX830" s="11"/>
      <c r="DY830" s="11"/>
      <c r="DZ830" s="11"/>
      <c r="EA830" s="11"/>
      <c r="EB830" s="11"/>
      <c r="EC830" s="11"/>
      <c r="ED830" s="11"/>
      <c r="EE830" s="11"/>
    </row>
    <row r="831">
      <c r="B831" s="58"/>
      <c r="C831" s="58"/>
      <c r="D831" s="58"/>
      <c r="E831" s="58"/>
      <c r="F831" s="58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  <c r="BJ831" s="11"/>
      <c r="BK831" s="11"/>
      <c r="BL831" s="11"/>
      <c r="BM831" s="11"/>
      <c r="BN831" s="11"/>
      <c r="BO831" s="11"/>
      <c r="BP831" s="11"/>
      <c r="BQ831" s="11"/>
      <c r="BR831" s="11"/>
      <c r="BS831" s="11"/>
      <c r="BT831" s="11"/>
      <c r="BU831" s="11"/>
      <c r="BV831" s="11"/>
      <c r="BW831" s="11"/>
      <c r="BX831" s="11"/>
      <c r="BY831" s="11"/>
      <c r="BZ831" s="11"/>
      <c r="CA831" s="11"/>
      <c r="CB831" s="11"/>
      <c r="CC831" s="11"/>
      <c r="CD831" s="11"/>
      <c r="CE831" s="11"/>
      <c r="CF831" s="11"/>
      <c r="CG831" s="11"/>
      <c r="CH831" s="11"/>
      <c r="CI831" s="11"/>
      <c r="CJ831" s="11"/>
      <c r="CK831" s="11"/>
      <c r="CL831" s="11"/>
      <c r="CM831" s="11"/>
      <c r="CN831" s="11"/>
      <c r="CO831" s="11"/>
      <c r="CP831" s="11"/>
      <c r="CQ831" s="11"/>
      <c r="CR831" s="11"/>
      <c r="CS831" s="11"/>
      <c r="CT831" s="11"/>
      <c r="CU831" s="11"/>
      <c r="CV831" s="11"/>
      <c r="CW831" s="11"/>
      <c r="CX831" s="11"/>
      <c r="CY831" s="11"/>
      <c r="CZ831" s="11"/>
      <c r="DA831" s="11"/>
      <c r="DB831" s="11"/>
      <c r="DC831" s="11"/>
      <c r="DD831" s="11"/>
      <c r="DE831" s="11"/>
      <c r="DF831" s="11"/>
      <c r="DG831" s="11"/>
      <c r="DH831" s="11"/>
      <c r="DI831" s="11"/>
      <c r="DJ831" s="11"/>
      <c r="DK831" s="11"/>
      <c r="DL831" s="11"/>
      <c r="DM831" s="11"/>
      <c r="DN831" s="11"/>
      <c r="DO831" s="11"/>
      <c r="DP831" s="11"/>
      <c r="DQ831" s="11"/>
      <c r="DR831" s="11"/>
      <c r="DS831" s="11"/>
      <c r="DT831" s="11"/>
      <c r="DU831" s="11"/>
      <c r="DV831" s="11"/>
      <c r="DW831" s="11"/>
      <c r="DX831" s="11"/>
      <c r="DY831" s="11"/>
      <c r="DZ831" s="11"/>
      <c r="EA831" s="11"/>
      <c r="EB831" s="11"/>
      <c r="EC831" s="11"/>
      <c r="ED831" s="11"/>
      <c r="EE831" s="11"/>
    </row>
    <row r="832">
      <c r="B832" s="58"/>
      <c r="C832" s="58"/>
      <c r="D832" s="58"/>
      <c r="E832" s="58"/>
      <c r="F832" s="58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  <c r="BJ832" s="11"/>
      <c r="BK832" s="11"/>
      <c r="BL832" s="11"/>
      <c r="BM832" s="11"/>
      <c r="BN832" s="11"/>
      <c r="BO832" s="11"/>
      <c r="BP832" s="11"/>
      <c r="BQ832" s="11"/>
      <c r="BR832" s="11"/>
      <c r="BS832" s="11"/>
      <c r="BT832" s="11"/>
      <c r="BU832" s="11"/>
      <c r="BV832" s="11"/>
      <c r="BW832" s="11"/>
      <c r="BX832" s="11"/>
      <c r="BY832" s="11"/>
      <c r="BZ832" s="11"/>
      <c r="CA832" s="11"/>
      <c r="CB832" s="11"/>
      <c r="CC832" s="11"/>
      <c r="CD832" s="11"/>
      <c r="CE832" s="11"/>
      <c r="CF832" s="11"/>
      <c r="CG832" s="11"/>
      <c r="CH832" s="11"/>
      <c r="CI832" s="11"/>
      <c r="CJ832" s="11"/>
      <c r="CK832" s="11"/>
      <c r="CL832" s="11"/>
      <c r="CM832" s="11"/>
      <c r="CN832" s="11"/>
      <c r="CO832" s="11"/>
      <c r="CP832" s="11"/>
      <c r="CQ832" s="11"/>
      <c r="CR832" s="11"/>
      <c r="CS832" s="11"/>
      <c r="CT832" s="11"/>
      <c r="CU832" s="11"/>
      <c r="CV832" s="11"/>
      <c r="CW832" s="11"/>
      <c r="CX832" s="11"/>
      <c r="CY832" s="11"/>
      <c r="CZ832" s="11"/>
      <c r="DA832" s="11"/>
      <c r="DB832" s="11"/>
      <c r="DC832" s="11"/>
      <c r="DD832" s="11"/>
      <c r="DE832" s="11"/>
      <c r="DF832" s="11"/>
      <c r="DG832" s="11"/>
      <c r="DH832" s="11"/>
      <c r="DI832" s="11"/>
      <c r="DJ832" s="11"/>
      <c r="DK832" s="11"/>
      <c r="DL832" s="11"/>
      <c r="DM832" s="11"/>
      <c r="DN832" s="11"/>
      <c r="DO832" s="11"/>
      <c r="DP832" s="11"/>
      <c r="DQ832" s="11"/>
      <c r="DR832" s="11"/>
      <c r="DS832" s="11"/>
      <c r="DT832" s="11"/>
      <c r="DU832" s="11"/>
      <c r="DV832" s="11"/>
      <c r="DW832" s="11"/>
      <c r="DX832" s="11"/>
      <c r="DY832" s="11"/>
      <c r="DZ832" s="11"/>
      <c r="EA832" s="11"/>
      <c r="EB832" s="11"/>
      <c r="EC832" s="11"/>
      <c r="ED832" s="11"/>
      <c r="EE832" s="11"/>
    </row>
    <row r="833">
      <c r="B833" s="58"/>
      <c r="C833" s="58"/>
      <c r="D833" s="58"/>
      <c r="E833" s="58"/>
      <c r="F833" s="58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  <c r="BI833" s="11"/>
      <c r="BJ833" s="11"/>
      <c r="BK833" s="11"/>
      <c r="BL833" s="11"/>
      <c r="BM833" s="11"/>
      <c r="BN833" s="11"/>
      <c r="BO833" s="11"/>
      <c r="BP833" s="11"/>
      <c r="BQ833" s="11"/>
      <c r="BR833" s="11"/>
      <c r="BS833" s="11"/>
      <c r="BT833" s="11"/>
      <c r="BU833" s="11"/>
      <c r="BV833" s="11"/>
      <c r="BW833" s="11"/>
      <c r="BX833" s="11"/>
      <c r="BY833" s="11"/>
      <c r="BZ833" s="11"/>
      <c r="CA833" s="11"/>
      <c r="CB833" s="11"/>
      <c r="CC833" s="11"/>
      <c r="CD833" s="11"/>
      <c r="CE833" s="11"/>
      <c r="CF833" s="11"/>
      <c r="CG833" s="11"/>
      <c r="CH833" s="11"/>
      <c r="CI833" s="11"/>
      <c r="CJ833" s="11"/>
      <c r="CK833" s="11"/>
      <c r="CL833" s="11"/>
      <c r="CM833" s="11"/>
      <c r="CN833" s="11"/>
      <c r="CO833" s="11"/>
      <c r="CP833" s="11"/>
      <c r="CQ833" s="11"/>
      <c r="CR833" s="11"/>
      <c r="CS833" s="11"/>
      <c r="CT833" s="11"/>
      <c r="CU833" s="11"/>
      <c r="CV833" s="11"/>
      <c r="CW833" s="11"/>
      <c r="CX833" s="11"/>
      <c r="CY833" s="11"/>
      <c r="CZ833" s="11"/>
      <c r="DA833" s="11"/>
      <c r="DB833" s="11"/>
      <c r="DC833" s="11"/>
      <c r="DD833" s="11"/>
      <c r="DE833" s="11"/>
      <c r="DF833" s="11"/>
      <c r="DG833" s="11"/>
      <c r="DH833" s="11"/>
      <c r="DI833" s="11"/>
      <c r="DJ833" s="11"/>
      <c r="DK833" s="11"/>
      <c r="DL833" s="11"/>
      <c r="DM833" s="11"/>
      <c r="DN833" s="11"/>
      <c r="DO833" s="11"/>
      <c r="DP833" s="11"/>
      <c r="DQ833" s="11"/>
      <c r="DR833" s="11"/>
      <c r="DS833" s="11"/>
      <c r="DT833" s="11"/>
      <c r="DU833" s="11"/>
      <c r="DV833" s="11"/>
      <c r="DW833" s="11"/>
      <c r="DX833" s="11"/>
      <c r="DY833" s="11"/>
      <c r="DZ833" s="11"/>
      <c r="EA833" s="11"/>
      <c r="EB833" s="11"/>
      <c r="EC833" s="11"/>
      <c r="ED833" s="11"/>
      <c r="EE833" s="11"/>
    </row>
    <row r="834">
      <c r="B834" s="58"/>
      <c r="C834" s="58"/>
      <c r="D834" s="58"/>
      <c r="E834" s="58"/>
      <c r="F834" s="58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  <c r="BJ834" s="11"/>
      <c r="BK834" s="11"/>
      <c r="BL834" s="11"/>
      <c r="BM834" s="11"/>
      <c r="BN834" s="11"/>
      <c r="BO834" s="11"/>
      <c r="BP834" s="11"/>
      <c r="BQ834" s="11"/>
      <c r="BR834" s="11"/>
      <c r="BS834" s="11"/>
      <c r="BT834" s="11"/>
      <c r="BU834" s="11"/>
      <c r="BV834" s="11"/>
      <c r="BW834" s="11"/>
      <c r="BX834" s="11"/>
      <c r="BY834" s="11"/>
      <c r="BZ834" s="11"/>
      <c r="CA834" s="11"/>
      <c r="CB834" s="11"/>
      <c r="CC834" s="11"/>
      <c r="CD834" s="11"/>
      <c r="CE834" s="11"/>
      <c r="CF834" s="11"/>
      <c r="CG834" s="11"/>
      <c r="CH834" s="11"/>
      <c r="CI834" s="11"/>
      <c r="CJ834" s="11"/>
      <c r="CK834" s="11"/>
      <c r="CL834" s="11"/>
      <c r="CM834" s="11"/>
      <c r="CN834" s="11"/>
      <c r="CO834" s="11"/>
      <c r="CP834" s="11"/>
      <c r="CQ834" s="11"/>
      <c r="CR834" s="11"/>
      <c r="CS834" s="11"/>
      <c r="CT834" s="11"/>
      <c r="CU834" s="11"/>
      <c r="CV834" s="11"/>
      <c r="CW834" s="11"/>
      <c r="CX834" s="11"/>
      <c r="CY834" s="11"/>
      <c r="CZ834" s="11"/>
      <c r="DA834" s="11"/>
      <c r="DB834" s="11"/>
      <c r="DC834" s="11"/>
      <c r="DD834" s="11"/>
      <c r="DE834" s="11"/>
      <c r="DF834" s="11"/>
      <c r="DG834" s="11"/>
      <c r="DH834" s="11"/>
      <c r="DI834" s="11"/>
      <c r="DJ834" s="11"/>
      <c r="DK834" s="11"/>
      <c r="DL834" s="11"/>
      <c r="DM834" s="11"/>
      <c r="DN834" s="11"/>
      <c r="DO834" s="11"/>
      <c r="DP834" s="11"/>
      <c r="DQ834" s="11"/>
      <c r="DR834" s="11"/>
      <c r="DS834" s="11"/>
      <c r="DT834" s="11"/>
      <c r="DU834" s="11"/>
      <c r="DV834" s="11"/>
      <c r="DW834" s="11"/>
      <c r="DX834" s="11"/>
      <c r="DY834" s="11"/>
      <c r="DZ834" s="11"/>
      <c r="EA834" s="11"/>
      <c r="EB834" s="11"/>
      <c r="EC834" s="11"/>
      <c r="ED834" s="11"/>
      <c r="EE834" s="11"/>
    </row>
    <row r="835">
      <c r="B835" s="58"/>
      <c r="C835" s="58"/>
      <c r="D835" s="58"/>
      <c r="E835" s="58"/>
      <c r="F835" s="58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  <c r="BI835" s="11"/>
      <c r="BJ835" s="11"/>
      <c r="BK835" s="11"/>
      <c r="BL835" s="11"/>
      <c r="BM835" s="11"/>
      <c r="BN835" s="11"/>
      <c r="BO835" s="11"/>
      <c r="BP835" s="11"/>
      <c r="BQ835" s="11"/>
      <c r="BR835" s="11"/>
      <c r="BS835" s="11"/>
      <c r="BT835" s="11"/>
      <c r="BU835" s="11"/>
      <c r="BV835" s="11"/>
      <c r="BW835" s="11"/>
      <c r="BX835" s="11"/>
      <c r="BY835" s="11"/>
      <c r="BZ835" s="11"/>
      <c r="CA835" s="11"/>
      <c r="CB835" s="11"/>
      <c r="CC835" s="11"/>
      <c r="CD835" s="11"/>
      <c r="CE835" s="11"/>
      <c r="CF835" s="11"/>
      <c r="CG835" s="11"/>
      <c r="CH835" s="11"/>
      <c r="CI835" s="11"/>
      <c r="CJ835" s="11"/>
      <c r="CK835" s="11"/>
      <c r="CL835" s="11"/>
      <c r="CM835" s="11"/>
      <c r="CN835" s="11"/>
      <c r="CO835" s="11"/>
      <c r="CP835" s="11"/>
      <c r="CQ835" s="11"/>
      <c r="CR835" s="11"/>
      <c r="CS835" s="11"/>
      <c r="CT835" s="11"/>
      <c r="CU835" s="11"/>
      <c r="CV835" s="11"/>
      <c r="CW835" s="11"/>
      <c r="CX835" s="11"/>
      <c r="CY835" s="11"/>
      <c r="CZ835" s="11"/>
      <c r="DA835" s="11"/>
      <c r="DB835" s="11"/>
      <c r="DC835" s="11"/>
      <c r="DD835" s="11"/>
      <c r="DE835" s="11"/>
      <c r="DF835" s="11"/>
      <c r="DG835" s="11"/>
      <c r="DH835" s="11"/>
      <c r="DI835" s="11"/>
      <c r="DJ835" s="11"/>
      <c r="DK835" s="11"/>
      <c r="DL835" s="11"/>
      <c r="DM835" s="11"/>
      <c r="DN835" s="11"/>
      <c r="DO835" s="11"/>
      <c r="DP835" s="11"/>
      <c r="DQ835" s="11"/>
      <c r="DR835" s="11"/>
      <c r="DS835" s="11"/>
      <c r="DT835" s="11"/>
      <c r="DU835" s="11"/>
      <c r="DV835" s="11"/>
      <c r="DW835" s="11"/>
      <c r="DX835" s="11"/>
      <c r="DY835" s="11"/>
      <c r="DZ835" s="11"/>
      <c r="EA835" s="11"/>
      <c r="EB835" s="11"/>
      <c r="EC835" s="11"/>
      <c r="ED835" s="11"/>
      <c r="EE835" s="11"/>
    </row>
    <row r="836">
      <c r="B836" s="58"/>
      <c r="C836" s="58"/>
      <c r="D836" s="58"/>
      <c r="E836" s="58"/>
      <c r="F836" s="58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11"/>
      <c r="BF836" s="11"/>
      <c r="BG836" s="11"/>
      <c r="BH836" s="11"/>
      <c r="BI836" s="11"/>
      <c r="BJ836" s="11"/>
      <c r="BK836" s="11"/>
      <c r="BL836" s="11"/>
      <c r="BM836" s="11"/>
      <c r="BN836" s="11"/>
      <c r="BO836" s="11"/>
      <c r="BP836" s="11"/>
      <c r="BQ836" s="11"/>
      <c r="BR836" s="11"/>
      <c r="BS836" s="11"/>
      <c r="BT836" s="11"/>
      <c r="BU836" s="11"/>
      <c r="BV836" s="11"/>
      <c r="BW836" s="11"/>
      <c r="BX836" s="11"/>
      <c r="BY836" s="11"/>
      <c r="BZ836" s="11"/>
      <c r="CA836" s="11"/>
      <c r="CB836" s="11"/>
      <c r="CC836" s="11"/>
      <c r="CD836" s="11"/>
      <c r="CE836" s="11"/>
      <c r="CF836" s="11"/>
      <c r="CG836" s="11"/>
      <c r="CH836" s="11"/>
      <c r="CI836" s="11"/>
      <c r="CJ836" s="11"/>
      <c r="CK836" s="11"/>
      <c r="CL836" s="11"/>
      <c r="CM836" s="11"/>
      <c r="CN836" s="11"/>
      <c r="CO836" s="11"/>
      <c r="CP836" s="11"/>
      <c r="CQ836" s="11"/>
      <c r="CR836" s="11"/>
      <c r="CS836" s="11"/>
      <c r="CT836" s="11"/>
      <c r="CU836" s="11"/>
      <c r="CV836" s="11"/>
      <c r="CW836" s="11"/>
      <c r="CX836" s="11"/>
      <c r="CY836" s="11"/>
      <c r="CZ836" s="11"/>
      <c r="DA836" s="11"/>
      <c r="DB836" s="11"/>
      <c r="DC836" s="11"/>
      <c r="DD836" s="11"/>
      <c r="DE836" s="11"/>
      <c r="DF836" s="11"/>
      <c r="DG836" s="11"/>
      <c r="DH836" s="11"/>
      <c r="DI836" s="11"/>
      <c r="DJ836" s="11"/>
      <c r="DK836" s="11"/>
      <c r="DL836" s="11"/>
      <c r="DM836" s="11"/>
      <c r="DN836" s="11"/>
      <c r="DO836" s="11"/>
      <c r="DP836" s="11"/>
      <c r="DQ836" s="11"/>
      <c r="DR836" s="11"/>
      <c r="DS836" s="11"/>
      <c r="DT836" s="11"/>
      <c r="DU836" s="11"/>
      <c r="DV836" s="11"/>
      <c r="DW836" s="11"/>
      <c r="DX836" s="11"/>
      <c r="DY836" s="11"/>
      <c r="DZ836" s="11"/>
      <c r="EA836" s="11"/>
      <c r="EB836" s="11"/>
      <c r="EC836" s="11"/>
      <c r="ED836" s="11"/>
      <c r="EE836" s="11"/>
    </row>
    <row r="837">
      <c r="B837" s="58"/>
      <c r="C837" s="58"/>
      <c r="D837" s="58"/>
      <c r="E837" s="58"/>
      <c r="F837" s="58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  <c r="BI837" s="11"/>
      <c r="BJ837" s="11"/>
      <c r="BK837" s="11"/>
      <c r="BL837" s="11"/>
      <c r="BM837" s="11"/>
      <c r="BN837" s="11"/>
      <c r="BO837" s="11"/>
      <c r="BP837" s="11"/>
      <c r="BQ837" s="11"/>
      <c r="BR837" s="11"/>
      <c r="BS837" s="11"/>
      <c r="BT837" s="11"/>
      <c r="BU837" s="11"/>
      <c r="BV837" s="11"/>
      <c r="BW837" s="11"/>
      <c r="BX837" s="11"/>
      <c r="BY837" s="11"/>
      <c r="BZ837" s="11"/>
      <c r="CA837" s="11"/>
      <c r="CB837" s="11"/>
      <c r="CC837" s="11"/>
      <c r="CD837" s="11"/>
      <c r="CE837" s="11"/>
      <c r="CF837" s="11"/>
      <c r="CG837" s="11"/>
      <c r="CH837" s="11"/>
      <c r="CI837" s="11"/>
      <c r="CJ837" s="11"/>
      <c r="CK837" s="11"/>
      <c r="CL837" s="11"/>
      <c r="CM837" s="11"/>
      <c r="CN837" s="11"/>
      <c r="CO837" s="11"/>
      <c r="CP837" s="11"/>
      <c r="CQ837" s="11"/>
      <c r="CR837" s="11"/>
      <c r="CS837" s="11"/>
      <c r="CT837" s="11"/>
      <c r="CU837" s="11"/>
      <c r="CV837" s="11"/>
      <c r="CW837" s="11"/>
      <c r="CX837" s="11"/>
      <c r="CY837" s="11"/>
      <c r="CZ837" s="11"/>
      <c r="DA837" s="11"/>
      <c r="DB837" s="11"/>
      <c r="DC837" s="11"/>
      <c r="DD837" s="11"/>
      <c r="DE837" s="11"/>
      <c r="DF837" s="11"/>
      <c r="DG837" s="11"/>
      <c r="DH837" s="11"/>
      <c r="DI837" s="11"/>
      <c r="DJ837" s="11"/>
      <c r="DK837" s="11"/>
      <c r="DL837" s="11"/>
      <c r="DM837" s="11"/>
      <c r="DN837" s="11"/>
      <c r="DO837" s="11"/>
      <c r="DP837" s="11"/>
      <c r="DQ837" s="11"/>
      <c r="DR837" s="11"/>
      <c r="DS837" s="11"/>
      <c r="DT837" s="11"/>
      <c r="DU837" s="11"/>
      <c r="DV837" s="11"/>
      <c r="DW837" s="11"/>
      <c r="DX837" s="11"/>
      <c r="DY837" s="11"/>
      <c r="DZ837" s="11"/>
      <c r="EA837" s="11"/>
      <c r="EB837" s="11"/>
      <c r="EC837" s="11"/>
      <c r="ED837" s="11"/>
      <c r="EE837" s="11"/>
    </row>
    <row r="838">
      <c r="B838" s="58"/>
      <c r="C838" s="58"/>
      <c r="D838" s="58"/>
      <c r="E838" s="58"/>
      <c r="F838" s="58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  <c r="BI838" s="11"/>
      <c r="BJ838" s="11"/>
      <c r="BK838" s="11"/>
      <c r="BL838" s="11"/>
      <c r="BM838" s="11"/>
      <c r="BN838" s="11"/>
      <c r="BO838" s="11"/>
      <c r="BP838" s="11"/>
      <c r="BQ838" s="11"/>
      <c r="BR838" s="11"/>
      <c r="BS838" s="11"/>
      <c r="BT838" s="11"/>
      <c r="BU838" s="11"/>
      <c r="BV838" s="11"/>
      <c r="BW838" s="11"/>
      <c r="BX838" s="11"/>
      <c r="BY838" s="11"/>
      <c r="BZ838" s="11"/>
      <c r="CA838" s="11"/>
      <c r="CB838" s="11"/>
      <c r="CC838" s="11"/>
      <c r="CD838" s="11"/>
      <c r="CE838" s="11"/>
      <c r="CF838" s="11"/>
      <c r="CG838" s="11"/>
      <c r="CH838" s="11"/>
      <c r="CI838" s="11"/>
      <c r="CJ838" s="11"/>
      <c r="CK838" s="11"/>
      <c r="CL838" s="11"/>
      <c r="CM838" s="11"/>
      <c r="CN838" s="11"/>
      <c r="CO838" s="11"/>
      <c r="CP838" s="11"/>
      <c r="CQ838" s="11"/>
      <c r="CR838" s="11"/>
      <c r="CS838" s="11"/>
      <c r="CT838" s="11"/>
      <c r="CU838" s="11"/>
      <c r="CV838" s="11"/>
      <c r="CW838" s="11"/>
      <c r="CX838" s="11"/>
      <c r="CY838" s="11"/>
      <c r="CZ838" s="11"/>
      <c r="DA838" s="11"/>
      <c r="DB838" s="11"/>
      <c r="DC838" s="11"/>
      <c r="DD838" s="11"/>
      <c r="DE838" s="11"/>
      <c r="DF838" s="11"/>
      <c r="DG838" s="11"/>
      <c r="DH838" s="11"/>
      <c r="DI838" s="11"/>
      <c r="DJ838" s="11"/>
      <c r="DK838" s="11"/>
      <c r="DL838" s="11"/>
      <c r="DM838" s="11"/>
      <c r="DN838" s="11"/>
      <c r="DO838" s="11"/>
      <c r="DP838" s="11"/>
      <c r="DQ838" s="11"/>
      <c r="DR838" s="11"/>
      <c r="DS838" s="11"/>
      <c r="DT838" s="11"/>
      <c r="DU838" s="11"/>
      <c r="DV838" s="11"/>
      <c r="DW838" s="11"/>
      <c r="DX838" s="11"/>
      <c r="DY838" s="11"/>
      <c r="DZ838" s="11"/>
      <c r="EA838" s="11"/>
      <c r="EB838" s="11"/>
      <c r="EC838" s="11"/>
      <c r="ED838" s="11"/>
      <c r="EE838" s="11"/>
    </row>
    <row r="839">
      <c r="B839" s="58"/>
      <c r="C839" s="58"/>
      <c r="D839" s="58"/>
      <c r="E839" s="58"/>
      <c r="F839" s="58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  <c r="BF839" s="11"/>
      <c r="BG839" s="11"/>
      <c r="BH839" s="11"/>
      <c r="BI839" s="11"/>
      <c r="BJ839" s="11"/>
      <c r="BK839" s="11"/>
      <c r="BL839" s="11"/>
      <c r="BM839" s="11"/>
      <c r="BN839" s="11"/>
      <c r="BO839" s="11"/>
      <c r="BP839" s="11"/>
      <c r="BQ839" s="11"/>
      <c r="BR839" s="11"/>
      <c r="BS839" s="11"/>
      <c r="BT839" s="11"/>
      <c r="BU839" s="11"/>
      <c r="BV839" s="11"/>
      <c r="BW839" s="11"/>
      <c r="BX839" s="11"/>
      <c r="BY839" s="11"/>
      <c r="BZ839" s="11"/>
      <c r="CA839" s="11"/>
      <c r="CB839" s="11"/>
      <c r="CC839" s="11"/>
      <c r="CD839" s="11"/>
      <c r="CE839" s="11"/>
      <c r="CF839" s="11"/>
      <c r="CG839" s="11"/>
      <c r="CH839" s="11"/>
      <c r="CI839" s="11"/>
      <c r="CJ839" s="11"/>
      <c r="CK839" s="11"/>
      <c r="CL839" s="11"/>
      <c r="CM839" s="11"/>
      <c r="CN839" s="11"/>
      <c r="CO839" s="11"/>
      <c r="CP839" s="11"/>
      <c r="CQ839" s="11"/>
      <c r="CR839" s="11"/>
      <c r="CS839" s="11"/>
      <c r="CT839" s="11"/>
      <c r="CU839" s="11"/>
      <c r="CV839" s="11"/>
      <c r="CW839" s="11"/>
      <c r="CX839" s="11"/>
      <c r="CY839" s="11"/>
      <c r="CZ839" s="11"/>
      <c r="DA839" s="11"/>
      <c r="DB839" s="11"/>
      <c r="DC839" s="11"/>
      <c r="DD839" s="11"/>
      <c r="DE839" s="11"/>
      <c r="DF839" s="11"/>
      <c r="DG839" s="11"/>
      <c r="DH839" s="11"/>
      <c r="DI839" s="11"/>
      <c r="DJ839" s="11"/>
      <c r="DK839" s="11"/>
      <c r="DL839" s="11"/>
      <c r="DM839" s="11"/>
      <c r="DN839" s="11"/>
      <c r="DO839" s="11"/>
      <c r="DP839" s="11"/>
      <c r="DQ839" s="11"/>
      <c r="DR839" s="11"/>
      <c r="DS839" s="11"/>
      <c r="DT839" s="11"/>
      <c r="DU839" s="11"/>
      <c r="DV839" s="11"/>
      <c r="DW839" s="11"/>
      <c r="DX839" s="11"/>
      <c r="DY839" s="11"/>
      <c r="DZ839" s="11"/>
      <c r="EA839" s="11"/>
      <c r="EB839" s="11"/>
      <c r="EC839" s="11"/>
      <c r="ED839" s="11"/>
      <c r="EE839" s="11"/>
    </row>
    <row r="840">
      <c r="B840" s="58"/>
      <c r="C840" s="58"/>
      <c r="D840" s="58"/>
      <c r="E840" s="58"/>
      <c r="F840" s="58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  <c r="BD840" s="11"/>
      <c r="BE840" s="11"/>
      <c r="BF840" s="11"/>
      <c r="BG840" s="11"/>
      <c r="BH840" s="11"/>
      <c r="BI840" s="11"/>
      <c r="BJ840" s="11"/>
      <c r="BK840" s="11"/>
      <c r="BL840" s="11"/>
      <c r="BM840" s="11"/>
      <c r="BN840" s="11"/>
      <c r="BO840" s="11"/>
      <c r="BP840" s="11"/>
      <c r="BQ840" s="11"/>
      <c r="BR840" s="11"/>
      <c r="BS840" s="11"/>
      <c r="BT840" s="11"/>
      <c r="BU840" s="11"/>
      <c r="BV840" s="11"/>
      <c r="BW840" s="11"/>
      <c r="BX840" s="11"/>
      <c r="BY840" s="11"/>
      <c r="BZ840" s="11"/>
      <c r="CA840" s="11"/>
      <c r="CB840" s="11"/>
      <c r="CC840" s="11"/>
      <c r="CD840" s="11"/>
      <c r="CE840" s="11"/>
      <c r="CF840" s="11"/>
      <c r="CG840" s="11"/>
      <c r="CH840" s="11"/>
      <c r="CI840" s="11"/>
      <c r="CJ840" s="11"/>
      <c r="CK840" s="11"/>
      <c r="CL840" s="11"/>
      <c r="CM840" s="11"/>
      <c r="CN840" s="11"/>
      <c r="CO840" s="11"/>
      <c r="CP840" s="11"/>
      <c r="CQ840" s="11"/>
      <c r="CR840" s="11"/>
      <c r="CS840" s="11"/>
      <c r="CT840" s="11"/>
      <c r="CU840" s="11"/>
      <c r="CV840" s="11"/>
      <c r="CW840" s="11"/>
      <c r="CX840" s="11"/>
      <c r="CY840" s="11"/>
      <c r="CZ840" s="11"/>
      <c r="DA840" s="11"/>
      <c r="DB840" s="11"/>
      <c r="DC840" s="11"/>
      <c r="DD840" s="11"/>
      <c r="DE840" s="11"/>
      <c r="DF840" s="11"/>
      <c r="DG840" s="11"/>
      <c r="DH840" s="11"/>
      <c r="DI840" s="11"/>
      <c r="DJ840" s="11"/>
      <c r="DK840" s="11"/>
      <c r="DL840" s="11"/>
      <c r="DM840" s="11"/>
      <c r="DN840" s="11"/>
      <c r="DO840" s="11"/>
      <c r="DP840" s="11"/>
      <c r="DQ840" s="11"/>
      <c r="DR840" s="11"/>
      <c r="DS840" s="11"/>
      <c r="DT840" s="11"/>
      <c r="DU840" s="11"/>
      <c r="DV840" s="11"/>
      <c r="DW840" s="11"/>
      <c r="DX840" s="11"/>
      <c r="DY840" s="11"/>
      <c r="DZ840" s="11"/>
      <c r="EA840" s="11"/>
      <c r="EB840" s="11"/>
      <c r="EC840" s="11"/>
      <c r="ED840" s="11"/>
      <c r="EE840" s="11"/>
    </row>
    <row r="841">
      <c r="B841" s="58"/>
      <c r="C841" s="58"/>
      <c r="D841" s="58"/>
      <c r="E841" s="58"/>
      <c r="F841" s="58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  <c r="BI841" s="11"/>
      <c r="BJ841" s="11"/>
      <c r="BK841" s="11"/>
      <c r="BL841" s="11"/>
      <c r="BM841" s="11"/>
      <c r="BN841" s="11"/>
      <c r="BO841" s="11"/>
      <c r="BP841" s="11"/>
      <c r="BQ841" s="11"/>
      <c r="BR841" s="11"/>
      <c r="BS841" s="11"/>
      <c r="BT841" s="11"/>
      <c r="BU841" s="11"/>
      <c r="BV841" s="11"/>
      <c r="BW841" s="11"/>
      <c r="BX841" s="11"/>
      <c r="BY841" s="11"/>
      <c r="BZ841" s="11"/>
      <c r="CA841" s="11"/>
      <c r="CB841" s="11"/>
      <c r="CC841" s="11"/>
      <c r="CD841" s="11"/>
      <c r="CE841" s="11"/>
      <c r="CF841" s="11"/>
      <c r="CG841" s="11"/>
      <c r="CH841" s="11"/>
      <c r="CI841" s="11"/>
      <c r="CJ841" s="11"/>
      <c r="CK841" s="11"/>
      <c r="CL841" s="11"/>
      <c r="CM841" s="11"/>
      <c r="CN841" s="11"/>
      <c r="CO841" s="11"/>
      <c r="CP841" s="11"/>
      <c r="CQ841" s="11"/>
      <c r="CR841" s="11"/>
      <c r="CS841" s="11"/>
      <c r="CT841" s="11"/>
      <c r="CU841" s="11"/>
      <c r="CV841" s="11"/>
      <c r="CW841" s="11"/>
      <c r="CX841" s="11"/>
      <c r="CY841" s="11"/>
      <c r="CZ841" s="11"/>
      <c r="DA841" s="11"/>
      <c r="DB841" s="11"/>
      <c r="DC841" s="11"/>
      <c r="DD841" s="11"/>
      <c r="DE841" s="11"/>
      <c r="DF841" s="11"/>
      <c r="DG841" s="11"/>
      <c r="DH841" s="11"/>
      <c r="DI841" s="11"/>
      <c r="DJ841" s="11"/>
      <c r="DK841" s="11"/>
      <c r="DL841" s="11"/>
      <c r="DM841" s="11"/>
      <c r="DN841" s="11"/>
      <c r="DO841" s="11"/>
      <c r="DP841" s="11"/>
      <c r="DQ841" s="11"/>
      <c r="DR841" s="11"/>
      <c r="DS841" s="11"/>
      <c r="DT841" s="11"/>
      <c r="DU841" s="11"/>
      <c r="DV841" s="11"/>
      <c r="DW841" s="11"/>
      <c r="DX841" s="11"/>
      <c r="DY841" s="11"/>
      <c r="DZ841" s="11"/>
      <c r="EA841" s="11"/>
      <c r="EB841" s="11"/>
      <c r="EC841" s="11"/>
      <c r="ED841" s="11"/>
      <c r="EE841" s="11"/>
    </row>
    <row r="842">
      <c r="B842" s="58"/>
      <c r="C842" s="58"/>
      <c r="D842" s="58"/>
      <c r="E842" s="58"/>
      <c r="F842" s="58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  <c r="BJ842" s="11"/>
      <c r="BK842" s="11"/>
      <c r="BL842" s="11"/>
      <c r="BM842" s="11"/>
      <c r="BN842" s="11"/>
      <c r="BO842" s="11"/>
      <c r="BP842" s="11"/>
      <c r="BQ842" s="11"/>
      <c r="BR842" s="11"/>
      <c r="BS842" s="11"/>
      <c r="BT842" s="11"/>
      <c r="BU842" s="11"/>
      <c r="BV842" s="11"/>
      <c r="BW842" s="11"/>
      <c r="BX842" s="11"/>
      <c r="BY842" s="11"/>
      <c r="BZ842" s="11"/>
      <c r="CA842" s="11"/>
      <c r="CB842" s="11"/>
      <c r="CC842" s="11"/>
      <c r="CD842" s="11"/>
      <c r="CE842" s="11"/>
      <c r="CF842" s="11"/>
      <c r="CG842" s="11"/>
      <c r="CH842" s="11"/>
      <c r="CI842" s="11"/>
      <c r="CJ842" s="11"/>
      <c r="CK842" s="11"/>
      <c r="CL842" s="11"/>
      <c r="CM842" s="11"/>
      <c r="CN842" s="11"/>
      <c r="CO842" s="11"/>
      <c r="CP842" s="11"/>
      <c r="CQ842" s="11"/>
      <c r="CR842" s="11"/>
      <c r="CS842" s="11"/>
      <c r="CT842" s="11"/>
      <c r="CU842" s="11"/>
      <c r="CV842" s="11"/>
      <c r="CW842" s="11"/>
      <c r="CX842" s="11"/>
      <c r="CY842" s="11"/>
      <c r="CZ842" s="11"/>
      <c r="DA842" s="11"/>
      <c r="DB842" s="11"/>
      <c r="DC842" s="11"/>
      <c r="DD842" s="11"/>
      <c r="DE842" s="11"/>
      <c r="DF842" s="11"/>
      <c r="DG842" s="11"/>
      <c r="DH842" s="11"/>
      <c r="DI842" s="11"/>
      <c r="DJ842" s="11"/>
      <c r="DK842" s="11"/>
      <c r="DL842" s="11"/>
      <c r="DM842" s="11"/>
      <c r="DN842" s="11"/>
      <c r="DO842" s="11"/>
      <c r="DP842" s="11"/>
      <c r="DQ842" s="11"/>
      <c r="DR842" s="11"/>
      <c r="DS842" s="11"/>
      <c r="DT842" s="11"/>
      <c r="DU842" s="11"/>
      <c r="DV842" s="11"/>
      <c r="DW842" s="11"/>
      <c r="DX842" s="11"/>
      <c r="DY842" s="11"/>
      <c r="DZ842" s="11"/>
      <c r="EA842" s="11"/>
      <c r="EB842" s="11"/>
      <c r="EC842" s="11"/>
      <c r="ED842" s="11"/>
      <c r="EE842" s="11"/>
    </row>
    <row r="843">
      <c r="B843" s="58"/>
      <c r="C843" s="58"/>
      <c r="D843" s="58"/>
      <c r="E843" s="58"/>
      <c r="F843" s="58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  <c r="BJ843" s="11"/>
      <c r="BK843" s="11"/>
      <c r="BL843" s="11"/>
      <c r="BM843" s="11"/>
      <c r="BN843" s="11"/>
      <c r="BO843" s="11"/>
      <c r="BP843" s="11"/>
      <c r="BQ843" s="11"/>
      <c r="BR843" s="11"/>
      <c r="BS843" s="11"/>
      <c r="BT843" s="11"/>
      <c r="BU843" s="11"/>
      <c r="BV843" s="11"/>
      <c r="BW843" s="11"/>
      <c r="BX843" s="11"/>
      <c r="BY843" s="11"/>
      <c r="BZ843" s="11"/>
      <c r="CA843" s="11"/>
      <c r="CB843" s="11"/>
      <c r="CC843" s="11"/>
      <c r="CD843" s="11"/>
      <c r="CE843" s="11"/>
      <c r="CF843" s="11"/>
      <c r="CG843" s="11"/>
      <c r="CH843" s="11"/>
      <c r="CI843" s="11"/>
      <c r="CJ843" s="11"/>
      <c r="CK843" s="11"/>
      <c r="CL843" s="11"/>
      <c r="CM843" s="11"/>
      <c r="CN843" s="11"/>
      <c r="CO843" s="11"/>
      <c r="CP843" s="11"/>
      <c r="CQ843" s="11"/>
      <c r="CR843" s="11"/>
      <c r="CS843" s="11"/>
      <c r="CT843" s="11"/>
      <c r="CU843" s="11"/>
      <c r="CV843" s="11"/>
      <c r="CW843" s="11"/>
      <c r="CX843" s="11"/>
      <c r="CY843" s="11"/>
      <c r="CZ843" s="11"/>
      <c r="DA843" s="11"/>
      <c r="DB843" s="11"/>
      <c r="DC843" s="11"/>
      <c r="DD843" s="11"/>
      <c r="DE843" s="11"/>
      <c r="DF843" s="11"/>
      <c r="DG843" s="11"/>
      <c r="DH843" s="11"/>
      <c r="DI843" s="11"/>
      <c r="DJ843" s="11"/>
      <c r="DK843" s="11"/>
      <c r="DL843" s="11"/>
      <c r="DM843" s="11"/>
      <c r="DN843" s="11"/>
      <c r="DO843" s="11"/>
      <c r="DP843" s="11"/>
      <c r="DQ843" s="11"/>
      <c r="DR843" s="11"/>
      <c r="DS843" s="11"/>
      <c r="DT843" s="11"/>
      <c r="DU843" s="11"/>
      <c r="DV843" s="11"/>
      <c r="DW843" s="11"/>
      <c r="DX843" s="11"/>
      <c r="DY843" s="11"/>
      <c r="DZ843" s="11"/>
      <c r="EA843" s="11"/>
      <c r="EB843" s="11"/>
      <c r="EC843" s="11"/>
      <c r="ED843" s="11"/>
      <c r="EE843" s="11"/>
    </row>
    <row r="844">
      <c r="B844" s="58"/>
      <c r="C844" s="58"/>
      <c r="D844" s="58"/>
      <c r="E844" s="58"/>
      <c r="F844" s="58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  <c r="BI844" s="11"/>
      <c r="BJ844" s="11"/>
      <c r="BK844" s="11"/>
      <c r="BL844" s="11"/>
      <c r="BM844" s="11"/>
      <c r="BN844" s="11"/>
      <c r="BO844" s="11"/>
      <c r="BP844" s="11"/>
      <c r="BQ844" s="11"/>
      <c r="BR844" s="11"/>
      <c r="BS844" s="11"/>
      <c r="BT844" s="11"/>
      <c r="BU844" s="11"/>
      <c r="BV844" s="11"/>
      <c r="BW844" s="11"/>
      <c r="BX844" s="11"/>
      <c r="BY844" s="11"/>
      <c r="BZ844" s="11"/>
      <c r="CA844" s="11"/>
      <c r="CB844" s="11"/>
      <c r="CC844" s="11"/>
      <c r="CD844" s="11"/>
      <c r="CE844" s="11"/>
      <c r="CF844" s="11"/>
      <c r="CG844" s="11"/>
      <c r="CH844" s="11"/>
      <c r="CI844" s="11"/>
      <c r="CJ844" s="11"/>
      <c r="CK844" s="11"/>
      <c r="CL844" s="11"/>
      <c r="CM844" s="11"/>
      <c r="CN844" s="11"/>
      <c r="CO844" s="11"/>
      <c r="CP844" s="11"/>
      <c r="CQ844" s="11"/>
      <c r="CR844" s="11"/>
      <c r="CS844" s="11"/>
      <c r="CT844" s="11"/>
      <c r="CU844" s="11"/>
      <c r="CV844" s="11"/>
      <c r="CW844" s="11"/>
      <c r="CX844" s="11"/>
      <c r="CY844" s="11"/>
      <c r="CZ844" s="11"/>
      <c r="DA844" s="11"/>
      <c r="DB844" s="11"/>
      <c r="DC844" s="11"/>
      <c r="DD844" s="11"/>
      <c r="DE844" s="11"/>
      <c r="DF844" s="11"/>
      <c r="DG844" s="11"/>
      <c r="DH844" s="11"/>
      <c r="DI844" s="11"/>
      <c r="DJ844" s="11"/>
      <c r="DK844" s="11"/>
      <c r="DL844" s="11"/>
      <c r="DM844" s="11"/>
      <c r="DN844" s="11"/>
      <c r="DO844" s="11"/>
      <c r="DP844" s="11"/>
      <c r="DQ844" s="11"/>
      <c r="DR844" s="11"/>
      <c r="DS844" s="11"/>
      <c r="DT844" s="11"/>
      <c r="DU844" s="11"/>
      <c r="DV844" s="11"/>
      <c r="DW844" s="11"/>
      <c r="DX844" s="11"/>
      <c r="DY844" s="11"/>
      <c r="DZ844" s="11"/>
      <c r="EA844" s="11"/>
      <c r="EB844" s="11"/>
      <c r="EC844" s="11"/>
      <c r="ED844" s="11"/>
      <c r="EE844" s="11"/>
    </row>
    <row r="845">
      <c r="B845" s="58"/>
      <c r="C845" s="58"/>
      <c r="D845" s="58"/>
      <c r="E845" s="58"/>
      <c r="F845" s="58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11"/>
      <c r="BF845" s="11"/>
      <c r="BG845" s="11"/>
      <c r="BH845" s="11"/>
      <c r="BI845" s="11"/>
      <c r="BJ845" s="11"/>
      <c r="BK845" s="11"/>
      <c r="BL845" s="11"/>
      <c r="BM845" s="11"/>
      <c r="BN845" s="11"/>
      <c r="BO845" s="11"/>
      <c r="BP845" s="11"/>
      <c r="BQ845" s="11"/>
      <c r="BR845" s="11"/>
      <c r="BS845" s="11"/>
      <c r="BT845" s="11"/>
      <c r="BU845" s="11"/>
      <c r="BV845" s="11"/>
      <c r="BW845" s="11"/>
      <c r="BX845" s="11"/>
      <c r="BY845" s="11"/>
      <c r="BZ845" s="11"/>
      <c r="CA845" s="11"/>
      <c r="CB845" s="11"/>
      <c r="CC845" s="11"/>
      <c r="CD845" s="11"/>
      <c r="CE845" s="11"/>
      <c r="CF845" s="11"/>
      <c r="CG845" s="11"/>
      <c r="CH845" s="11"/>
      <c r="CI845" s="11"/>
      <c r="CJ845" s="11"/>
      <c r="CK845" s="11"/>
      <c r="CL845" s="11"/>
      <c r="CM845" s="11"/>
      <c r="CN845" s="11"/>
      <c r="CO845" s="11"/>
      <c r="CP845" s="11"/>
      <c r="CQ845" s="11"/>
      <c r="CR845" s="11"/>
      <c r="CS845" s="11"/>
      <c r="CT845" s="11"/>
      <c r="CU845" s="11"/>
      <c r="CV845" s="11"/>
      <c r="CW845" s="11"/>
      <c r="CX845" s="11"/>
      <c r="CY845" s="11"/>
      <c r="CZ845" s="11"/>
      <c r="DA845" s="11"/>
      <c r="DB845" s="11"/>
      <c r="DC845" s="11"/>
      <c r="DD845" s="11"/>
      <c r="DE845" s="11"/>
      <c r="DF845" s="11"/>
      <c r="DG845" s="11"/>
      <c r="DH845" s="11"/>
      <c r="DI845" s="11"/>
      <c r="DJ845" s="11"/>
      <c r="DK845" s="11"/>
      <c r="DL845" s="11"/>
      <c r="DM845" s="11"/>
      <c r="DN845" s="11"/>
      <c r="DO845" s="11"/>
      <c r="DP845" s="11"/>
      <c r="DQ845" s="11"/>
      <c r="DR845" s="11"/>
      <c r="DS845" s="11"/>
      <c r="DT845" s="11"/>
      <c r="DU845" s="11"/>
      <c r="DV845" s="11"/>
      <c r="DW845" s="11"/>
      <c r="DX845" s="11"/>
      <c r="DY845" s="11"/>
      <c r="DZ845" s="11"/>
      <c r="EA845" s="11"/>
      <c r="EB845" s="11"/>
      <c r="EC845" s="11"/>
      <c r="ED845" s="11"/>
      <c r="EE845" s="11"/>
    </row>
    <row r="846">
      <c r="B846" s="58"/>
      <c r="C846" s="58"/>
      <c r="D846" s="58"/>
      <c r="E846" s="58"/>
      <c r="F846" s="58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  <c r="BI846" s="11"/>
      <c r="BJ846" s="11"/>
      <c r="BK846" s="11"/>
      <c r="BL846" s="11"/>
      <c r="BM846" s="11"/>
      <c r="BN846" s="11"/>
      <c r="BO846" s="11"/>
      <c r="BP846" s="11"/>
      <c r="BQ846" s="11"/>
      <c r="BR846" s="11"/>
      <c r="BS846" s="11"/>
      <c r="BT846" s="11"/>
      <c r="BU846" s="11"/>
      <c r="BV846" s="11"/>
      <c r="BW846" s="11"/>
      <c r="BX846" s="11"/>
      <c r="BY846" s="11"/>
      <c r="BZ846" s="11"/>
      <c r="CA846" s="11"/>
      <c r="CB846" s="11"/>
      <c r="CC846" s="11"/>
      <c r="CD846" s="11"/>
      <c r="CE846" s="11"/>
      <c r="CF846" s="11"/>
      <c r="CG846" s="11"/>
      <c r="CH846" s="11"/>
      <c r="CI846" s="11"/>
      <c r="CJ846" s="11"/>
      <c r="CK846" s="11"/>
      <c r="CL846" s="11"/>
      <c r="CM846" s="11"/>
      <c r="CN846" s="11"/>
      <c r="CO846" s="11"/>
      <c r="CP846" s="11"/>
      <c r="CQ846" s="11"/>
      <c r="CR846" s="11"/>
      <c r="CS846" s="11"/>
      <c r="CT846" s="11"/>
      <c r="CU846" s="11"/>
      <c r="CV846" s="11"/>
      <c r="CW846" s="11"/>
      <c r="CX846" s="11"/>
      <c r="CY846" s="11"/>
      <c r="CZ846" s="11"/>
      <c r="DA846" s="11"/>
      <c r="DB846" s="11"/>
      <c r="DC846" s="11"/>
      <c r="DD846" s="11"/>
      <c r="DE846" s="11"/>
      <c r="DF846" s="11"/>
      <c r="DG846" s="11"/>
      <c r="DH846" s="11"/>
      <c r="DI846" s="11"/>
      <c r="DJ846" s="11"/>
      <c r="DK846" s="11"/>
      <c r="DL846" s="11"/>
      <c r="DM846" s="11"/>
      <c r="DN846" s="11"/>
      <c r="DO846" s="11"/>
      <c r="DP846" s="11"/>
      <c r="DQ846" s="11"/>
      <c r="DR846" s="11"/>
      <c r="DS846" s="11"/>
      <c r="DT846" s="11"/>
      <c r="DU846" s="11"/>
      <c r="DV846" s="11"/>
      <c r="DW846" s="11"/>
      <c r="DX846" s="11"/>
      <c r="DY846" s="11"/>
      <c r="DZ846" s="11"/>
      <c r="EA846" s="11"/>
      <c r="EB846" s="11"/>
      <c r="EC846" s="11"/>
      <c r="ED846" s="11"/>
      <c r="EE846" s="11"/>
    </row>
    <row r="847">
      <c r="B847" s="58"/>
      <c r="C847" s="58"/>
      <c r="D847" s="58"/>
      <c r="E847" s="58"/>
      <c r="F847" s="58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  <c r="BJ847" s="11"/>
      <c r="BK847" s="11"/>
      <c r="BL847" s="11"/>
      <c r="BM847" s="11"/>
      <c r="BN847" s="11"/>
      <c r="BO847" s="11"/>
      <c r="BP847" s="11"/>
      <c r="BQ847" s="11"/>
      <c r="BR847" s="11"/>
      <c r="BS847" s="11"/>
      <c r="BT847" s="11"/>
      <c r="BU847" s="11"/>
      <c r="BV847" s="11"/>
      <c r="BW847" s="11"/>
      <c r="BX847" s="11"/>
      <c r="BY847" s="11"/>
      <c r="BZ847" s="11"/>
      <c r="CA847" s="11"/>
      <c r="CB847" s="11"/>
      <c r="CC847" s="11"/>
      <c r="CD847" s="11"/>
      <c r="CE847" s="11"/>
      <c r="CF847" s="11"/>
      <c r="CG847" s="11"/>
      <c r="CH847" s="11"/>
      <c r="CI847" s="11"/>
      <c r="CJ847" s="11"/>
      <c r="CK847" s="11"/>
      <c r="CL847" s="11"/>
      <c r="CM847" s="11"/>
      <c r="CN847" s="11"/>
      <c r="CO847" s="11"/>
      <c r="CP847" s="11"/>
      <c r="CQ847" s="11"/>
      <c r="CR847" s="11"/>
      <c r="CS847" s="11"/>
      <c r="CT847" s="11"/>
      <c r="CU847" s="11"/>
      <c r="CV847" s="11"/>
      <c r="CW847" s="11"/>
      <c r="CX847" s="11"/>
      <c r="CY847" s="11"/>
      <c r="CZ847" s="11"/>
      <c r="DA847" s="11"/>
      <c r="DB847" s="11"/>
      <c r="DC847" s="11"/>
      <c r="DD847" s="11"/>
      <c r="DE847" s="11"/>
      <c r="DF847" s="11"/>
      <c r="DG847" s="11"/>
      <c r="DH847" s="11"/>
      <c r="DI847" s="11"/>
      <c r="DJ847" s="11"/>
      <c r="DK847" s="11"/>
      <c r="DL847" s="11"/>
      <c r="DM847" s="11"/>
      <c r="DN847" s="11"/>
      <c r="DO847" s="11"/>
      <c r="DP847" s="11"/>
      <c r="DQ847" s="11"/>
      <c r="DR847" s="11"/>
      <c r="DS847" s="11"/>
      <c r="DT847" s="11"/>
      <c r="DU847" s="11"/>
      <c r="DV847" s="11"/>
      <c r="DW847" s="11"/>
      <c r="DX847" s="11"/>
      <c r="DY847" s="11"/>
      <c r="DZ847" s="11"/>
      <c r="EA847" s="11"/>
      <c r="EB847" s="11"/>
      <c r="EC847" s="11"/>
      <c r="ED847" s="11"/>
      <c r="EE847" s="11"/>
    </row>
    <row r="848">
      <c r="B848" s="58"/>
      <c r="C848" s="58"/>
      <c r="D848" s="58"/>
      <c r="E848" s="58"/>
      <c r="F848" s="58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  <c r="BI848" s="11"/>
      <c r="BJ848" s="11"/>
      <c r="BK848" s="11"/>
      <c r="BL848" s="11"/>
      <c r="BM848" s="11"/>
      <c r="BN848" s="11"/>
      <c r="BO848" s="11"/>
      <c r="BP848" s="11"/>
      <c r="BQ848" s="11"/>
      <c r="BR848" s="11"/>
      <c r="BS848" s="11"/>
      <c r="BT848" s="11"/>
      <c r="BU848" s="11"/>
      <c r="BV848" s="11"/>
      <c r="BW848" s="11"/>
      <c r="BX848" s="11"/>
      <c r="BY848" s="11"/>
      <c r="BZ848" s="11"/>
      <c r="CA848" s="11"/>
      <c r="CB848" s="11"/>
      <c r="CC848" s="11"/>
      <c r="CD848" s="11"/>
      <c r="CE848" s="11"/>
      <c r="CF848" s="11"/>
      <c r="CG848" s="11"/>
      <c r="CH848" s="11"/>
      <c r="CI848" s="11"/>
      <c r="CJ848" s="11"/>
      <c r="CK848" s="11"/>
      <c r="CL848" s="11"/>
      <c r="CM848" s="11"/>
      <c r="CN848" s="11"/>
      <c r="CO848" s="11"/>
      <c r="CP848" s="11"/>
      <c r="CQ848" s="11"/>
      <c r="CR848" s="11"/>
      <c r="CS848" s="11"/>
      <c r="CT848" s="11"/>
      <c r="CU848" s="11"/>
      <c r="CV848" s="11"/>
      <c r="CW848" s="11"/>
      <c r="CX848" s="11"/>
      <c r="CY848" s="11"/>
      <c r="CZ848" s="11"/>
      <c r="DA848" s="11"/>
      <c r="DB848" s="11"/>
      <c r="DC848" s="11"/>
      <c r="DD848" s="11"/>
      <c r="DE848" s="11"/>
      <c r="DF848" s="11"/>
      <c r="DG848" s="11"/>
      <c r="DH848" s="11"/>
      <c r="DI848" s="11"/>
      <c r="DJ848" s="11"/>
      <c r="DK848" s="11"/>
      <c r="DL848" s="11"/>
      <c r="DM848" s="11"/>
      <c r="DN848" s="11"/>
      <c r="DO848" s="11"/>
      <c r="DP848" s="11"/>
      <c r="DQ848" s="11"/>
      <c r="DR848" s="11"/>
      <c r="DS848" s="11"/>
      <c r="DT848" s="11"/>
      <c r="DU848" s="11"/>
      <c r="DV848" s="11"/>
      <c r="DW848" s="11"/>
      <c r="DX848" s="11"/>
      <c r="DY848" s="11"/>
      <c r="DZ848" s="11"/>
      <c r="EA848" s="11"/>
      <c r="EB848" s="11"/>
      <c r="EC848" s="11"/>
      <c r="ED848" s="11"/>
      <c r="EE848" s="11"/>
    </row>
    <row r="849">
      <c r="B849" s="58"/>
      <c r="C849" s="58"/>
      <c r="D849" s="58"/>
      <c r="E849" s="58"/>
      <c r="F849" s="58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  <c r="BD849" s="11"/>
      <c r="BE849" s="11"/>
      <c r="BF849" s="11"/>
      <c r="BG849" s="11"/>
      <c r="BH849" s="11"/>
      <c r="BI849" s="11"/>
      <c r="BJ849" s="11"/>
      <c r="BK849" s="11"/>
      <c r="BL849" s="11"/>
      <c r="BM849" s="11"/>
      <c r="BN849" s="11"/>
      <c r="BO849" s="11"/>
      <c r="BP849" s="11"/>
      <c r="BQ849" s="11"/>
      <c r="BR849" s="11"/>
      <c r="BS849" s="11"/>
      <c r="BT849" s="11"/>
      <c r="BU849" s="11"/>
      <c r="BV849" s="11"/>
      <c r="BW849" s="11"/>
      <c r="BX849" s="11"/>
      <c r="BY849" s="11"/>
      <c r="BZ849" s="11"/>
      <c r="CA849" s="11"/>
      <c r="CB849" s="11"/>
      <c r="CC849" s="11"/>
      <c r="CD849" s="11"/>
      <c r="CE849" s="11"/>
      <c r="CF849" s="11"/>
      <c r="CG849" s="11"/>
      <c r="CH849" s="11"/>
      <c r="CI849" s="11"/>
      <c r="CJ849" s="11"/>
      <c r="CK849" s="11"/>
      <c r="CL849" s="11"/>
      <c r="CM849" s="11"/>
      <c r="CN849" s="11"/>
      <c r="CO849" s="11"/>
      <c r="CP849" s="11"/>
      <c r="CQ849" s="11"/>
      <c r="CR849" s="11"/>
      <c r="CS849" s="11"/>
      <c r="CT849" s="11"/>
      <c r="CU849" s="11"/>
      <c r="CV849" s="11"/>
      <c r="CW849" s="11"/>
      <c r="CX849" s="11"/>
      <c r="CY849" s="11"/>
      <c r="CZ849" s="11"/>
      <c r="DA849" s="11"/>
      <c r="DB849" s="11"/>
      <c r="DC849" s="11"/>
      <c r="DD849" s="11"/>
      <c r="DE849" s="11"/>
      <c r="DF849" s="11"/>
      <c r="DG849" s="11"/>
      <c r="DH849" s="11"/>
      <c r="DI849" s="11"/>
      <c r="DJ849" s="11"/>
      <c r="DK849" s="11"/>
      <c r="DL849" s="11"/>
      <c r="DM849" s="11"/>
      <c r="DN849" s="11"/>
      <c r="DO849" s="11"/>
      <c r="DP849" s="11"/>
      <c r="DQ849" s="11"/>
      <c r="DR849" s="11"/>
      <c r="DS849" s="11"/>
      <c r="DT849" s="11"/>
      <c r="DU849" s="11"/>
      <c r="DV849" s="11"/>
      <c r="DW849" s="11"/>
      <c r="DX849" s="11"/>
      <c r="DY849" s="11"/>
      <c r="DZ849" s="11"/>
      <c r="EA849" s="11"/>
      <c r="EB849" s="11"/>
      <c r="EC849" s="11"/>
      <c r="ED849" s="11"/>
      <c r="EE849" s="11"/>
    </row>
    <row r="850">
      <c r="B850" s="58"/>
      <c r="C850" s="58"/>
      <c r="D850" s="58"/>
      <c r="E850" s="58"/>
      <c r="F850" s="58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/>
      <c r="BE850" s="11"/>
      <c r="BF850" s="11"/>
      <c r="BG850" s="11"/>
      <c r="BH850" s="11"/>
      <c r="BI850" s="11"/>
      <c r="BJ850" s="11"/>
      <c r="BK850" s="11"/>
      <c r="BL850" s="11"/>
      <c r="BM850" s="11"/>
      <c r="BN850" s="11"/>
      <c r="BO850" s="11"/>
      <c r="BP850" s="11"/>
      <c r="BQ850" s="11"/>
      <c r="BR850" s="11"/>
      <c r="BS850" s="11"/>
      <c r="BT850" s="11"/>
      <c r="BU850" s="11"/>
      <c r="BV850" s="11"/>
      <c r="BW850" s="11"/>
      <c r="BX850" s="11"/>
      <c r="BY850" s="11"/>
      <c r="BZ850" s="11"/>
      <c r="CA850" s="11"/>
      <c r="CB850" s="11"/>
      <c r="CC850" s="11"/>
      <c r="CD850" s="11"/>
      <c r="CE850" s="11"/>
      <c r="CF850" s="11"/>
      <c r="CG850" s="11"/>
      <c r="CH850" s="11"/>
      <c r="CI850" s="11"/>
      <c r="CJ850" s="11"/>
      <c r="CK850" s="11"/>
      <c r="CL850" s="11"/>
      <c r="CM850" s="11"/>
      <c r="CN850" s="11"/>
      <c r="CO850" s="11"/>
      <c r="CP850" s="11"/>
      <c r="CQ850" s="11"/>
      <c r="CR850" s="11"/>
      <c r="CS850" s="11"/>
      <c r="CT850" s="11"/>
      <c r="CU850" s="11"/>
      <c r="CV850" s="11"/>
      <c r="CW850" s="11"/>
      <c r="CX850" s="11"/>
      <c r="CY850" s="11"/>
      <c r="CZ850" s="11"/>
      <c r="DA850" s="11"/>
      <c r="DB850" s="11"/>
      <c r="DC850" s="11"/>
      <c r="DD850" s="11"/>
      <c r="DE850" s="11"/>
      <c r="DF850" s="11"/>
      <c r="DG850" s="11"/>
      <c r="DH850" s="11"/>
      <c r="DI850" s="11"/>
      <c r="DJ850" s="11"/>
      <c r="DK850" s="11"/>
      <c r="DL850" s="11"/>
      <c r="DM850" s="11"/>
      <c r="DN850" s="11"/>
      <c r="DO850" s="11"/>
      <c r="DP850" s="11"/>
      <c r="DQ850" s="11"/>
      <c r="DR850" s="11"/>
      <c r="DS850" s="11"/>
      <c r="DT850" s="11"/>
      <c r="DU850" s="11"/>
      <c r="DV850" s="11"/>
      <c r="DW850" s="11"/>
      <c r="DX850" s="11"/>
      <c r="DY850" s="11"/>
      <c r="DZ850" s="11"/>
      <c r="EA850" s="11"/>
      <c r="EB850" s="11"/>
      <c r="EC850" s="11"/>
      <c r="ED850" s="11"/>
      <c r="EE850" s="11"/>
    </row>
    <row r="851">
      <c r="B851" s="58"/>
      <c r="C851" s="58"/>
      <c r="D851" s="58"/>
      <c r="E851" s="58"/>
      <c r="F851" s="58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  <c r="BI851" s="11"/>
      <c r="BJ851" s="11"/>
      <c r="BK851" s="11"/>
      <c r="BL851" s="11"/>
      <c r="BM851" s="11"/>
      <c r="BN851" s="11"/>
      <c r="BO851" s="11"/>
      <c r="BP851" s="11"/>
      <c r="BQ851" s="11"/>
      <c r="BR851" s="11"/>
      <c r="BS851" s="11"/>
      <c r="BT851" s="11"/>
      <c r="BU851" s="11"/>
      <c r="BV851" s="11"/>
      <c r="BW851" s="11"/>
      <c r="BX851" s="11"/>
      <c r="BY851" s="11"/>
      <c r="BZ851" s="11"/>
      <c r="CA851" s="11"/>
      <c r="CB851" s="11"/>
      <c r="CC851" s="11"/>
      <c r="CD851" s="11"/>
      <c r="CE851" s="11"/>
      <c r="CF851" s="11"/>
      <c r="CG851" s="11"/>
      <c r="CH851" s="11"/>
      <c r="CI851" s="11"/>
      <c r="CJ851" s="11"/>
      <c r="CK851" s="11"/>
      <c r="CL851" s="11"/>
      <c r="CM851" s="11"/>
      <c r="CN851" s="11"/>
      <c r="CO851" s="11"/>
      <c r="CP851" s="11"/>
      <c r="CQ851" s="11"/>
      <c r="CR851" s="11"/>
      <c r="CS851" s="11"/>
      <c r="CT851" s="11"/>
      <c r="CU851" s="11"/>
      <c r="CV851" s="11"/>
      <c r="CW851" s="11"/>
      <c r="CX851" s="11"/>
      <c r="CY851" s="11"/>
      <c r="CZ851" s="11"/>
      <c r="DA851" s="11"/>
      <c r="DB851" s="11"/>
      <c r="DC851" s="11"/>
      <c r="DD851" s="11"/>
      <c r="DE851" s="11"/>
      <c r="DF851" s="11"/>
      <c r="DG851" s="11"/>
      <c r="DH851" s="11"/>
      <c r="DI851" s="11"/>
      <c r="DJ851" s="11"/>
      <c r="DK851" s="11"/>
      <c r="DL851" s="11"/>
      <c r="DM851" s="11"/>
      <c r="DN851" s="11"/>
      <c r="DO851" s="11"/>
      <c r="DP851" s="11"/>
      <c r="DQ851" s="11"/>
      <c r="DR851" s="11"/>
      <c r="DS851" s="11"/>
      <c r="DT851" s="11"/>
      <c r="DU851" s="11"/>
      <c r="DV851" s="11"/>
      <c r="DW851" s="11"/>
      <c r="DX851" s="11"/>
      <c r="DY851" s="11"/>
      <c r="DZ851" s="11"/>
      <c r="EA851" s="11"/>
      <c r="EB851" s="11"/>
      <c r="EC851" s="11"/>
      <c r="ED851" s="11"/>
      <c r="EE851" s="11"/>
    </row>
    <row r="852">
      <c r="B852" s="58"/>
      <c r="C852" s="58"/>
      <c r="D852" s="58"/>
      <c r="E852" s="58"/>
      <c r="F852" s="58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  <c r="BI852" s="11"/>
      <c r="BJ852" s="11"/>
      <c r="BK852" s="11"/>
      <c r="BL852" s="11"/>
      <c r="BM852" s="11"/>
      <c r="BN852" s="11"/>
      <c r="BO852" s="11"/>
      <c r="BP852" s="11"/>
      <c r="BQ852" s="11"/>
      <c r="BR852" s="11"/>
      <c r="BS852" s="11"/>
      <c r="BT852" s="11"/>
      <c r="BU852" s="11"/>
      <c r="BV852" s="11"/>
      <c r="BW852" s="11"/>
      <c r="BX852" s="11"/>
      <c r="BY852" s="11"/>
      <c r="BZ852" s="11"/>
      <c r="CA852" s="11"/>
      <c r="CB852" s="11"/>
      <c r="CC852" s="11"/>
      <c r="CD852" s="11"/>
      <c r="CE852" s="11"/>
      <c r="CF852" s="11"/>
      <c r="CG852" s="11"/>
      <c r="CH852" s="11"/>
      <c r="CI852" s="11"/>
      <c r="CJ852" s="11"/>
      <c r="CK852" s="11"/>
      <c r="CL852" s="11"/>
      <c r="CM852" s="11"/>
      <c r="CN852" s="11"/>
      <c r="CO852" s="11"/>
      <c r="CP852" s="11"/>
      <c r="CQ852" s="11"/>
      <c r="CR852" s="11"/>
      <c r="CS852" s="11"/>
      <c r="CT852" s="11"/>
      <c r="CU852" s="11"/>
      <c r="CV852" s="11"/>
      <c r="CW852" s="11"/>
      <c r="CX852" s="11"/>
      <c r="CY852" s="11"/>
      <c r="CZ852" s="11"/>
      <c r="DA852" s="11"/>
      <c r="DB852" s="11"/>
      <c r="DC852" s="11"/>
      <c r="DD852" s="11"/>
      <c r="DE852" s="11"/>
      <c r="DF852" s="11"/>
      <c r="DG852" s="11"/>
      <c r="DH852" s="11"/>
      <c r="DI852" s="11"/>
      <c r="DJ852" s="11"/>
      <c r="DK852" s="11"/>
      <c r="DL852" s="11"/>
      <c r="DM852" s="11"/>
      <c r="DN852" s="11"/>
      <c r="DO852" s="11"/>
      <c r="DP852" s="11"/>
      <c r="DQ852" s="11"/>
      <c r="DR852" s="11"/>
      <c r="DS852" s="11"/>
      <c r="DT852" s="11"/>
      <c r="DU852" s="11"/>
      <c r="DV852" s="11"/>
      <c r="DW852" s="11"/>
      <c r="DX852" s="11"/>
      <c r="DY852" s="11"/>
      <c r="DZ852" s="11"/>
      <c r="EA852" s="11"/>
      <c r="EB852" s="11"/>
      <c r="EC852" s="11"/>
      <c r="ED852" s="11"/>
      <c r="EE852" s="11"/>
    </row>
    <row r="853">
      <c r="B853" s="58"/>
      <c r="C853" s="58"/>
      <c r="D853" s="58"/>
      <c r="E853" s="58"/>
      <c r="F853" s="58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  <c r="BI853" s="11"/>
      <c r="BJ853" s="11"/>
      <c r="BK853" s="11"/>
      <c r="BL853" s="11"/>
      <c r="BM853" s="11"/>
      <c r="BN853" s="11"/>
      <c r="BO853" s="11"/>
      <c r="BP853" s="11"/>
      <c r="BQ853" s="11"/>
      <c r="BR853" s="11"/>
      <c r="BS853" s="11"/>
      <c r="BT853" s="11"/>
      <c r="BU853" s="11"/>
      <c r="BV853" s="11"/>
      <c r="BW853" s="11"/>
      <c r="BX853" s="11"/>
      <c r="BY853" s="11"/>
      <c r="BZ853" s="11"/>
      <c r="CA853" s="11"/>
      <c r="CB853" s="11"/>
      <c r="CC853" s="11"/>
      <c r="CD853" s="11"/>
      <c r="CE853" s="11"/>
      <c r="CF853" s="11"/>
      <c r="CG853" s="11"/>
      <c r="CH853" s="11"/>
      <c r="CI853" s="11"/>
      <c r="CJ853" s="11"/>
      <c r="CK853" s="11"/>
      <c r="CL853" s="11"/>
      <c r="CM853" s="11"/>
      <c r="CN853" s="11"/>
      <c r="CO853" s="11"/>
      <c r="CP853" s="11"/>
      <c r="CQ853" s="11"/>
      <c r="CR853" s="11"/>
      <c r="CS853" s="11"/>
      <c r="CT853" s="11"/>
      <c r="CU853" s="11"/>
      <c r="CV853" s="11"/>
      <c r="CW853" s="11"/>
      <c r="CX853" s="11"/>
      <c r="CY853" s="11"/>
      <c r="CZ853" s="11"/>
      <c r="DA853" s="11"/>
      <c r="DB853" s="11"/>
      <c r="DC853" s="11"/>
      <c r="DD853" s="11"/>
      <c r="DE853" s="11"/>
      <c r="DF853" s="11"/>
      <c r="DG853" s="11"/>
      <c r="DH853" s="11"/>
      <c r="DI853" s="11"/>
      <c r="DJ853" s="11"/>
      <c r="DK853" s="11"/>
      <c r="DL853" s="11"/>
      <c r="DM853" s="11"/>
      <c r="DN853" s="11"/>
      <c r="DO853" s="11"/>
      <c r="DP853" s="11"/>
      <c r="DQ853" s="11"/>
      <c r="DR853" s="11"/>
      <c r="DS853" s="11"/>
      <c r="DT853" s="11"/>
      <c r="DU853" s="11"/>
      <c r="DV853" s="11"/>
      <c r="DW853" s="11"/>
      <c r="DX853" s="11"/>
      <c r="DY853" s="11"/>
      <c r="DZ853" s="11"/>
      <c r="EA853" s="11"/>
      <c r="EB853" s="11"/>
      <c r="EC853" s="11"/>
      <c r="ED853" s="11"/>
      <c r="EE853" s="11"/>
    </row>
    <row r="854">
      <c r="B854" s="58"/>
      <c r="C854" s="58"/>
      <c r="D854" s="58"/>
      <c r="E854" s="58"/>
      <c r="F854" s="58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  <c r="BI854" s="11"/>
      <c r="BJ854" s="11"/>
      <c r="BK854" s="11"/>
      <c r="BL854" s="11"/>
      <c r="BM854" s="11"/>
      <c r="BN854" s="11"/>
      <c r="BO854" s="11"/>
      <c r="BP854" s="11"/>
      <c r="BQ854" s="11"/>
      <c r="BR854" s="11"/>
      <c r="BS854" s="11"/>
      <c r="BT854" s="11"/>
      <c r="BU854" s="11"/>
      <c r="BV854" s="11"/>
      <c r="BW854" s="11"/>
      <c r="BX854" s="11"/>
      <c r="BY854" s="11"/>
      <c r="BZ854" s="11"/>
      <c r="CA854" s="11"/>
      <c r="CB854" s="11"/>
      <c r="CC854" s="11"/>
      <c r="CD854" s="11"/>
      <c r="CE854" s="11"/>
      <c r="CF854" s="11"/>
      <c r="CG854" s="11"/>
      <c r="CH854" s="11"/>
      <c r="CI854" s="11"/>
      <c r="CJ854" s="11"/>
      <c r="CK854" s="11"/>
      <c r="CL854" s="11"/>
      <c r="CM854" s="11"/>
      <c r="CN854" s="11"/>
      <c r="CO854" s="11"/>
      <c r="CP854" s="11"/>
      <c r="CQ854" s="11"/>
      <c r="CR854" s="11"/>
      <c r="CS854" s="11"/>
      <c r="CT854" s="11"/>
      <c r="CU854" s="11"/>
      <c r="CV854" s="11"/>
      <c r="CW854" s="11"/>
      <c r="CX854" s="11"/>
      <c r="CY854" s="11"/>
      <c r="CZ854" s="11"/>
      <c r="DA854" s="11"/>
      <c r="DB854" s="11"/>
      <c r="DC854" s="11"/>
      <c r="DD854" s="11"/>
      <c r="DE854" s="11"/>
      <c r="DF854" s="11"/>
      <c r="DG854" s="11"/>
      <c r="DH854" s="11"/>
      <c r="DI854" s="11"/>
      <c r="DJ854" s="11"/>
      <c r="DK854" s="11"/>
      <c r="DL854" s="11"/>
      <c r="DM854" s="11"/>
      <c r="DN854" s="11"/>
      <c r="DO854" s="11"/>
      <c r="DP854" s="11"/>
      <c r="DQ854" s="11"/>
      <c r="DR854" s="11"/>
      <c r="DS854" s="11"/>
      <c r="DT854" s="11"/>
      <c r="DU854" s="11"/>
      <c r="DV854" s="11"/>
      <c r="DW854" s="11"/>
      <c r="DX854" s="11"/>
      <c r="DY854" s="11"/>
      <c r="DZ854" s="11"/>
      <c r="EA854" s="11"/>
      <c r="EB854" s="11"/>
      <c r="EC854" s="11"/>
      <c r="ED854" s="11"/>
      <c r="EE854" s="11"/>
    </row>
    <row r="855">
      <c r="B855" s="58"/>
      <c r="C855" s="58"/>
      <c r="D855" s="58"/>
      <c r="E855" s="58"/>
      <c r="F855" s="58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11"/>
      <c r="BF855" s="11"/>
      <c r="BG855" s="11"/>
      <c r="BH855" s="11"/>
      <c r="BI855" s="11"/>
      <c r="BJ855" s="11"/>
      <c r="BK855" s="11"/>
      <c r="BL855" s="11"/>
      <c r="BM855" s="11"/>
      <c r="BN855" s="11"/>
      <c r="BO855" s="11"/>
      <c r="BP855" s="11"/>
      <c r="BQ855" s="11"/>
      <c r="BR855" s="11"/>
      <c r="BS855" s="11"/>
      <c r="BT855" s="11"/>
      <c r="BU855" s="11"/>
      <c r="BV855" s="11"/>
      <c r="BW855" s="11"/>
      <c r="BX855" s="11"/>
      <c r="BY855" s="11"/>
      <c r="BZ855" s="11"/>
      <c r="CA855" s="11"/>
      <c r="CB855" s="11"/>
      <c r="CC855" s="11"/>
      <c r="CD855" s="11"/>
      <c r="CE855" s="11"/>
      <c r="CF855" s="11"/>
      <c r="CG855" s="11"/>
      <c r="CH855" s="11"/>
      <c r="CI855" s="11"/>
      <c r="CJ855" s="11"/>
      <c r="CK855" s="11"/>
      <c r="CL855" s="11"/>
      <c r="CM855" s="11"/>
      <c r="CN855" s="11"/>
      <c r="CO855" s="11"/>
      <c r="CP855" s="11"/>
      <c r="CQ855" s="11"/>
      <c r="CR855" s="11"/>
      <c r="CS855" s="11"/>
      <c r="CT855" s="11"/>
      <c r="CU855" s="11"/>
      <c r="CV855" s="11"/>
      <c r="CW855" s="11"/>
      <c r="CX855" s="11"/>
      <c r="CY855" s="11"/>
      <c r="CZ855" s="11"/>
      <c r="DA855" s="11"/>
      <c r="DB855" s="11"/>
      <c r="DC855" s="11"/>
      <c r="DD855" s="11"/>
      <c r="DE855" s="11"/>
      <c r="DF855" s="11"/>
      <c r="DG855" s="11"/>
      <c r="DH855" s="11"/>
      <c r="DI855" s="11"/>
      <c r="DJ855" s="11"/>
      <c r="DK855" s="11"/>
      <c r="DL855" s="11"/>
      <c r="DM855" s="11"/>
      <c r="DN855" s="11"/>
      <c r="DO855" s="11"/>
      <c r="DP855" s="11"/>
      <c r="DQ855" s="11"/>
      <c r="DR855" s="11"/>
      <c r="DS855" s="11"/>
      <c r="DT855" s="11"/>
      <c r="DU855" s="11"/>
      <c r="DV855" s="11"/>
      <c r="DW855" s="11"/>
      <c r="DX855" s="11"/>
      <c r="DY855" s="11"/>
      <c r="DZ855" s="11"/>
      <c r="EA855" s="11"/>
      <c r="EB855" s="11"/>
      <c r="EC855" s="11"/>
      <c r="ED855" s="11"/>
      <c r="EE855" s="11"/>
    </row>
    <row r="856">
      <c r="B856" s="58"/>
      <c r="C856" s="58"/>
      <c r="D856" s="58"/>
      <c r="E856" s="58"/>
      <c r="F856" s="58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  <c r="BI856" s="11"/>
      <c r="BJ856" s="11"/>
      <c r="BK856" s="11"/>
      <c r="BL856" s="11"/>
      <c r="BM856" s="11"/>
      <c r="BN856" s="11"/>
      <c r="BO856" s="11"/>
      <c r="BP856" s="11"/>
      <c r="BQ856" s="11"/>
      <c r="BR856" s="11"/>
      <c r="BS856" s="11"/>
      <c r="BT856" s="11"/>
      <c r="BU856" s="11"/>
      <c r="BV856" s="11"/>
      <c r="BW856" s="11"/>
      <c r="BX856" s="11"/>
      <c r="BY856" s="11"/>
      <c r="BZ856" s="11"/>
      <c r="CA856" s="11"/>
      <c r="CB856" s="11"/>
      <c r="CC856" s="11"/>
      <c r="CD856" s="11"/>
      <c r="CE856" s="11"/>
      <c r="CF856" s="11"/>
      <c r="CG856" s="11"/>
      <c r="CH856" s="11"/>
      <c r="CI856" s="11"/>
      <c r="CJ856" s="11"/>
      <c r="CK856" s="11"/>
      <c r="CL856" s="11"/>
      <c r="CM856" s="11"/>
      <c r="CN856" s="11"/>
      <c r="CO856" s="11"/>
      <c r="CP856" s="11"/>
      <c r="CQ856" s="11"/>
      <c r="CR856" s="11"/>
      <c r="CS856" s="11"/>
      <c r="CT856" s="11"/>
      <c r="CU856" s="11"/>
      <c r="CV856" s="11"/>
      <c r="CW856" s="11"/>
      <c r="CX856" s="11"/>
      <c r="CY856" s="11"/>
      <c r="CZ856" s="11"/>
      <c r="DA856" s="11"/>
      <c r="DB856" s="11"/>
      <c r="DC856" s="11"/>
      <c r="DD856" s="11"/>
      <c r="DE856" s="11"/>
      <c r="DF856" s="11"/>
      <c r="DG856" s="11"/>
      <c r="DH856" s="11"/>
      <c r="DI856" s="11"/>
      <c r="DJ856" s="11"/>
      <c r="DK856" s="11"/>
      <c r="DL856" s="11"/>
      <c r="DM856" s="11"/>
      <c r="DN856" s="11"/>
      <c r="DO856" s="11"/>
      <c r="DP856" s="11"/>
      <c r="DQ856" s="11"/>
      <c r="DR856" s="11"/>
      <c r="DS856" s="11"/>
      <c r="DT856" s="11"/>
      <c r="DU856" s="11"/>
      <c r="DV856" s="11"/>
      <c r="DW856" s="11"/>
      <c r="DX856" s="11"/>
      <c r="DY856" s="11"/>
      <c r="DZ856" s="11"/>
      <c r="EA856" s="11"/>
      <c r="EB856" s="11"/>
      <c r="EC856" s="11"/>
      <c r="ED856" s="11"/>
      <c r="EE856" s="11"/>
    </row>
    <row r="857">
      <c r="B857" s="58"/>
      <c r="C857" s="58"/>
      <c r="D857" s="58"/>
      <c r="E857" s="58"/>
      <c r="F857" s="58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  <c r="BF857" s="11"/>
      <c r="BG857" s="11"/>
      <c r="BH857" s="11"/>
      <c r="BI857" s="11"/>
      <c r="BJ857" s="11"/>
      <c r="BK857" s="11"/>
      <c r="BL857" s="11"/>
      <c r="BM857" s="11"/>
      <c r="BN857" s="11"/>
      <c r="BO857" s="11"/>
      <c r="BP857" s="11"/>
      <c r="BQ857" s="11"/>
      <c r="BR857" s="11"/>
      <c r="BS857" s="11"/>
      <c r="BT857" s="11"/>
      <c r="BU857" s="11"/>
      <c r="BV857" s="11"/>
      <c r="BW857" s="11"/>
      <c r="BX857" s="11"/>
      <c r="BY857" s="11"/>
      <c r="BZ857" s="11"/>
      <c r="CA857" s="11"/>
      <c r="CB857" s="11"/>
      <c r="CC857" s="11"/>
      <c r="CD857" s="11"/>
      <c r="CE857" s="11"/>
      <c r="CF857" s="11"/>
      <c r="CG857" s="11"/>
      <c r="CH857" s="11"/>
      <c r="CI857" s="11"/>
      <c r="CJ857" s="11"/>
      <c r="CK857" s="11"/>
      <c r="CL857" s="11"/>
      <c r="CM857" s="11"/>
      <c r="CN857" s="11"/>
      <c r="CO857" s="11"/>
      <c r="CP857" s="11"/>
      <c r="CQ857" s="11"/>
      <c r="CR857" s="11"/>
      <c r="CS857" s="11"/>
      <c r="CT857" s="11"/>
      <c r="CU857" s="11"/>
      <c r="CV857" s="11"/>
      <c r="CW857" s="11"/>
      <c r="CX857" s="11"/>
      <c r="CY857" s="11"/>
      <c r="CZ857" s="11"/>
      <c r="DA857" s="11"/>
      <c r="DB857" s="11"/>
      <c r="DC857" s="11"/>
      <c r="DD857" s="11"/>
      <c r="DE857" s="11"/>
      <c r="DF857" s="11"/>
      <c r="DG857" s="11"/>
      <c r="DH857" s="11"/>
      <c r="DI857" s="11"/>
      <c r="DJ857" s="11"/>
      <c r="DK857" s="11"/>
      <c r="DL857" s="11"/>
      <c r="DM857" s="11"/>
      <c r="DN857" s="11"/>
      <c r="DO857" s="11"/>
      <c r="DP857" s="11"/>
      <c r="DQ857" s="11"/>
      <c r="DR857" s="11"/>
      <c r="DS857" s="11"/>
      <c r="DT857" s="11"/>
      <c r="DU857" s="11"/>
      <c r="DV857" s="11"/>
      <c r="DW857" s="11"/>
      <c r="DX857" s="11"/>
      <c r="DY857" s="11"/>
      <c r="DZ857" s="11"/>
      <c r="EA857" s="11"/>
      <c r="EB857" s="11"/>
      <c r="EC857" s="11"/>
      <c r="ED857" s="11"/>
      <c r="EE857" s="11"/>
    </row>
    <row r="858">
      <c r="B858" s="58"/>
      <c r="C858" s="58"/>
      <c r="D858" s="58"/>
      <c r="E858" s="58"/>
      <c r="F858" s="58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  <c r="BJ858" s="11"/>
      <c r="BK858" s="11"/>
      <c r="BL858" s="11"/>
      <c r="BM858" s="11"/>
      <c r="BN858" s="11"/>
      <c r="BO858" s="11"/>
      <c r="BP858" s="11"/>
      <c r="BQ858" s="11"/>
      <c r="BR858" s="11"/>
      <c r="BS858" s="11"/>
      <c r="BT858" s="11"/>
      <c r="BU858" s="11"/>
      <c r="BV858" s="11"/>
      <c r="BW858" s="11"/>
      <c r="BX858" s="11"/>
      <c r="BY858" s="11"/>
      <c r="BZ858" s="11"/>
      <c r="CA858" s="11"/>
      <c r="CB858" s="11"/>
      <c r="CC858" s="11"/>
      <c r="CD858" s="11"/>
      <c r="CE858" s="11"/>
      <c r="CF858" s="11"/>
      <c r="CG858" s="11"/>
      <c r="CH858" s="11"/>
      <c r="CI858" s="11"/>
      <c r="CJ858" s="11"/>
      <c r="CK858" s="11"/>
      <c r="CL858" s="11"/>
      <c r="CM858" s="11"/>
      <c r="CN858" s="11"/>
      <c r="CO858" s="11"/>
      <c r="CP858" s="11"/>
      <c r="CQ858" s="11"/>
      <c r="CR858" s="11"/>
      <c r="CS858" s="11"/>
      <c r="CT858" s="11"/>
      <c r="CU858" s="11"/>
      <c r="CV858" s="11"/>
      <c r="CW858" s="11"/>
      <c r="CX858" s="11"/>
      <c r="CY858" s="11"/>
      <c r="CZ858" s="11"/>
      <c r="DA858" s="11"/>
      <c r="DB858" s="11"/>
      <c r="DC858" s="11"/>
      <c r="DD858" s="11"/>
      <c r="DE858" s="11"/>
      <c r="DF858" s="11"/>
      <c r="DG858" s="11"/>
      <c r="DH858" s="11"/>
      <c r="DI858" s="11"/>
      <c r="DJ858" s="11"/>
      <c r="DK858" s="11"/>
      <c r="DL858" s="11"/>
      <c r="DM858" s="11"/>
      <c r="DN858" s="11"/>
      <c r="DO858" s="11"/>
      <c r="DP858" s="11"/>
      <c r="DQ858" s="11"/>
      <c r="DR858" s="11"/>
      <c r="DS858" s="11"/>
      <c r="DT858" s="11"/>
      <c r="DU858" s="11"/>
      <c r="DV858" s="11"/>
      <c r="DW858" s="11"/>
      <c r="DX858" s="11"/>
      <c r="DY858" s="11"/>
      <c r="DZ858" s="11"/>
      <c r="EA858" s="11"/>
      <c r="EB858" s="11"/>
      <c r="EC858" s="11"/>
      <c r="ED858" s="11"/>
      <c r="EE858" s="11"/>
    </row>
    <row r="859">
      <c r="B859" s="58"/>
      <c r="C859" s="58"/>
      <c r="D859" s="58"/>
      <c r="E859" s="58"/>
      <c r="F859" s="58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11"/>
      <c r="BF859" s="11"/>
      <c r="BG859" s="11"/>
      <c r="BH859" s="11"/>
      <c r="BI859" s="11"/>
      <c r="BJ859" s="11"/>
      <c r="BK859" s="11"/>
      <c r="BL859" s="11"/>
      <c r="BM859" s="11"/>
      <c r="BN859" s="11"/>
      <c r="BO859" s="11"/>
      <c r="BP859" s="11"/>
      <c r="BQ859" s="11"/>
      <c r="BR859" s="11"/>
      <c r="BS859" s="11"/>
      <c r="BT859" s="11"/>
      <c r="BU859" s="11"/>
      <c r="BV859" s="11"/>
      <c r="BW859" s="11"/>
      <c r="BX859" s="11"/>
      <c r="BY859" s="11"/>
      <c r="BZ859" s="11"/>
      <c r="CA859" s="11"/>
      <c r="CB859" s="11"/>
      <c r="CC859" s="11"/>
      <c r="CD859" s="11"/>
      <c r="CE859" s="11"/>
      <c r="CF859" s="11"/>
      <c r="CG859" s="11"/>
      <c r="CH859" s="11"/>
      <c r="CI859" s="11"/>
      <c r="CJ859" s="11"/>
      <c r="CK859" s="11"/>
      <c r="CL859" s="11"/>
      <c r="CM859" s="11"/>
      <c r="CN859" s="11"/>
      <c r="CO859" s="11"/>
      <c r="CP859" s="11"/>
      <c r="CQ859" s="11"/>
      <c r="CR859" s="11"/>
      <c r="CS859" s="11"/>
      <c r="CT859" s="11"/>
      <c r="CU859" s="11"/>
      <c r="CV859" s="11"/>
      <c r="CW859" s="11"/>
      <c r="CX859" s="11"/>
      <c r="CY859" s="11"/>
      <c r="CZ859" s="11"/>
      <c r="DA859" s="11"/>
      <c r="DB859" s="11"/>
      <c r="DC859" s="11"/>
      <c r="DD859" s="11"/>
      <c r="DE859" s="11"/>
      <c r="DF859" s="11"/>
      <c r="DG859" s="11"/>
      <c r="DH859" s="11"/>
      <c r="DI859" s="11"/>
      <c r="DJ859" s="11"/>
      <c r="DK859" s="11"/>
      <c r="DL859" s="11"/>
      <c r="DM859" s="11"/>
      <c r="DN859" s="11"/>
      <c r="DO859" s="11"/>
      <c r="DP859" s="11"/>
      <c r="DQ859" s="11"/>
      <c r="DR859" s="11"/>
      <c r="DS859" s="11"/>
      <c r="DT859" s="11"/>
      <c r="DU859" s="11"/>
      <c r="DV859" s="11"/>
      <c r="DW859" s="11"/>
      <c r="DX859" s="11"/>
      <c r="DY859" s="11"/>
      <c r="DZ859" s="11"/>
      <c r="EA859" s="11"/>
      <c r="EB859" s="11"/>
      <c r="EC859" s="11"/>
      <c r="ED859" s="11"/>
      <c r="EE859" s="11"/>
    </row>
    <row r="860">
      <c r="B860" s="58"/>
      <c r="C860" s="58"/>
      <c r="D860" s="58"/>
      <c r="E860" s="58"/>
      <c r="F860" s="58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  <c r="BA860" s="11"/>
      <c r="BB860" s="11"/>
      <c r="BC860" s="11"/>
      <c r="BD860" s="11"/>
      <c r="BE860" s="11"/>
      <c r="BF860" s="11"/>
      <c r="BG860" s="11"/>
      <c r="BH860" s="11"/>
      <c r="BI860" s="11"/>
      <c r="BJ860" s="11"/>
      <c r="BK860" s="11"/>
      <c r="BL860" s="11"/>
      <c r="BM860" s="11"/>
      <c r="BN860" s="11"/>
      <c r="BO860" s="11"/>
      <c r="BP860" s="11"/>
      <c r="BQ860" s="11"/>
      <c r="BR860" s="11"/>
      <c r="BS860" s="11"/>
      <c r="BT860" s="11"/>
      <c r="BU860" s="11"/>
      <c r="BV860" s="11"/>
      <c r="BW860" s="11"/>
      <c r="BX860" s="11"/>
      <c r="BY860" s="11"/>
      <c r="BZ860" s="11"/>
      <c r="CA860" s="11"/>
      <c r="CB860" s="11"/>
      <c r="CC860" s="11"/>
      <c r="CD860" s="11"/>
      <c r="CE860" s="11"/>
      <c r="CF860" s="11"/>
      <c r="CG860" s="11"/>
      <c r="CH860" s="11"/>
      <c r="CI860" s="11"/>
      <c r="CJ860" s="11"/>
      <c r="CK860" s="11"/>
      <c r="CL860" s="11"/>
      <c r="CM860" s="11"/>
      <c r="CN860" s="11"/>
      <c r="CO860" s="11"/>
      <c r="CP860" s="11"/>
      <c r="CQ860" s="11"/>
      <c r="CR860" s="11"/>
      <c r="CS860" s="11"/>
      <c r="CT860" s="11"/>
      <c r="CU860" s="11"/>
      <c r="CV860" s="11"/>
      <c r="CW860" s="11"/>
      <c r="CX860" s="11"/>
      <c r="CY860" s="11"/>
      <c r="CZ860" s="11"/>
      <c r="DA860" s="11"/>
      <c r="DB860" s="11"/>
      <c r="DC860" s="11"/>
      <c r="DD860" s="11"/>
      <c r="DE860" s="11"/>
      <c r="DF860" s="11"/>
      <c r="DG860" s="11"/>
      <c r="DH860" s="11"/>
      <c r="DI860" s="11"/>
      <c r="DJ860" s="11"/>
      <c r="DK860" s="11"/>
      <c r="DL860" s="11"/>
      <c r="DM860" s="11"/>
      <c r="DN860" s="11"/>
      <c r="DO860" s="11"/>
      <c r="DP860" s="11"/>
      <c r="DQ860" s="11"/>
      <c r="DR860" s="11"/>
      <c r="DS860" s="11"/>
      <c r="DT860" s="11"/>
      <c r="DU860" s="11"/>
      <c r="DV860" s="11"/>
      <c r="DW860" s="11"/>
      <c r="DX860" s="11"/>
      <c r="DY860" s="11"/>
      <c r="DZ860" s="11"/>
      <c r="EA860" s="11"/>
      <c r="EB860" s="11"/>
      <c r="EC860" s="11"/>
      <c r="ED860" s="11"/>
      <c r="EE860" s="11"/>
    </row>
    <row r="861">
      <c r="B861" s="58"/>
      <c r="C861" s="58"/>
      <c r="D861" s="58"/>
      <c r="E861" s="58"/>
      <c r="F861" s="58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  <c r="BD861" s="11"/>
      <c r="BE861" s="11"/>
      <c r="BF861" s="11"/>
      <c r="BG861" s="11"/>
      <c r="BH861" s="11"/>
      <c r="BI861" s="11"/>
      <c r="BJ861" s="11"/>
      <c r="BK861" s="11"/>
      <c r="BL861" s="11"/>
      <c r="BM861" s="11"/>
      <c r="BN861" s="11"/>
      <c r="BO861" s="11"/>
      <c r="BP861" s="11"/>
      <c r="BQ861" s="11"/>
      <c r="BR861" s="11"/>
      <c r="BS861" s="11"/>
      <c r="BT861" s="11"/>
      <c r="BU861" s="11"/>
      <c r="BV861" s="11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</row>
    <row r="862">
      <c r="B862" s="58"/>
      <c r="C862" s="58"/>
      <c r="D862" s="58"/>
      <c r="E862" s="58"/>
      <c r="F862" s="58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  <c r="BD862" s="11"/>
      <c r="BE862" s="11"/>
      <c r="BF862" s="11"/>
      <c r="BG862" s="11"/>
      <c r="BH862" s="11"/>
      <c r="BI862" s="11"/>
      <c r="BJ862" s="11"/>
      <c r="BK862" s="11"/>
      <c r="BL862" s="11"/>
      <c r="BM862" s="11"/>
      <c r="BN862" s="11"/>
      <c r="BO862" s="11"/>
      <c r="BP862" s="11"/>
      <c r="BQ862" s="11"/>
      <c r="BR862" s="11"/>
      <c r="BS862" s="11"/>
      <c r="BT862" s="11"/>
      <c r="BU862" s="11"/>
      <c r="BV862" s="11"/>
      <c r="BW862" s="11"/>
      <c r="BX862" s="11"/>
      <c r="BY862" s="11"/>
      <c r="BZ862" s="11"/>
      <c r="CA862" s="11"/>
      <c r="CB862" s="11"/>
      <c r="CC862" s="11"/>
      <c r="CD862" s="11"/>
      <c r="CE862" s="11"/>
      <c r="CF862" s="11"/>
      <c r="CG862" s="11"/>
      <c r="CH862" s="11"/>
      <c r="CI862" s="11"/>
      <c r="CJ862" s="11"/>
      <c r="CK862" s="11"/>
      <c r="CL862" s="11"/>
      <c r="CM862" s="11"/>
      <c r="CN862" s="11"/>
      <c r="CO862" s="11"/>
      <c r="CP862" s="11"/>
      <c r="CQ862" s="11"/>
      <c r="CR862" s="11"/>
      <c r="CS862" s="11"/>
      <c r="CT862" s="11"/>
      <c r="CU862" s="11"/>
      <c r="CV862" s="11"/>
      <c r="CW862" s="11"/>
      <c r="CX862" s="11"/>
      <c r="CY862" s="11"/>
      <c r="CZ862" s="11"/>
      <c r="DA862" s="11"/>
      <c r="DB862" s="11"/>
      <c r="DC862" s="11"/>
      <c r="DD862" s="11"/>
      <c r="DE862" s="11"/>
      <c r="DF862" s="11"/>
      <c r="DG862" s="11"/>
      <c r="DH862" s="11"/>
      <c r="DI862" s="11"/>
      <c r="DJ862" s="11"/>
      <c r="DK862" s="11"/>
      <c r="DL862" s="11"/>
      <c r="DM862" s="11"/>
      <c r="DN862" s="11"/>
      <c r="DO862" s="11"/>
      <c r="DP862" s="11"/>
      <c r="DQ862" s="11"/>
      <c r="DR862" s="11"/>
      <c r="DS862" s="11"/>
      <c r="DT862" s="11"/>
      <c r="DU862" s="11"/>
      <c r="DV862" s="11"/>
      <c r="DW862" s="11"/>
      <c r="DX862" s="11"/>
      <c r="DY862" s="11"/>
      <c r="DZ862" s="11"/>
      <c r="EA862" s="11"/>
      <c r="EB862" s="11"/>
      <c r="EC862" s="11"/>
      <c r="ED862" s="11"/>
      <c r="EE862" s="11"/>
    </row>
    <row r="863">
      <c r="B863" s="58"/>
      <c r="C863" s="58"/>
      <c r="D863" s="58"/>
      <c r="E863" s="58"/>
      <c r="F863" s="58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  <c r="BA863" s="11"/>
      <c r="BB863" s="11"/>
      <c r="BC863" s="11"/>
      <c r="BD863" s="11"/>
      <c r="BE863" s="11"/>
      <c r="BF863" s="11"/>
      <c r="BG863" s="11"/>
      <c r="BH863" s="11"/>
      <c r="BI863" s="11"/>
      <c r="BJ863" s="11"/>
      <c r="BK863" s="11"/>
      <c r="BL863" s="11"/>
      <c r="BM863" s="11"/>
      <c r="BN863" s="11"/>
      <c r="BO863" s="11"/>
      <c r="BP863" s="11"/>
      <c r="BQ863" s="11"/>
      <c r="BR863" s="11"/>
      <c r="BS863" s="11"/>
      <c r="BT863" s="11"/>
      <c r="BU863" s="11"/>
      <c r="BV863" s="11"/>
      <c r="BW863" s="11"/>
      <c r="BX863" s="11"/>
      <c r="BY863" s="11"/>
      <c r="BZ863" s="11"/>
      <c r="CA863" s="11"/>
      <c r="CB863" s="11"/>
      <c r="CC863" s="11"/>
      <c r="CD863" s="11"/>
      <c r="CE863" s="11"/>
      <c r="CF863" s="11"/>
      <c r="CG863" s="11"/>
      <c r="CH863" s="11"/>
      <c r="CI863" s="11"/>
      <c r="CJ863" s="11"/>
      <c r="CK863" s="11"/>
      <c r="CL863" s="11"/>
      <c r="CM863" s="11"/>
      <c r="CN863" s="11"/>
      <c r="CO863" s="11"/>
      <c r="CP863" s="11"/>
      <c r="CQ863" s="11"/>
      <c r="CR863" s="11"/>
      <c r="CS863" s="11"/>
      <c r="CT863" s="11"/>
      <c r="CU863" s="11"/>
      <c r="CV863" s="11"/>
      <c r="CW863" s="11"/>
      <c r="CX863" s="11"/>
      <c r="CY863" s="11"/>
      <c r="CZ863" s="11"/>
      <c r="DA863" s="11"/>
      <c r="DB863" s="11"/>
      <c r="DC863" s="11"/>
      <c r="DD863" s="11"/>
      <c r="DE863" s="11"/>
      <c r="DF863" s="11"/>
      <c r="DG863" s="11"/>
      <c r="DH863" s="11"/>
      <c r="DI863" s="11"/>
      <c r="DJ863" s="11"/>
      <c r="DK863" s="11"/>
      <c r="DL863" s="11"/>
      <c r="DM863" s="11"/>
      <c r="DN863" s="11"/>
      <c r="DO863" s="11"/>
      <c r="DP863" s="11"/>
      <c r="DQ863" s="11"/>
      <c r="DR863" s="11"/>
      <c r="DS863" s="11"/>
      <c r="DT863" s="11"/>
      <c r="DU863" s="11"/>
      <c r="DV863" s="11"/>
      <c r="DW863" s="11"/>
      <c r="DX863" s="11"/>
      <c r="DY863" s="11"/>
      <c r="DZ863" s="11"/>
      <c r="EA863" s="11"/>
      <c r="EB863" s="11"/>
      <c r="EC863" s="11"/>
      <c r="ED863" s="11"/>
      <c r="EE863" s="11"/>
    </row>
    <row r="864">
      <c r="B864" s="58"/>
      <c r="C864" s="58"/>
      <c r="D864" s="58"/>
      <c r="E864" s="58"/>
      <c r="F864" s="58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  <c r="BA864" s="11"/>
      <c r="BB864" s="11"/>
      <c r="BC864" s="11"/>
      <c r="BD864" s="11"/>
      <c r="BE864" s="11"/>
      <c r="BF864" s="11"/>
      <c r="BG864" s="11"/>
      <c r="BH864" s="11"/>
      <c r="BI864" s="11"/>
      <c r="BJ864" s="11"/>
      <c r="BK864" s="11"/>
      <c r="BL864" s="11"/>
      <c r="BM864" s="11"/>
      <c r="BN864" s="11"/>
      <c r="BO864" s="11"/>
      <c r="BP864" s="11"/>
      <c r="BQ864" s="11"/>
      <c r="BR864" s="11"/>
      <c r="BS864" s="11"/>
      <c r="BT864" s="11"/>
      <c r="BU864" s="11"/>
      <c r="BV864" s="11"/>
      <c r="BW864" s="11"/>
      <c r="BX864" s="11"/>
      <c r="BY864" s="11"/>
      <c r="BZ864" s="11"/>
      <c r="CA864" s="11"/>
      <c r="CB864" s="11"/>
      <c r="CC864" s="11"/>
      <c r="CD864" s="11"/>
      <c r="CE864" s="11"/>
      <c r="CF864" s="11"/>
      <c r="CG864" s="11"/>
      <c r="CH864" s="11"/>
      <c r="CI864" s="11"/>
      <c r="CJ864" s="11"/>
      <c r="CK864" s="11"/>
      <c r="CL864" s="11"/>
      <c r="CM864" s="11"/>
      <c r="CN864" s="11"/>
      <c r="CO864" s="11"/>
      <c r="CP864" s="11"/>
      <c r="CQ864" s="11"/>
      <c r="CR864" s="11"/>
      <c r="CS864" s="11"/>
      <c r="CT864" s="11"/>
      <c r="CU864" s="11"/>
      <c r="CV864" s="11"/>
      <c r="CW864" s="11"/>
      <c r="CX864" s="11"/>
      <c r="CY864" s="11"/>
      <c r="CZ864" s="11"/>
      <c r="DA864" s="11"/>
      <c r="DB864" s="11"/>
      <c r="DC864" s="11"/>
      <c r="DD864" s="11"/>
      <c r="DE864" s="11"/>
      <c r="DF864" s="11"/>
      <c r="DG864" s="11"/>
      <c r="DH864" s="11"/>
      <c r="DI864" s="11"/>
      <c r="DJ864" s="11"/>
      <c r="DK864" s="11"/>
      <c r="DL864" s="11"/>
      <c r="DM864" s="11"/>
      <c r="DN864" s="11"/>
      <c r="DO864" s="11"/>
      <c r="DP864" s="11"/>
      <c r="DQ864" s="11"/>
      <c r="DR864" s="11"/>
      <c r="DS864" s="11"/>
      <c r="DT864" s="11"/>
      <c r="DU864" s="11"/>
      <c r="DV864" s="11"/>
      <c r="DW864" s="11"/>
      <c r="DX864" s="11"/>
      <c r="DY864" s="11"/>
      <c r="DZ864" s="11"/>
      <c r="EA864" s="11"/>
      <c r="EB864" s="11"/>
      <c r="EC864" s="11"/>
      <c r="ED864" s="11"/>
      <c r="EE864" s="11"/>
    </row>
    <row r="865">
      <c r="B865" s="58"/>
      <c r="C865" s="58"/>
      <c r="D865" s="58"/>
      <c r="E865" s="58"/>
      <c r="F865" s="58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  <c r="BD865" s="11"/>
      <c r="BE865" s="11"/>
      <c r="BF865" s="11"/>
      <c r="BG865" s="11"/>
      <c r="BH865" s="11"/>
      <c r="BI865" s="11"/>
      <c r="BJ865" s="11"/>
      <c r="BK865" s="11"/>
      <c r="BL865" s="11"/>
      <c r="BM865" s="11"/>
      <c r="BN865" s="11"/>
      <c r="BO865" s="11"/>
      <c r="BP865" s="11"/>
      <c r="BQ865" s="11"/>
      <c r="BR865" s="11"/>
      <c r="BS865" s="11"/>
      <c r="BT865" s="11"/>
      <c r="BU865" s="11"/>
      <c r="BV865" s="11"/>
      <c r="BW865" s="11"/>
      <c r="BX865" s="11"/>
      <c r="BY865" s="11"/>
      <c r="BZ865" s="11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</row>
    <row r="866">
      <c r="B866" s="58"/>
      <c r="C866" s="58"/>
      <c r="D866" s="58"/>
      <c r="E866" s="58"/>
      <c r="F866" s="58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1"/>
      <c r="BA866" s="11"/>
      <c r="BB866" s="11"/>
      <c r="BC866" s="11"/>
      <c r="BD866" s="11"/>
      <c r="BE866" s="11"/>
      <c r="BF866" s="11"/>
      <c r="BG866" s="11"/>
      <c r="BH866" s="11"/>
      <c r="BI866" s="11"/>
      <c r="BJ866" s="11"/>
      <c r="BK866" s="11"/>
      <c r="BL866" s="11"/>
      <c r="BM866" s="11"/>
      <c r="BN866" s="11"/>
      <c r="BO866" s="11"/>
      <c r="BP866" s="11"/>
      <c r="BQ866" s="11"/>
      <c r="BR866" s="11"/>
      <c r="BS866" s="11"/>
      <c r="BT866" s="11"/>
      <c r="BU866" s="11"/>
      <c r="BV866" s="11"/>
      <c r="BW866" s="11"/>
      <c r="BX866" s="11"/>
      <c r="BY866" s="11"/>
      <c r="BZ866" s="11"/>
      <c r="CA866" s="11"/>
      <c r="CB866" s="11"/>
      <c r="CC866" s="11"/>
      <c r="CD866" s="11"/>
      <c r="CE866" s="11"/>
      <c r="CF866" s="11"/>
      <c r="CG866" s="11"/>
      <c r="CH866" s="11"/>
      <c r="CI866" s="11"/>
      <c r="CJ866" s="11"/>
      <c r="CK866" s="11"/>
      <c r="CL866" s="11"/>
      <c r="CM866" s="11"/>
      <c r="CN866" s="11"/>
      <c r="CO866" s="11"/>
      <c r="CP866" s="11"/>
      <c r="CQ866" s="11"/>
      <c r="CR866" s="11"/>
      <c r="CS866" s="11"/>
      <c r="CT866" s="11"/>
      <c r="CU866" s="11"/>
      <c r="CV866" s="11"/>
      <c r="CW866" s="11"/>
      <c r="CX866" s="11"/>
      <c r="CY866" s="11"/>
      <c r="CZ866" s="11"/>
      <c r="DA866" s="11"/>
      <c r="DB866" s="11"/>
      <c r="DC866" s="11"/>
      <c r="DD866" s="11"/>
      <c r="DE866" s="11"/>
      <c r="DF866" s="11"/>
      <c r="DG866" s="11"/>
      <c r="DH866" s="11"/>
      <c r="DI866" s="11"/>
      <c r="DJ866" s="11"/>
      <c r="DK866" s="11"/>
      <c r="DL866" s="11"/>
      <c r="DM866" s="11"/>
      <c r="DN866" s="11"/>
      <c r="DO866" s="11"/>
      <c r="DP866" s="11"/>
      <c r="DQ866" s="11"/>
      <c r="DR866" s="11"/>
      <c r="DS866" s="11"/>
      <c r="DT866" s="11"/>
      <c r="DU866" s="11"/>
      <c r="DV866" s="11"/>
      <c r="DW866" s="11"/>
      <c r="DX866" s="11"/>
      <c r="DY866" s="11"/>
      <c r="DZ866" s="11"/>
      <c r="EA866" s="11"/>
      <c r="EB866" s="11"/>
      <c r="EC866" s="11"/>
      <c r="ED866" s="11"/>
      <c r="EE866" s="11"/>
    </row>
    <row r="867">
      <c r="B867" s="58"/>
      <c r="C867" s="58"/>
      <c r="D867" s="58"/>
      <c r="E867" s="58"/>
      <c r="F867" s="58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1"/>
      <c r="BA867" s="11"/>
      <c r="BB867" s="11"/>
      <c r="BC867" s="11"/>
      <c r="BD867" s="11"/>
      <c r="BE867" s="11"/>
      <c r="BF867" s="11"/>
      <c r="BG867" s="11"/>
      <c r="BH867" s="11"/>
      <c r="BI867" s="11"/>
      <c r="BJ867" s="11"/>
      <c r="BK867" s="11"/>
      <c r="BL867" s="11"/>
      <c r="BM867" s="11"/>
      <c r="BN867" s="11"/>
      <c r="BO867" s="11"/>
      <c r="BP867" s="11"/>
      <c r="BQ867" s="11"/>
      <c r="BR867" s="11"/>
      <c r="BS867" s="11"/>
      <c r="BT867" s="11"/>
      <c r="BU867" s="11"/>
      <c r="BV867" s="11"/>
      <c r="BW867" s="11"/>
      <c r="BX867" s="11"/>
      <c r="BY867" s="11"/>
      <c r="BZ867" s="11"/>
      <c r="CA867" s="11"/>
      <c r="CB867" s="11"/>
      <c r="CC867" s="11"/>
      <c r="CD867" s="11"/>
      <c r="CE867" s="11"/>
      <c r="CF867" s="11"/>
      <c r="CG867" s="11"/>
      <c r="CH867" s="11"/>
      <c r="CI867" s="11"/>
      <c r="CJ867" s="11"/>
      <c r="CK867" s="11"/>
      <c r="CL867" s="11"/>
      <c r="CM867" s="11"/>
      <c r="CN867" s="11"/>
      <c r="CO867" s="11"/>
      <c r="CP867" s="11"/>
      <c r="CQ867" s="11"/>
      <c r="CR867" s="11"/>
      <c r="CS867" s="11"/>
      <c r="CT867" s="11"/>
      <c r="CU867" s="11"/>
      <c r="CV867" s="11"/>
      <c r="CW867" s="11"/>
      <c r="CX867" s="11"/>
      <c r="CY867" s="11"/>
      <c r="CZ867" s="11"/>
      <c r="DA867" s="11"/>
      <c r="DB867" s="11"/>
      <c r="DC867" s="11"/>
      <c r="DD867" s="11"/>
      <c r="DE867" s="11"/>
      <c r="DF867" s="11"/>
      <c r="DG867" s="11"/>
      <c r="DH867" s="11"/>
      <c r="DI867" s="11"/>
      <c r="DJ867" s="11"/>
      <c r="DK867" s="11"/>
      <c r="DL867" s="11"/>
      <c r="DM867" s="11"/>
      <c r="DN867" s="11"/>
      <c r="DO867" s="11"/>
      <c r="DP867" s="11"/>
      <c r="DQ867" s="11"/>
      <c r="DR867" s="11"/>
      <c r="DS867" s="11"/>
      <c r="DT867" s="11"/>
      <c r="DU867" s="11"/>
      <c r="DV867" s="11"/>
      <c r="DW867" s="11"/>
      <c r="DX867" s="11"/>
      <c r="DY867" s="11"/>
      <c r="DZ867" s="11"/>
      <c r="EA867" s="11"/>
      <c r="EB867" s="11"/>
      <c r="EC867" s="11"/>
      <c r="ED867" s="11"/>
      <c r="EE867" s="11"/>
    </row>
    <row r="868">
      <c r="B868" s="58"/>
      <c r="C868" s="58"/>
      <c r="D868" s="58"/>
      <c r="E868" s="58"/>
      <c r="F868" s="58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  <c r="AZ868" s="11"/>
      <c r="BA868" s="11"/>
      <c r="BB868" s="11"/>
      <c r="BC868" s="11"/>
      <c r="BD868" s="11"/>
      <c r="BE868" s="11"/>
      <c r="BF868" s="11"/>
      <c r="BG868" s="11"/>
      <c r="BH868" s="11"/>
      <c r="BI868" s="11"/>
      <c r="BJ868" s="11"/>
      <c r="BK868" s="11"/>
      <c r="BL868" s="11"/>
      <c r="BM868" s="11"/>
      <c r="BN868" s="11"/>
      <c r="BO868" s="11"/>
      <c r="BP868" s="11"/>
      <c r="BQ868" s="11"/>
      <c r="BR868" s="11"/>
      <c r="BS868" s="11"/>
      <c r="BT868" s="11"/>
      <c r="BU868" s="11"/>
      <c r="BV868" s="11"/>
      <c r="BW868" s="11"/>
      <c r="BX868" s="11"/>
      <c r="BY868" s="11"/>
      <c r="BZ868" s="11"/>
      <c r="CA868" s="11"/>
      <c r="CB868" s="11"/>
      <c r="CC868" s="11"/>
      <c r="CD868" s="11"/>
      <c r="CE868" s="11"/>
      <c r="CF868" s="11"/>
      <c r="CG868" s="11"/>
      <c r="CH868" s="11"/>
      <c r="CI868" s="11"/>
      <c r="CJ868" s="11"/>
      <c r="CK868" s="11"/>
      <c r="CL868" s="11"/>
      <c r="CM868" s="11"/>
      <c r="CN868" s="11"/>
      <c r="CO868" s="11"/>
      <c r="CP868" s="11"/>
      <c r="CQ868" s="11"/>
      <c r="CR868" s="11"/>
      <c r="CS868" s="11"/>
      <c r="CT868" s="11"/>
      <c r="CU868" s="11"/>
      <c r="CV868" s="11"/>
      <c r="CW868" s="11"/>
      <c r="CX868" s="11"/>
      <c r="CY868" s="11"/>
      <c r="CZ868" s="11"/>
      <c r="DA868" s="11"/>
      <c r="DB868" s="11"/>
      <c r="DC868" s="11"/>
      <c r="DD868" s="11"/>
      <c r="DE868" s="11"/>
      <c r="DF868" s="11"/>
      <c r="DG868" s="11"/>
      <c r="DH868" s="11"/>
      <c r="DI868" s="11"/>
      <c r="DJ868" s="11"/>
      <c r="DK868" s="11"/>
      <c r="DL868" s="11"/>
      <c r="DM868" s="11"/>
      <c r="DN868" s="11"/>
      <c r="DO868" s="11"/>
      <c r="DP868" s="11"/>
      <c r="DQ868" s="11"/>
      <c r="DR868" s="11"/>
      <c r="DS868" s="11"/>
      <c r="DT868" s="11"/>
      <c r="DU868" s="11"/>
      <c r="DV868" s="11"/>
      <c r="DW868" s="11"/>
      <c r="DX868" s="11"/>
      <c r="DY868" s="11"/>
      <c r="DZ868" s="11"/>
      <c r="EA868" s="11"/>
      <c r="EB868" s="11"/>
      <c r="EC868" s="11"/>
      <c r="ED868" s="11"/>
      <c r="EE868" s="11"/>
    </row>
    <row r="869">
      <c r="B869" s="58"/>
      <c r="C869" s="58"/>
      <c r="D869" s="58"/>
      <c r="E869" s="58"/>
      <c r="F869" s="58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  <c r="AZ869" s="11"/>
      <c r="BA869" s="11"/>
      <c r="BB869" s="11"/>
      <c r="BC869" s="11"/>
      <c r="BD869" s="11"/>
      <c r="BE869" s="11"/>
      <c r="BF869" s="11"/>
      <c r="BG869" s="11"/>
      <c r="BH869" s="11"/>
      <c r="BI869" s="11"/>
      <c r="BJ869" s="11"/>
      <c r="BK869" s="11"/>
      <c r="BL869" s="11"/>
      <c r="BM869" s="11"/>
      <c r="BN869" s="11"/>
      <c r="BO869" s="11"/>
      <c r="BP869" s="11"/>
      <c r="BQ869" s="11"/>
      <c r="BR869" s="11"/>
      <c r="BS869" s="11"/>
      <c r="BT869" s="11"/>
      <c r="BU869" s="11"/>
      <c r="BV869" s="11"/>
      <c r="BW869" s="11"/>
      <c r="BX869" s="11"/>
      <c r="BY869" s="11"/>
      <c r="BZ869" s="11"/>
      <c r="CA869" s="11"/>
      <c r="CB869" s="11"/>
      <c r="CC869" s="11"/>
      <c r="CD869" s="11"/>
      <c r="CE869" s="11"/>
      <c r="CF869" s="11"/>
      <c r="CG869" s="11"/>
      <c r="CH869" s="11"/>
      <c r="CI869" s="11"/>
      <c r="CJ869" s="11"/>
      <c r="CK869" s="11"/>
      <c r="CL869" s="11"/>
      <c r="CM869" s="11"/>
      <c r="CN869" s="11"/>
      <c r="CO869" s="11"/>
      <c r="CP869" s="11"/>
      <c r="CQ869" s="11"/>
      <c r="CR869" s="11"/>
      <c r="CS869" s="11"/>
      <c r="CT869" s="11"/>
      <c r="CU869" s="11"/>
      <c r="CV869" s="11"/>
      <c r="CW869" s="11"/>
      <c r="CX869" s="11"/>
      <c r="CY869" s="11"/>
      <c r="CZ869" s="11"/>
      <c r="DA869" s="11"/>
      <c r="DB869" s="11"/>
      <c r="DC869" s="11"/>
      <c r="DD869" s="11"/>
      <c r="DE869" s="11"/>
      <c r="DF869" s="11"/>
      <c r="DG869" s="11"/>
      <c r="DH869" s="11"/>
      <c r="DI869" s="11"/>
      <c r="DJ869" s="11"/>
      <c r="DK869" s="11"/>
      <c r="DL869" s="11"/>
      <c r="DM869" s="11"/>
      <c r="DN869" s="11"/>
      <c r="DO869" s="11"/>
      <c r="DP869" s="11"/>
      <c r="DQ869" s="11"/>
      <c r="DR869" s="11"/>
      <c r="DS869" s="11"/>
      <c r="DT869" s="11"/>
      <c r="DU869" s="11"/>
      <c r="DV869" s="11"/>
      <c r="DW869" s="11"/>
      <c r="DX869" s="11"/>
      <c r="DY869" s="11"/>
      <c r="DZ869" s="11"/>
      <c r="EA869" s="11"/>
      <c r="EB869" s="11"/>
      <c r="EC869" s="11"/>
      <c r="ED869" s="11"/>
      <c r="EE869" s="11"/>
    </row>
    <row r="870">
      <c r="B870" s="58"/>
      <c r="C870" s="58"/>
      <c r="D870" s="58"/>
      <c r="E870" s="58"/>
      <c r="F870" s="58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  <c r="BA870" s="11"/>
      <c r="BB870" s="11"/>
      <c r="BC870" s="11"/>
      <c r="BD870" s="11"/>
      <c r="BE870" s="11"/>
      <c r="BF870" s="11"/>
      <c r="BG870" s="11"/>
      <c r="BH870" s="11"/>
      <c r="BI870" s="11"/>
      <c r="BJ870" s="11"/>
      <c r="BK870" s="11"/>
      <c r="BL870" s="11"/>
      <c r="BM870" s="11"/>
      <c r="BN870" s="11"/>
      <c r="BO870" s="11"/>
      <c r="BP870" s="11"/>
      <c r="BQ870" s="11"/>
      <c r="BR870" s="11"/>
      <c r="BS870" s="11"/>
      <c r="BT870" s="11"/>
      <c r="BU870" s="11"/>
      <c r="BV870" s="11"/>
      <c r="BW870" s="11"/>
      <c r="BX870" s="11"/>
      <c r="BY870" s="11"/>
      <c r="BZ870" s="11"/>
      <c r="CA870" s="11"/>
      <c r="CB870" s="11"/>
      <c r="CC870" s="11"/>
      <c r="CD870" s="11"/>
      <c r="CE870" s="11"/>
      <c r="CF870" s="11"/>
      <c r="CG870" s="11"/>
      <c r="CH870" s="11"/>
      <c r="CI870" s="11"/>
      <c r="CJ870" s="11"/>
      <c r="CK870" s="11"/>
      <c r="CL870" s="11"/>
      <c r="CM870" s="11"/>
      <c r="CN870" s="11"/>
      <c r="CO870" s="11"/>
      <c r="CP870" s="11"/>
      <c r="CQ870" s="11"/>
      <c r="CR870" s="11"/>
      <c r="CS870" s="11"/>
      <c r="CT870" s="11"/>
      <c r="CU870" s="11"/>
      <c r="CV870" s="11"/>
      <c r="CW870" s="11"/>
      <c r="CX870" s="11"/>
      <c r="CY870" s="11"/>
      <c r="CZ870" s="11"/>
      <c r="DA870" s="11"/>
      <c r="DB870" s="11"/>
      <c r="DC870" s="11"/>
      <c r="DD870" s="11"/>
      <c r="DE870" s="11"/>
      <c r="DF870" s="11"/>
      <c r="DG870" s="11"/>
      <c r="DH870" s="11"/>
      <c r="DI870" s="11"/>
      <c r="DJ870" s="11"/>
      <c r="DK870" s="11"/>
      <c r="DL870" s="11"/>
      <c r="DM870" s="11"/>
      <c r="DN870" s="11"/>
      <c r="DO870" s="11"/>
      <c r="DP870" s="11"/>
      <c r="DQ870" s="11"/>
      <c r="DR870" s="11"/>
      <c r="DS870" s="11"/>
      <c r="DT870" s="11"/>
      <c r="DU870" s="11"/>
      <c r="DV870" s="11"/>
      <c r="DW870" s="11"/>
      <c r="DX870" s="11"/>
      <c r="DY870" s="11"/>
      <c r="DZ870" s="11"/>
      <c r="EA870" s="11"/>
      <c r="EB870" s="11"/>
      <c r="EC870" s="11"/>
      <c r="ED870" s="11"/>
      <c r="EE870" s="11"/>
    </row>
    <row r="871">
      <c r="B871" s="58"/>
      <c r="C871" s="58"/>
      <c r="D871" s="58"/>
      <c r="E871" s="58"/>
      <c r="F871" s="58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  <c r="AZ871" s="11"/>
      <c r="BA871" s="11"/>
      <c r="BB871" s="11"/>
      <c r="BC871" s="11"/>
      <c r="BD871" s="11"/>
      <c r="BE871" s="11"/>
      <c r="BF871" s="11"/>
      <c r="BG871" s="11"/>
      <c r="BH871" s="11"/>
      <c r="BI871" s="11"/>
      <c r="BJ871" s="11"/>
      <c r="BK871" s="11"/>
      <c r="BL871" s="11"/>
      <c r="BM871" s="11"/>
      <c r="BN871" s="11"/>
      <c r="BO871" s="11"/>
      <c r="BP871" s="11"/>
      <c r="BQ871" s="11"/>
      <c r="BR871" s="11"/>
      <c r="BS871" s="11"/>
      <c r="BT871" s="11"/>
      <c r="BU871" s="11"/>
      <c r="BV871" s="11"/>
      <c r="BW871" s="11"/>
      <c r="BX871" s="11"/>
      <c r="BY871" s="11"/>
      <c r="BZ871" s="11"/>
      <c r="CA871" s="11"/>
      <c r="CB871" s="11"/>
      <c r="CC871" s="11"/>
      <c r="CD871" s="11"/>
      <c r="CE871" s="11"/>
      <c r="CF871" s="11"/>
      <c r="CG871" s="11"/>
      <c r="CH871" s="11"/>
      <c r="CI871" s="11"/>
      <c r="CJ871" s="11"/>
      <c r="CK871" s="11"/>
      <c r="CL871" s="11"/>
      <c r="CM871" s="11"/>
      <c r="CN871" s="11"/>
      <c r="CO871" s="11"/>
      <c r="CP871" s="11"/>
      <c r="CQ871" s="11"/>
      <c r="CR871" s="11"/>
      <c r="CS871" s="11"/>
      <c r="CT871" s="11"/>
      <c r="CU871" s="11"/>
      <c r="CV871" s="11"/>
      <c r="CW871" s="11"/>
      <c r="CX871" s="11"/>
      <c r="CY871" s="11"/>
      <c r="CZ871" s="11"/>
      <c r="DA871" s="11"/>
      <c r="DB871" s="11"/>
      <c r="DC871" s="11"/>
      <c r="DD871" s="11"/>
      <c r="DE871" s="11"/>
      <c r="DF871" s="11"/>
      <c r="DG871" s="11"/>
      <c r="DH871" s="11"/>
      <c r="DI871" s="11"/>
      <c r="DJ871" s="11"/>
      <c r="DK871" s="11"/>
      <c r="DL871" s="11"/>
      <c r="DM871" s="11"/>
      <c r="DN871" s="11"/>
      <c r="DO871" s="11"/>
      <c r="DP871" s="11"/>
      <c r="DQ871" s="11"/>
      <c r="DR871" s="11"/>
      <c r="DS871" s="11"/>
      <c r="DT871" s="11"/>
      <c r="DU871" s="11"/>
      <c r="DV871" s="11"/>
      <c r="DW871" s="11"/>
      <c r="DX871" s="11"/>
      <c r="DY871" s="11"/>
      <c r="DZ871" s="11"/>
      <c r="EA871" s="11"/>
      <c r="EB871" s="11"/>
      <c r="EC871" s="11"/>
      <c r="ED871" s="11"/>
      <c r="EE871" s="11"/>
    </row>
    <row r="872">
      <c r="B872" s="58"/>
      <c r="C872" s="58"/>
      <c r="D872" s="58"/>
      <c r="E872" s="58"/>
      <c r="F872" s="58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1"/>
      <c r="BA872" s="11"/>
      <c r="BB872" s="11"/>
      <c r="BC872" s="11"/>
      <c r="BD872" s="11"/>
      <c r="BE872" s="11"/>
      <c r="BF872" s="11"/>
      <c r="BG872" s="11"/>
      <c r="BH872" s="11"/>
      <c r="BI872" s="11"/>
      <c r="BJ872" s="11"/>
      <c r="BK872" s="11"/>
      <c r="BL872" s="11"/>
      <c r="BM872" s="11"/>
      <c r="BN872" s="11"/>
      <c r="BO872" s="11"/>
      <c r="BP872" s="11"/>
      <c r="BQ872" s="11"/>
      <c r="BR872" s="11"/>
      <c r="BS872" s="11"/>
      <c r="BT872" s="11"/>
      <c r="BU872" s="11"/>
      <c r="BV872" s="11"/>
      <c r="BW872" s="11"/>
      <c r="BX872" s="11"/>
      <c r="BY872" s="11"/>
      <c r="BZ872" s="11"/>
      <c r="CA872" s="11"/>
      <c r="CB872" s="11"/>
      <c r="CC872" s="11"/>
      <c r="CD872" s="11"/>
      <c r="CE872" s="11"/>
      <c r="CF872" s="11"/>
      <c r="CG872" s="11"/>
      <c r="CH872" s="11"/>
      <c r="CI872" s="11"/>
      <c r="CJ872" s="11"/>
      <c r="CK872" s="11"/>
      <c r="CL872" s="11"/>
      <c r="CM872" s="11"/>
      <c r="CN872" s="11"/>
      <c r="CO872" s="11"/>
      <c r="CP872" s="11"/>
      <c r="CQ872" s="11"/>
      <c r="CR872" s="11"/>
      <c r="CS872" s="11"/>
      <c r="CT872" s="11"/>
      <c r="CU872" s="11"/>
      <c r="CV872" s="11"/>
      <c r="CW872" s="11"/>
      <c r="CX872" s="11"/>
      <c r="CY872" s="11"/>
      <c r="CZ872" s="11"/>
      <c r="DA872" s="11"/>
      <c r="DB872" s="11"/>
      <c r="DC872" s="11"/>
      <c r="DD872" s="11"/>
      <c r="DE872" s="11"/>
      <c r="DF872" s="11"/>
      <c r="DG872" s="11"/>
      <c r="DH872" s="11"/>
      <c r="DI872" s="11"/>
      <c r="DJ872" s="11"/>
      <c r="DK872" s="11"/>
      <c r="DL872" s="11"/>
      <c r="DM872" s="11"/>
      <c r="DN872" s="11"/>
      <c r="DO872" s="11"/>
      <c r="DP872" s="11"/>
      <c r="DQ872" s="11"/>
      <c r="DR872" s="11"/>
      <c r="DS872" s="11"/>
      <c r="DT872" s="11"/>
      <c r="DU872" s="11"/>
      <c r="DV872" s="11"/>
      <c r="DW872" s="11"/>
      <c r="DX872" s="11"/>
      <c r="DY872" s="11"/>
      <c r="DZ872" s="11"/>
      <c r="EA872" s="11"/>
      <c r="EB872" s="11"/>
      <c r="EC872" s="11"/>
      <c r="ED872" s="11"/>
      <c r="EE872" s="11"/>
    </row>
    <row r="873">
      <c r="B873" s="58"/>
      <c r="C873" s="58"/>
      <c r="D873" s="58"/>
      <c r="E873" s="58"/>
      <c r="F873" s="58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  <c r="BD873" s="11"/>
      <c r="BE873" s="11"/>
      <c r="BF873" s="11"/>
      <c r="BG873" s="11"/>
      <c r="BH873" s="11"/>
      <c r="BI873" s="11"/>
      <c r="BJ873" s="11"/>
      <c r="BK873" s="11"/>
      <c r="BL873" s="11"/>
      <c r="BM873" s="11"/>
      <c r="BN873" s="11"/>
      <c r="BO873" s="11"/>
      <c r="BP873" s="11"/>
      <c r="BQ873" s="11"/>
      <c r="BR873" s="11"/>
      <c r="BS873" s="11"/>
      <c r="BT873" s="11"/>
      <c r="BU873" s="11"/>
      <c r="BV873" s="11"/>
      <c r="BW873" s="11"/>
      <c r="BX873" s="11"/>
      <c r="BY873" s="11"/>
      <c r="BZ873" s="11"/>
      <c r="CA873" s="11"/>
      <c r="CB873" s="11"/>
      <c r="CC873" s="11"/>
      <c r="CD873" s="11"/>
      <c r="CE873" s="11"/>
      <c r="CF873" s="11"/>
      <c r="CG873" s="11"/>
      <c r="CH873" s="11"/>
      <c r="CI873" s="11"/>
      <c r="CJ873" s="11"/>
      <c r="CK873" s="11"/>
      <c r="CL873" s="11"/>
      <c r="CM873" s="11"/>
      <c r="CN873" s="11"/>
      <c r="CO873" s="11"/>
      <c r="CP873" s="11"/>
      <c r="CQ873" s="11"/>
      <c r="CR873" s="11"/>
      <c r="CS873" s="11"/>
      <c r="CT873" s="11"/>
      <c r="CU873" s="11"/>
      <c r="CV873" s="11"/>
      <c r="CW873" s="11"/>
      <c r="CX873" s="11"/>
      <c r="CY873" s="11"/>
      <c r="CZ873" s="11"/>
      <c r="DA873" s="11"/>
      <c r="DB873" s="11"/>
      <c r="DC873" s="11"/>
      <c r="DD873" s="11"/>
      <c r="DE873" s="11"/>
      <c r="DF873" s="11"/>
      <c r="DG873" s="11"/>
      <c r="DH873" s="11"/>
      <c r="DI873" s="11"/>
      <c r="DJ873" s="11"/>
      <c r="DK873" s="11"/>
      <c r="DL873" s="11"/>
      <c r="DM873" s="11"/>
      <c r="DN873" s="11"/>
      <c r="DO873" s="11"/>
      <c r="DP873" s="11"/>
      <c r="DQ873" s="11"/>
      <c r="DR873" s="11"/>
      <c r="DS873" s="11"/>
      <c r="DT873" s="11"/>
      <c r="DU873" s="11"/>
      <c r="DV873" s="11"/>
      <c r="DW873" s="11"/>
      <c r="DX873" s="11"/>
      <c r="DY873" s="11"/>
      <c r="DZ873" s="11"/>
      <c r="EA873" s="11"/>
      <c r="EB873" s="11"/>
      <c r="EC873" s="11"/>
      <c r="ED873" s="11"/>
      <c r="EE873" s="11"/>
    </row>
    <row r="874">
      <c r="B874" s="58"/>
      <c r="C874" s="58"/>
      <c r="D874" s="58"/>
      <c r="E874" s="58"/>
      <c r="F874" s="58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  <c r="BI874" s="11"/>
      <c r="BJ874" s="11"/>
      <c r="BK874" s="11"/>
      <c r="BL874" s="11"/>
      <c r="BM874" s="11"/>
      <c r="BN874" s="11"/>
      <c r="BO874" s="11"/>
      <c r="BP874" s="11"/>
      <c r="BQ874" s="11"/>
      <c r="BR874" s="11"/>
      <c r="BS874" s="11"/>
      <c r="BT874" s="11"/>
      <c r="BU874" s="11"/>
      <c r="BV874" s="11"/>
      <c r="BW874" s="11"/>
      <c r="BX874" s="11"/>
      <c r="BY874" s="11"/>
      <c r="BZ874" s="11"/>
      <c r="CA874" s="11"/>
      <c r="CB874" s="11"/>
      <c r="CC874" s="11"/>
      <c r="CD874" s="11"/>
      <c r="CE874" s="11"/>
      <c r="CF874" s="11"/>
      <c r="CG874" s="11"/>
      <c r="CH874" s="11"/>
      <c r="CI874" s="11"/>
      <c r="CJ874" s="11"/>
      <c r="CK874" s="11"/>
      <c r="CL874" s="11"/>
      <c r="CM874" s="11"/>
      <c r="CN874" s="11"/>
      <c r="CO874" s="11"/>
      <c r="CP874" s="11"/>
      <c r="CQ874" s="11"/>
      <c r="CR874" s="11"/>
      <c r="CS874" s="11"/>
      <c r="CT874" s="11"/>
      <c r="CU874" s="11"/>
      <c r="CV874" s="11"/>
      <c r="CW874" s="11"/>
      <c r="CX874" s="11"/>
      <c r="CY874" s="11"/>
      <c r="CZ874" s="11"/>
      <c r="DA874" s="11"/>
      <c r="DB874" s="11"/>
      <c r="DC874" s="11"/>
      <c r="DD874" s="11"/>
      <c r="DE874" s="11"/>
      <c r="DF874" s="11"/>
      <c r="DG874" s="11"/>
      <c r="DH874" s="11"/>
      <c r="DI874" s="11"/>
      <c r="DJ874" s="11"/>
      <c r="DK874" s="11"/>
      <c r="DL874" s="11"/>
      <c r="DM874" s="11"/>
      <c r="DN874" s="11"/>
      <c r="DO874" s="11"/>
      <c r="DP874" s="11"/>
      <c r="DQ874" s="11"/>
      <c r="DR874" s="11"/>
      <c r="DS874" s="11"/>
      <c r="DT874" s="11"/>
      <c r="DU874" s="11"/>
      <c r="DV874" s="11"/>
      <c r="DW874" s="11"/>
      <c r="DX874" s="11"/>
      <c r="DY874" s="11"/>
      <c r="DZ874" s="11"/>
      <c r="EA874" s="11"/>
      <c r="EB874" s="11"/>
      <c r="EC874" s="11"/>
      <c r="ED874" s="11"/>
      <c r="EE874" s="11"/>
    </row>
    <row r="875">
      <c r="B875" s="58"/>
      <c r="C875" s="58"/>
      <c r="D875" s="58"/>
      <c r="E875" s="58"/>
      <c r="F875" s="58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  <c r="BD875" s="11"/>
      <c r="BE875" s="11"/>
      <c r="BF875" s="11"/>
      <c r="BG875" s="11"/>
      <c r="BH875" s="11"/>
      <c r="BI875" s="11"/>
      <c r="BJ875" s="11"/>
      <c r="BK875" s="11"/>
      <c r="BL875" s="11"/>
      <c r="BM875" s="11"/>
      <c r="BN875" s="11"/>
      <c r="BO875" s="11"/>
      <c r="BP875" s="11"/>
      <c r="BQ875" s="11"/>
      <c r="BR875" s="11"/>
      <c r="BS875" s="11"/>
      <c r="BT875" s="11"/>
      <c r="BU875" s="11"/>
      <c r="BV875" s="11"/>
      <c r="BW875" s="11"/>
      <c r="BX875" s="11"/>
      <c r="BY875" s="11"/>
      <c r="BZ875" s="11"/>
      <c r="CA875" s="11"/>
      <c r="CB875" s="11"/>
      <c r="CC875" s="11"/>
      <c r="CD875" s="11"/>
      <c r="CE875" s="11"/>
      <c r="CF875" s="11"/>
      <c r="CG875" s="11"/>
      <c r="CH875" s="11"/>
      <c r="CI875" s="11"/>
      <c r="CJ875" s="11"/>
      <c r="CK875" s="11"/>
      <c r="CL875" s="11"/>
      <c r="CM875" s="11"/>
      <c r="CN875" s="11"/>
      <c r="CO875" s="11"/>
      <c r="CP875" s="11"/>
      <c r="CQ875" s="11"/>
      <c r="CR875" s="11"/>
      <c r="CS875" s="11"/>
      <c r="CT875" s="11"/>
      <c r="CU875" s="11"/>
      <c r="CV875" s="11"/>
      <c r="CW875" s="11"/>
      <c r="CX875" s="11"/>
      <c r="CY875" s="11"/>
      <c r="CZ875" s="11"/>
      <c r="DA875" s="11"/>
      <c r="DB875" s="11"/>
      <c r="DC875" s="11"/>
      <c r="DD875" s="11"/>
      <c r="DE875" s="11"/>
      <c r="DF875" s="11"/>
      <c r="DG875" s="11"/>
      <c r="DH875" s="11"/>
      <c r="DI875" s="11"/>
      <c r="DJ875" s="11"/>
      <c r="DK875" s="11"/>
      <c r="DL875" s="11"/>
      <c r="DM875" s="11"/>
      <c r="DN875" s="11"/>
      <c r="DO875" s="11"/>
      <c r="DP875" s="11"/>
      <c r="DQ875" s="11"/>
      <c r="DR875" s="11"/>
      <c r="DS875" s="11"/>
      <c r="DT875" s="11"/>
      <c r="DU875" s="11"/>
      <c r="DV875" s="11"/>
      <c r="DW875" s="11"/>
      <c r="DX875" s="11"/>
      <c r="DY875" s="11"/>
      <c r="DZ875" s="11"/>
      <c r="EA875" s="11"/>
      <c r="EB875" s="11"/>
      <c r="EC875" s="11"/>
      <c r="ED875" s="11"/>
      <c r="EE875" s="11"/>
    </row>
    <row r="876">
      <c r="B876" s="58"/>
      <c r="C876" s="58"/>
      <c r="D876" s="58"/>
      <c r="E876" s="58"/>
      <c r="F876" s="58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  <c r="BD876" s="11"/>
      <c r="BE876" s="11"/>
      <c r="BF876" s="11"/>
      <c r="BG876" s="11"/>
      <c r="BH876" s="11"/>
      <c r="BI876" s="11"/>
      <c r="BJ876" s="11"/>
      <c r="BK876" s="11"/>
      <c r="BL876" s="11"/>
      <c r="BM876" s="11"/>
      <c r="BN876" s="11"/>
      <c r="BO876" s="11"/>
      <c r="BP876" s="11"/>
      <c r="BQ876" s="11"/>
      <c r="BR876" s="11"/>
      <c r="BS876" s="11"/>
      <c r="BT876" s="11"/>
      <c r="BU876" s="11"/>
      <c r="BV876" s="11"/>
      <c r="BW876" s="11"/>
      <c r="BX876" s="11"/>
      <c r="BY876" s="11"/>
      <c r="BZ876" s="11"/>
      <c r="CA876" s="11"/>
      <c r="CB876" s="11"/>
      <c r="CC876" s="11"/>
      <c r="CD876" s="11"/>
      <c r="CE876" s="11"/>
      <c r="CF876" s="11"/>
      <c r="CG876" s="11"/>
      <c r="CH876" s="11"/>
      <c r="CI876" s="11"/>
      <c r="CJ876" s="11"/>
      <c r="CK876" s="11"/>
      <c r="CL876" s="11"/>
      <c r="CM876" s="11"/>
      <c r="CN876" s="11"/>
      <c r="CO876" s="11"/>
      <c r="CP876" s="11"/>
      <c r="CQ876" s="11"/>
      <c r="CR876" s="11"/>
      <c r="CS876" s="11"/>
      <c r="CT876" s="11"/>
      <c r="CU876" s="11"/>
      <c r="CV876" s="11"/>
      <c r="CW876" s="11"/>
      <c r="CX876" s="11"/>
      <c r="CY876" s="11"/>
      <c r="CZ876" s="11"/>
      <c r="DA876" s="11"/>
      <c r="DB876" s="11"/>
      <c r="DC876" s="11"/>
      <c r="DD876" s="11"/>
      <c r="DE876" s="11"/>
      <c r="DF876" s="11"/>
      <c r="DG876" s="11"/>
      <c r="DH876" s="11"/>
      <c r="DI876" s="11"/>
      <c r="DJ876" s="11"/>
      <c r="DK876" s="11"/>
      <c r="DL876" s="11"/>
      <c r="DM876" s="11"/>
      <c r="DN876" s="11"/>
      <c r="DO876" s="11"/>
      <c r="DP876" s="11"/>
      <c r="DQ876" s="11"/>
      <c r="DR876" s="11"/>
      <c r="DS876" s="11"/>
      <c r="DT876" s="11"/>
      <c r="DU876" s="11"/>
      <c r="DV876" s="11"/>
      <c r="DW876" s="11"/>
      <c r="DX876" s="11"/>
      <c r="DY876" s="11"/>
      <c r="DZ876" s="11"/>
      <c r="EA876" s="11"/>
      <c r="EB876" s="11"/>
      <c r="EC876" s="11"/>
      <c r="ED876" s="11"/>
      <c r="EE876" s="11"/>
    </row>
    <row r="877">
      <c r="B877" s="58"/>
      <c r="C877" s="58"/>
      <c r="D877" s="58"/>
      <c r="E877" s="58"/>
      <c r="F877" s="58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11"/>
      <c r="BF877" s="11"/>
      <c r="BG877" s="11"/>
      <c r="BH877" s="11"/>
      <c r="BI877" s="11"/>
      <c r="BJ877" s="11"/>
      <c r="BK877" s="11"/>
      <c r="BL877" s="11"/>
      <c r="BM877" s="11"/>
      <c r="BN877" s="11"/>
      <c r="BO877" s="11"/>
      <c r="BP877" s="11"/>
      <c r="BQ877" s="11"/>
      <c r="BR877" s="11"/>
      <c r="BS877" s="11"/>
      <c r="BT877" s="11"/>
      <c r="BU877" s="11"/>
      <c r="BV877" s="11"/>
      <c r="BW877" s="11"/>
      <c r="BX877" s="11"/>
      <c r="BY877" s="11"/>
      <c r="BZ877" s="11"/>
      <c r="CA877" s="11"/>
      <c r="CB877" s="11"/>
      <c r="CC877" s="11"/>
      <c r="CD877" s="11"/>
      <c r="CE877" s="11"/>
      <c r="CF877" s="11"/>
      <c r="CG877" s="11"/>
      <c r="CH877" s="11"/>
      <c r="CI877" s="11"/>
      <c r="CJ877" s="11"/>
      <c r="CK877" s="11"/>
      <c r="CL877" s="11"/>
      <c r="CM877" s="11"/>
      <c r="CN877" s="11"/>
      <c r="CO877" s="11"/>
      <c r="CP877" s="11"/>
      <c r="CQ877" s="11"/>
      <c r="CR877" s="11"/>
      <c r="CS877" s="11"/>
      <c r="CT877" s="11"/>
      <c r="CU877" s="11"/>
      <c r="CV877" s="11"/>
      <c r="CW877" s="11"/>
      <c r="CX877" s="11"/>
      <c r="CY877" s="11"/>
      <c r="CZ877" s="11"/>
      <c r="DA877" s="11"/>
      <c r="DB877" s="11"/>
      <c r="DC877" s="11"/>
      <c r="DD877" s="11"/>
      <c r="DE877" s="11"/>
      <c r="DF877" s="11"/>
      <c r="DG877" s="11"/>
      <c r="DH877" s="11"/>
      <c r="DI877" s="11"/>
      <c r="DJ877" s="11"/>
      <c r="DK877" s="11"/>
      <c r="DL877" s="11"/>
      <c r="DM877" s="11"/>
      <c r="DN877" s="11"/>
      <c r="DO877" s="11"/>
      <c r="DP877" s="11"/>
      <c r="DQ877" s="11"/>
      <c r="DR877" s="11"/>
      <c r="DS877" s="11"/>
      <c r="DT877" s="11"/>
      <c r="DU877" s="11"/>
      <c r="DV877" s="11"/>
      <c r="DW877" s="11"/>
      <c r="DX877" s="11"/>
      <c r="DY877" s="11"/>
      <c r="DZ877" s="11"/>
      <c r="EA877" s="11"/>
      <c r="EB877" s="11"/>
      <c r="EC877" s="11"/>
      <c r="ED877" s="11"/>
      <c r="EE877" s="11"/>
    </row>
    <row r="878">
      <c r="B878" s="58"/>
      <c r="C878" s="58"/>
      <c r="D878" s="58"/>
      <c r="E878" s="58"/>
      <c r="F878" s="58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  <c r="BD878" s="11"/>
      <c r="BE878" s="11"/>
      <c r="BF878" s="11"/>
      <c r="BG878" s="11"/>
      <c r="BH878" s="11"/>
      <c r="BI878" s="11"/>
      <c r="BJ878" s="11"/>
      <c r="BK878" s="11"/>
      <c r="BL878" s="11"/>
      <c r="BM878" s="11"/>
      <c r="BN878" s="11"/>
      <c r="BO878" s="11"/>
      <c r="BP878" s="11"/>
      <c r="BQ878" s="11"/>
      <c r="BR878" s="11"/>
      <c r="BS878" s="11"/>
      <c r="BT878" s="11"/>
      <c r="BU878" s="11"/>
      <c r="BV878" s="11"/>
      <c r="BW878" s="11"/>
      <c r="BX878" s="11"/>
      <c r="BY878" s="11"/>
      <c r="BZ878" s="11"/>
      <c r="CA878" s="11"/>
      <c r="CB878" s="11"/>
      <c r="CC878" s="11"/>
      <c r="CD878" s="11"/>
      <c r="CE878" s="11"/>
      <c r="CF878" s="11"/>
      <c r="CG878" s="11"/>
      <c r="CH878" s="11"/>
      <c r="CI878" s="11"/>
      <c r="CJ878" s="11"/>
      <c r="CK878" s="11"/>
      <c r="CL878" s="11"/>
      <c r="CM878" s="11"/>
      <c r="CN878" s="11"/>
      <c r="CO878" s="11"/>
      <c r="CP878" s="11"/>
      <c r="CQ878" s="11"/>
      <c r="CR878" s="11"/>
      <c r="CS878" s="11"/>
      <c r="CT878" s="11"/>
      <c r="CU878" s="11"/>
      <c r="CV878" s="11"/>
      <c r="CW878" s="11"/>
      <c r="CX878" s="11"/>
      <c r="CY878" s="11"/>
      <c r="CZ878" s="11"/>
      <c r="DA878" s="11"/>
      <c r="DB878" s="11"/>
      <c r="DC878" s="11"/>
      <c r="DD878" s="11"/>
      <c r="DE878" s="11"/>
      <c r="DF878" s="11"/>
      <c r="DG878" s="11"/>
      <c r="DH878" s="11"/>
      <c r="DI878" s="11"/>
      <c r="DJ878" s="11"/>
      <c r="DK878" s="11"/>
      <c r="DL878" s="11"/>
      <c r="DM878" s="11"/>
      <c r="DN878" s="11"/>
      <c r="DO878" s="11"/>
      <c r="DP878" s="11"/>
      <c r="DQ878" s="11"/>
      <c r="DR878" s="11"/>
      <c r="DS878" s="11"/>
      <c r="DT878" s="11"/>
      <c r="DU878" s="11"/>
      <c r="DV878" s="11"/>
      <c r="DW878" s="11"/>
      <c r="DX878" s="11"/>
      <c r="DY878" s="11"/>
      <c r="DZ878" s="11"/>
      <c r="EA878" s="11"/>
      <c r="EB878" s="11"/>
      <c r="EC878" s="11"/>
      <c r="ED878" s="11"/>
      <c r="EE878" s="11"/>
    </row>
    <row r="879">
      <c r="B879" s="58"/>
      <c r="C879" s="58"/>
      <c r="D879" s="58"/>
      <c r="E879" s="58"/>
      <c r="F879" s="58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  <c r="BD879" s="11"/>
      <c r="BE879" s="11"/>
      <c r="BF879" s="11"/>
      <c r="BG879" s="11"/>
      <c r="BH879" s="11"/>
      <c r="BI879" s="11"/>
      <c r="BJ879" s="11"/>
      <c r="BK879" s="11"/>
      <c r="BL879" s="11"/>
      <c r="BM879" s="11"/>
      <c r="BN879" s="11"/>
      <c r="BO879" s="11"/>
      <c r="BP879" s="11"/>
      <c r="BQ879" s="11"/>
      <c r="BR879" s="11"/>
      <c r="BS879" s="11"/>
      <c r="BT879" s="11"/>
      <c r="BU879" s="11"/>
      <c r="BV879" s="11"/>
      <c r="BW879" s="11"/>
      <c r="BX879" s="11"/>
      <c r="BY879" s="11"/>
      <c r="BZ879" s="11"/>
      <c r="CA879" s="11"/>
      <c r="CB879" s="11"/>
      <c r="CC879" s="11"/>
      <c r="CD879" s="11"/>
      <c r="CE879" s="11"/>
      <c r="CF879" s="11"/>
      <c r="CG879" s="11"/>
      <c r="CH879" s="11"/>
      <c r="CI879" s="11"/>
      <c r="CJ879" s="11"/>
      <c r="CK879" s="11"/>
      <c r="CL879" s="11"/>
      <c r="CM879" s="11"/>
      <c r="CN879" s="11"/>
      <c r="CO879" s="11"/>
      <c r="CP879" s="11"/>
      <c r="CQ879" s="11"/>
      <c r="CR879" s="11"/>
      <c r="CS879" s="11"/>
      <c r="CT879" s="11"/>
      <c r="CU879" s="11"/>
      <c r="CV879" s="11"/>
      <c r="CW879" s="11"/>
      <c r="CX879" s="11"/>
      <c r="CY879" s="11"/>
      <c r="CZ879" s="11"/>
      <c r="DA879" s="11"/>
      <c r="DB879" s="11"/>
      <c r="DC879" s="11"/>
      <c r="DD879" s="11"/>
      <c r="DE879" s="11"/>
      <c r="DF879" s="11"/>
      <c r="DG879" s="11"/>
      <c r="DH879" s="11"/>
      <c r="DI879" s="11"/>
      <c r="DJ879" s="11"/>
      <c r="DK879" s="11"/>
      <c r="DL879" s="11"/>
      <c r="DM879" s="11"/>
      <c r="DN879" s="11"/>
      <c r="DO879" s="11"/>
      <c r="DP879" s="11"/>
      <c r="DQ879" s="11"/>
      <c r="DR879" s="11"/>
      <c r="DS879" s="11"/>
      <c r="DT879" s="11"/>
      <c r="DU879" s="11"/>
      <c r="DV879" s="11"/>
      <c r="DW879" s="11"/>
      <c r="DX879" s="11"/>
      <c r="DY879" s="11"/>
      <c r="DZ879" s="11"/>
      <c r="EA879" s="11"/>
      <c r="EB879" s="11"/>
      <c r="EC879" s="11"/>
      <c r="ED879" s="11"/>
      <c r="EE879" s="11"/>
    </row>
    <row r="880">
      <c r="B880" s="58"/>
      <c r="C880" s="58"/>
      <c r="D880" s="58"/>
      <c r="E880" s="58"/>
      <c r="F880" s="58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  <c r="BD880" s="11"/>
      <c r="BE880" s="11"/>
      <c r="BF880" s="11"/>
      <c r="BG880" s="11"/>
      <c r="BH880" s="11"/>
      <c r="BI880" s="11"/>
      <c r="BJ880" s="11"/>
      <c r="BK880" s="11"/>
      <c r="BL880" s="11"/>
      <c r="BM880" s="11"/>
      <c r="BN880" s="11"/>
      <c r="BO880" s="11"/>
      <c r="BP880" s="11"/>
      <c r="BQ880" s="11"/>
      <c r="BR880" s="11"/>
      <c r="BS880" s="11"/>
      <c r="BT880" s="11"/>
      <c r="BU880" s="11"/>
      <c r="BV880" s="11"/>
      <c r="BW880" s="11"/>
      <c r="BX880" s="11"/>
      <c r="BY880" s="11"/>
      <c r="BZ880" s="11"/>
      <c r="CA880" s="11"/>
      <c r="CB880" s="11"/>
      <c r="CC880" s="11"/>
      <c r="CD880" s="11"/>
      <c r="CE880" s="11"/>
      <c r="CF880" s="11"/>
      <c r="CG880" s="11"/>
      <c r="CH880" s="11"/>
      <c r="CI880" s="11"/>
      <c r="CJ880" s="11"/>
      <c r="CK880" s="11"/>
      <c r="CL880" s="11"/>
      <c r="CM880" s="11"/>
      <c r="CN880" s="11"/>
      <c r="CO880" s="11"/>
      <c r="CP880" s="11"/>
      <c r="CQ880" s="11"/>
      <c r="CR880" s="11"/>
      <c r="CS880" s="11"/>
      <c r="CT880" s="11"/>
      <c r="CU880" s="11"/>
      <c r="CV880" s="11"/>
      <c r="CW880" s="11"/>
      <c r="CX880" s="11"/>
      <c r="CY880" s="11"/>
      <c r="CZ880" s="11"/>
      <c r="DA880" s="11"/>
      <c r="DB880" s="11"/>
      <c r="DC880" s="11"/>
      <c r="DD880" s="11"/>
      <c r="DE880" s="11"/>
      <c r="DF880" s="11"/>
      <c r="DG880" s="11"/>
      <c r="DH880" s="11"/>
      <c r="DI880" s="11"/>
      <c r="DJ880" s="11"/>
      <c r="DK880" s="11"/>
      <c r="DL880" s="11"/>
      <c r="DM880" s="11"/>
      <c r="DN880" s="11"/>
      <c r="DO880" s="11"/>
      <c r="DP880" s="11"/>
      <c r="DQ880" s="11"/>
      <c r="DR880" s="11"/>
      <c r="DS880" s="11"/>
      <c r="DT880" s="11"/>
      <c r="DU880" s="11"/>
      <c r="DV880" s="11"/>
      <c r="DW880" s="11"/>
      <c r="DX880" s="11"/>
      <c r="DY880" s="11"/>
      <c r="DZ880" s="11"/>
      <c r="EA880" s="11"/>
      <c r="EB880" s="11"/>
      <c r="EC880" s="11"/>
      <c r="ED880" s="11"/>
      <c r="EE880" s="11"/>
    </row>
    <row r="881">
      <c r="B881" s="58"/>
      <c r="C881" s="58"/>
      <c r="D881" s="58"/>
      <c r="E881" s="58"/>
      <c r="F881" s="58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  <c r="BD881" s="11"/>
      <c r="BE881" s="11"/>
      <c r="BF881" s="11"/>
      <c r="BG881" s="11"/>
      <c r="BH881" s="11"/>
      <c r="BI881" s="11"/>
      <c r="BJ881" s="11"/>
      <c r="BK881" s="11"/>
      <c r="BL881" s="11"/>
      <c r="BM881" s="11"/>
      <c r="BN881" s="11"/>
      <c r="BO881" s="11"/>
      <c r="BP881" s="11"/>
      <c r="BQ881" s="11"/>
      <c r="BR881" s="11"/>
      <c r="BS881" s="11"/>
      <c r="BT881" s="11"/>
      <c r="BU881" s="11"/>
      <c r="BV881" s="11"/>
      <c r="BW881" s="11"/>
      <c r="BX881" s="11"/>
      <c r="BY881" s="11"/>
      <c r="BZ881" s="11"/>
      <c r="CA881" s="11"/>
      <c r="CB881" s="11"/>
      <c r="CC881" s="11"/>
      <c r="CD881" s="11"/>
      <c r="CE881" s="11"/>
      <c r="CF881" s="11"/>
      <c r="CG881" s="11"/>
      <c r="CH881" s="11"/>
      <c r="CI881" s="11"/>
      <c r="CJ881" s="11"/>
      <c r="CK881" s="11"/>
      <c r="CL881" s="11"/>
      <c r="CM881" s="11"/>
      <c r="CN881" s="11"/>
      <c r="CO881" s="11"/>
      <c r="CP881" s="11"/>
      <c r="CQ881" s="11"/>
      <c r="CR881" s="11"/>
      <c r="CS881" s="11"/>
      <c r="CT881" s="11"/>
      <c r="CU881" s="11"/>
      <c r="CV881" s="11"/>
      <c r="CW881" s="11"/>
      <c r="CX881" s="11"/>
      <c r="CY881" s="11"/>
      <c r="CZ881" s="11"/>
      <c r="DA881" s="11"/>
      <c r="DB881" s="11"/>
      <c r="DC881" s="11"/>
      <c r="DD881" s="11"/>
      <c r="DE881" s="11"/>
      <c r="DF881" s="11"/>
      <c r="DG881" s="11"/>
      <c r="DH881" s="11"/>
      <c r="DI881" s="11"/>
      <c r="DJ881" s="11"/>
      <c r="DK881" s="11"/>
      <c r="DL881" s="11"/>
      <c r="DM881" s="11"/>
      <c r="DN881" s="11"/>
      <c r="DO881" s="11"/>
      <c r="DP881" s="11"/>
      <c r="DQ881" s="11"/>
      <c r="DR881" s="11"/>
      <c r="DS881" s="11"/>
      <c r="DT881" s="11"/>
      <c r="DU881" s="11"/>
      <c r="DV881" s="11"/>
      <c r="DW881" s="11"/>
      <c r="DX881" s="11"/>
      <c r="DY881" s="11"/>
      <c r="DZ881" s="11"/>
      <c r="EA881" s="11"/>
      <c r="EB881" s="11"/>
      <c r="EC881" s="11"/>
      <c r="ED881" s="11"/>
      <c r="EE881" s="11"/>
    </row>
    <row r="882">
      <c r="B882" s="58"/>
      <c r="C882" s="58"/>
      <c r="D882" s="58"/>
      <c r="E882" s="58"/>
      <c r="F882" s="58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  <c r="BD882" s="11"/>
      <c r="BE882" s="11"/>
      <c r="BF882" s="11"/>
      <c r="BG882" s="11"/>
      <c r="BH882" s="11"/>
      <c r="BI882" s="11"/>
      <c r="BJ882" s="11"/>
      <c r="BK882" s="11"/>
      <c r="BL882" s="11"/>
      <c r="BM882" s="11"/>
      <c r="BN882" s="11"/>
      <c r="BO882" s="11"/>
      <c r="BP882" s="11"/>
      <c r="BQ882" s="11"/>
      <c r="BR882" s="11"/>
      <c r="BS882" s="11"/>
      <c r="BT882" s="11"/>
      <c r="BU882" s="11"/>
      <c r="BV882" s="11"/>
      <c r="BW882" s="11"/>
      <c r="BX882" s="11"/>
      <c r="BY882" s="11"/>
      <c r="BZ882" s="11"/>
      <c r="CA882" s="11"/>
      <c r="CB882" s="11"/>
      <c r="CC882" s="11"/>
      <c r="CD882" s="11"/>
      <c r="CE882" s="11"/>
      <c r="CF882" s="11"/>
      <c r="CG882" s="11"/>
      <c r="CH882" s="11"/>
      <c r="CI882" s="11"/>
      <c r="CJ882" s="11"/>
      <c r="CK882" s="11"/>
      <c r="CL882" s="11"/>
      <c r="CM882" s="11"/>
      <c r="CN882" s="11"/>
      <c r="CO882" s="11"/>
      <c r="CP882" s="11"/>
      <c r="CQ882" s="11"/>
      <c r="CR882" s="11"/>
      <c r="CS882" s="11"/>
      <c r="CT882" s="11"/>
      <c r="CU882" s="11"/>
      <c r="CV882" s="11"/>
      <c r="CW882" s="11"/>
      <c r="CX882" s="11"/>
      <c r="CY882" s="11"/>
      <c r="CZ882" s="11"/>
      <c r="DA882" s="11"/>
      <c r="DB882" s="11"/>
      <c r="DC882" s="11"/>
      <c r="DD882" s="11"/>
      <c r="DE882" s="11"/>
      <c r="DF882" s="11"/>
      <c r="DG882" s="11"/>
      <c r="DH882" s="11"/>
      <c r="DI882" s="11"/>
      <c r="DJ882" s="11"/>
      <c r="DK882" s="11"/>
      <c r="DL882" s="11"/>
      <c r="DM882" s="11"/>
      <c r="DN882" s="11"/>
      <c r="DO882" s="11"/>
      <c r="DP882" s="11"/>
      <c r="DQ882" s="11"/>
      <c r="DR882" s="11"/>
      <c r="DS882" s="11"/>
      <c r="DT882" s="11"/>
      <c r="DU882" s="11"/>
      <c r="DV882" s="11"/>
      <c r="DW882" s="11"/>
      <c r="DX882" s="11"/>
      <c r="DY882" s="11"/>
      <c r="DZ882" s="11"/>
      <c r="EA882" s="11"/>
      <c r="EB882" s="11"/>
      <c r="EC882" s="11"/>
      <c r="ED882" s="11"/>
      <c r="EE882" s="11"/>
    </row>
    <row r="883">
      <c r="B883" s="58"/>
      <c r="C883" s="58"/>
      <c r="D883" s="58"/>
      <c r="E883" s="58"/>
      <c r="F883" s="58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  <c r="BD883" s="11"/>
      <c r="BE883" s="11"/>
      <c r="BF883" s="11"/>
      <c r="BG883" s="11"/>
      <c r="BH883" s="11"/>
      <c r="BI883" s="11"/>
      <c r="BJ883" s="11"/>
      <c r="BK883" s="11"/>
      <c r="BL883" s="11"/>
      <c r="BM883" s="11"/>
      <c r="BN883" s="11"/>
      <c r="BO883" s="11"/>
      <c r="BP883" s="11"/>
      <c r="BQ883" s="11"/>
      <c r="BR883" s="11"/>
      <c r="BS883" s="11"/>
      <c r="BT883" s="11"/>
      <c r="BU883" s="11"/>
      <c r="BV883" s="11"/>
      <c r="BW883" s="11"/>
      <c r="BX883" s="11"/>
      <c r="BY883" s="11"/>
      <c r="BZ883" s="11"/>
      <c r="CA883" s="11"/>
      <c r="CB883" s="11"/>
      <c r="CC883" s="11"/>
      <c r="CD883" s="11"/>
      <c r="CE883" s="11"/>
      <c r="CF883" s="11"/>
      <c r="CG883" s="11"/>
      <c r="CH883" s="11"/>
      <c r="CI883" s="11"/>
      <c r="CJ883" s="11"/>
      <c r="CK883" s="11"/>
      <c r="CL883" s="11"/>
      <c r="CM883" s="11"/>
      <c r="CN883" s="11"/>
      <c r="CO883" s="11"/>
      <c r="CP883" s="11"/>
      <c r="CQ883" s="11"/>
      <c r="CR883" s="11"/>
      <c r="CS883" s="11"/>
      <c r="CT883" s="11"/>
      <c r="CU883" s="11"/>
      <c r="CV883" s="11"/>
      <c r="CW883" s="11"/>
      <c r="CX883" s="11"/>
      <c r="CY883" s="11"/>
      <c r="CZ883" s="11"/>
      <c r="DA883" s="11"/>
      <c r="DB883" s="11"/>
      <c r="DC883" s="11"/>
      <c r="DD883" s="11"/>
      <c r="DE883" s="11"/>
      <c r="DF883" s="11"/>
      <c r="DG883" s="11"/>
      <c r="DH883" s="11"/>
      <c r="DI883" s="11"/>
      <c r="DJ883" s="11"/>
      <c r="DK883" s="11"/>
      <c r="DL883" s="11"/>
      <c r="DM883" s="11"/>
      <c r="DN883" s="11"/>
      <c r="DO883" s="11"/>
      <c r="DP883" s="11"/>
      <c r="DQ883" s="11"/>
      <c r="DR883" s="11"/>
      <c r="DS883" s="11"/>
      <c r="DT883" s="11"/>
      <c r="DU883" s="11"/>
      <c r="DV883" s="11"/>
      <c r="DW883" s="11"/>
      <c r="DX883" s="11"/>
      <c r="DY883" s="11"/>
      <c r="DZ883" s="11"/>
      <c r="EA883" s="11"/>
      <c r="EB883" s="11"/>
      <c r="EC883" s="11"/>
      <c r="ED883" s="11"/>
      <c r="EE883" s="11"/>
    </row>
    <row r="884">
      <c r="B884" s="58"/>
      <c r="C884" s="58"/>
      <c r="D884" s="58"/>
      <c r="E884" s="58"/>
      <c r="F884" s="58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  <c r="BD884" s="11"/>
      <c r="BE884" s="11"/>
      <c r="BF884" s="11"/>
      <c r="BG884" s="11"/>
      <c r="BH884" s="11"/>
      <c r="BI884" s="11"/>
      <c r="BJ884" s="11"/>
      <c r="BK884" s="11"/>
      <c r="BL884" s="11"/>
      <c r="BM884" s="11"/>
      <c r="BN884" s="11"/>
      <c r="BO884" s="11"/>
      <c r="BP884" s="11"/>
      <c r="BQ884" s="11"/>
      <c r="BR884" s="11"/>
      <c r="BS884" s="11"/>
      <c r="BT884" s="11"/>
      <c r="BU884" s="11"/>
      <c r="BV884" s="11"/>
      <c r="BW884" s="11"/>
      <c r="BX884" s="11"/>
      <c r="BY884" s="11"/>
      <c r="BZ884" s="11"/>
      <c r="CA884" s="11"/>
      <c r="CB884" s="11"/>
      <c r="CC884" s="11"/>
      <c r="CD884" s="11"/>
      <c r="CE884" s="11"/>
      <c r="CF884" s="11"/>
      <c r="CG884" s="11"/>
      <c r="CH884" s="11"/>
      <c r="CI884" s="11"/>
      <c r="CJ884" s="11"/>
      <c r="CK884" s="11"/>
      <c r="CL884" s="11"/>
      <c r="CM884" s="11"/>
      <c r="CN884" s="11"/>
      <c r="CO884" s="11"/>
      <c r="CP884" s="11"/>
      <c r="CQ884" s="11"/>
      <c r="CR884" s="11"/>
      <c r="CS884" s="11"/>
      <c r="CT884" s="11"/>
      <c r="CU884" s="11"/>
      <c r="CV884" s="11"/>
      <c r="CW884" s="11"/>
      <c r="CX884" s="11"/>
      <c r="CY884" s="11"/>
      <c r="CZ884" s="11"/>
      <c r="DA884" s="11"/>
      <c r="DB884" s="11"/>
      <c r="DC884" s="11"/>
      <c r="DD884" s="11"/>
      <c r="DE884" s="11"/>
      <c r="DF884" s="11"/>
      <c r="DG884" s="11"/>
      <c r="DH884" s="11"/>
      <c r="DI884" s="11"/>
      <c r="DJ884" s="11"/>
      <c r="DK884" s="11"/>
      <c r="DL884" s="11"/>
      <c r="DM884" s="11"/>
      <c r="DN884" s="11"/>
      <c r="DO884" s="11"/>
      <c r="DP884" s="11"/>
      <c r="DQ884" s="11"/>
      <c r="DR884" s="11"/>
      <c r="DS884" s="11"/>
      <c r="DT884" s="11"/>
      <c r="DU884" s="11"/>
      <c r="DV884" s="11"/>
      <c r="DW884" s="11"/>
      <c r="DX884" s="11"/>
      <c r="DY884" s="11"/>
      <c r="DZ884" s="11"/>
      <c r="EA884" s="11"/>
      <c r="EB884" s="11"/>
      <c r="EC884" s="11"/>
      <c r="ED884" s="11"/>
      <c r="EE884" s="11"/>
    </row>
    <row r="885">
      <c r="B885" s="58"/>
      <c r="C885" s="58"/>
      <c r="D885" s="58"/>
      <c r="E885" s="58"/>
      <c r="F885" s="58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  <c r="BD885" s="11"/>
      <c r="BE885" s="11"/>
      <c r="BF885" s="11"/>
      <c r="BG885" s="11"/>
      <c r="BH885" s="11"/>
      <c r="BI885" s="11"/>
      <c r="BJ885" s="11"/>
      <c r="BK885" s="11"/>
      <c r="BL885" s="11"/>
      <c r="BM885" s="11"/>
      <c r="BN885" s="11"/>
      <c r="BO885" s="11"/>
      <c r="BP885" s="11"/>
      <c r="BQ885" s="11"/>
      <c r="BR885" s="11"/>
      <c r="BS885" s="11"/>
      <c r="BT885" s="11"/>
      <c r="BU885" s="11"/>
      <c r="BV885" s="11"/>
      <c r="BW885" s="11"/>
      <c r="BX885" s="11"/>
      <c r="BY885" s="11"/>
      <c r="BZ885" s="11"/>
      <c r="CA885" s="11"/>
      <c r="CB885" s="11"/>
      <c r="CC885" s="11"/>
      <c r="CD885" s="11"/>
      <c r="CE885" s="11"/>
      <c r="CF885" s="11"/>
      <c r="CG885" s="11"/>
      <c r="CH885" s="11"/>
      <c r="CI885" s="11"/>
      <c r="CJ885" s="11"/>
      <c r="CK885" s="11"/>
      <c r="CL885" s="11"/>
      <c r="CM885" s="11"/>
      <c r="CN885" s="11"/>
      <c r="CO885" s="11"/>
      <c r="CP885" s="11"/>
      <c r="CQ885" s="11"/>
      <c r="CR885" s="11"/>
      <c r="CS885" s="11"/>
      <c r="CT885" s="11"/>
      <c r="CU885" s="11"/>
      <c r="CV885" s="11"/>
      <c r="CW885" s="11"/>
      <c r="CX885" s="11"/>
      <c r="CY885" s="11"/>
      <c r="CZ885" s="11"/>
      <c r="DA885" s="11"/>
      <c r="DB885" s="11"/>
      <c r="DC885" s="11"/>
      <c r="DD885" s="11"/>
      <c r="DE885" s="11"/>
      <c r="DF885" s="11"/>
      <c r="DG885" s="11"/>
      <c r="DH885" s="11"/>
      <c r="DI885" s="11"/>
      <c r="DJ885" s="11"/>
      <c r="DK885" s="11"/>
      <c r="DL885" s="11"/>
      <c r="DM885" s="11"/>
      <c r="DN885" s="11"/>
      <c r="DO885" s="11"/>
      <c r="DP885" s="11"/>
      <c r="DQ885" s="11"/>
      <c r="DR885" s="11"/>
      <c r="DS885" s="11"/>
      <c r="DT885" s="11"/>
      <c r="DU885" s="11"/>
      <c r="DV885" s="11"/>
      <c r="DW885" s="11"/>
      <c r="DX885" s="11"/>
      <c r="DY885" s="11"/>
      <c r="DZ885" s="11"/>
      <c r="EA885" s="11"/>
      <c r="EB885" s="11"/>
      <c r="EC885" s="11"/>
      <c r="ED885" s="11"/>
      <c r="EE885" s="11"/>
    </row>
    <row r="886">
      <c r="B886" s="58"/>
      <c r="C886" s="58"/>
      <c r="D886" s="58"/>
      <c r="E886" s="58"/>
      <c r="F886" s="58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/>
      <c r="BE886" s="11"/>
      <c r="BF886" s="11"/>
      <c r="BG886" s="11"/>
      <c r="BH886" s="11"/>
      <c r="BI886" s="11"/>
      <c r="BJ886" s="11"/>
      <c r="BK886" s="11"/>
      <c r="BL886" s="11"/>
      <c r="BM886" s="11"/>
      <c r="BN886" s="11"/>
      <c r="BO886" s="11"/>
      <c r="BP886" s="11"/>
      <c r="BQ886" s="11"/>
      <c r="BR886" s="11"/>
      <c r="BS886" s="11"/>
      <c r="BT886" s="11"/>
      <c r="BU886" s="11"/>
      <c r="BV886" s="11"/>
      <c r="BW886" s="11"/>
      <c r="BX886" s="11"/>
      <c r="BY886" s="11"/>
      <c r="BZ886" s="11"/>
      <c r="CA886" s="11"/>
      <c r="CB886" s="11"/>
      <c r="CC886" s="11"/>
      <c r="CD886" s="11"/>
      <c r="CE886" s="11"/>
      <c r="CF886" s="11"/>
      <c r="CG886" s="11"/>
      <c r="CH886" s="11"/>
      <c r="CI886" s="11"/>
      <c r="CJ886" s="11"/>
      <c r="CK886" s="11"/>
      <c r="CL886" s="11"/>
      <c r="CM886" s="11"/>
      <c r="CN886" s="11"/>
      <c r="CO886" s="11"/>
      <c r="CP886" s="11"/>
      <c r="CQ886" s="11"/>
      <c r="CR886" s="11"/>
      <c r="CS886" s="11"/>
      <c r="CT886" s="11"/>
      <c r="CU886" s="11"/>
      <c r="CV886" s="11"/>
      <c r="CW886" s="11"/>
      <c r="CX886" s="11"/>
      <c r="CY886" s="11"/>
      <c r="CZ886" s="11"/>
      <c r="DA886" s="11"/>
      <c r="DB886" s="11"/>
      <c r="DC886" s="11"/>
      <c r="DD886" s="11"/>
      <c r="DE886" s="11"/>
      <c r="DF886" s="11"/>
      <c r="DG886" s="11"/>
      <c r="DH886" s="11"/>
      <c r="DI886" s="11"/>
      <c r="DJ886" s="11"/>
      <c r="DK886" s="11"/>
      <c r="DL886" s="11"/>
      <c r="DM886" s="11"/>
      <c r="DN886" s="11"/>
      <c r="DO886" s="11"/>
      <c r="DP886" s="11"/>
      <c r="DQ886" s="11"/>
      <c r="DR886" s="11"/>
      <c r="DS886" s="11"/>
      <c r="DT886" s="11"/>
      <c r="DU886" s="11"/>
      <c r="DV886" s="11"/>
      <c r="DW886" s="11"/>
      <c r="DX886" s="11"/>
      <c r="DY886" s="11"/>
      <c r="DZ886" s="11"/>
      <c r="EA886" s="11"/>
      <c r="EB886" s="11"/>
      <c r="EC886" s="11"/>
      <c r="ED886" s="11"/>
      <c r="EE886" s="11"/>
    </row>
    <row r="887">
      <c r="B887" s="58"/>
      <c r="C887" s="58"/>
      <c r="D887" s="58"/>
      <c r="E887" s="58"/>
      <c r="F887" s="58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  <c r="BD887" s="11"/>
      <c r="BE887" s="11"/>
      <c r="BF887" s="11"/>
      <c r="BG887" s="11"/>
      <c r="BH887" s="11"/>
      <c r="BI887" s="11"/>
      <c r="BJ887" s="11"/>
      <c r="BK887" s="11"/>
      <c r="BL887" s="11"/>
      <c r="BM887" s="11"/>
      <c r="BN887" s="11"/>
      <c r="BO887" s="11"/>
      <c r="BP887" s="11"/>
      <c r="BQ887" s="11"/>
      <c r="BR887" s="11"/>
      <c r="BS887" s="11"/>
      <c r="BT887" s="11"/>
      <c r="BU887" s="11"/>
      <c r="BV887" s="11"/>
      <c r="BW887" s="11"/>
      <c r="BX887" s="11"/>
      <c r="BY887" s="11"/>
      <c r="BZ887" s="11"/>
      <c r="CA887" s="11"/>
      <c r="CB887" s="11"/>
      <c r="CC887" s="11"/>
      <c r="CD887" s="11"/>
      <c r="CE887" s="11"/>
      <c r="CF887" s="11"/>
      <c r="CG887" s="11"/>
      <c r="CH887" s="11"/>
      <c r="CI887" s="11"/>
      <c r="CJ887" s="11"/>
      <c r="CK887" s="11"/>
      <c r="CL887" s="11"/>
      <c r="CM887" s="11"/>
      <c r="CN887" s="11"/>
      <c r="CO887" s="11"/>
      <c r="CP887" s="11"/>
      <c r="CQ887" s="11"/>
      <c r="CR887" s="11"/>
      <c r="CS887" s="11"/>
      <c r="CT887" s="11"/>
      <c r="CU887" s="11"/>
      <c r="CV887" s="11"/>
      <c r="CW887" s="11"/>
      <c r="CX887" s="11"/>
      <c r="CY887" s="11"/>
      <c r="CZ887" s="11"/>
      <c r="DA887" s="11"/>
      <c r="DB887" s="11"/>
      <c r="DC887" s="11"/>
      <c r="DD887" s="11"/>
      <c r="DE887" s="11"/>
      <c r="DF887" s="11"/>
      <c r="DG887" s="11"/>
      <c r="DH887" s="11"/>
      <c r="DI887" s="11"/>
      <c r="DJ887" s="11"/>
      <c r="DK887" s="11"/>
      <c r="DL887" s="11"/>
      <c r="DM887" s="11"/>
      <c r="DN887" s="11"/>
      <c r="DO887" s="11"/>
      <c r="DP887" s="11"/>
      <c r="DQ887" s="11"/>
      <c r="DR887" s="11"/>
      <c r="DS887" s="11"/>
      <c r="DT887" s="11"/>
      <c r="DU887" s="11"/>
      <c r="DV887" s="11"/>
      <c r="DW887" s="11"/>
      <c r="DX887" s="11"/>
      <c r="DY887" s="11"/>
      <c r="DZ887" s="11"/>
      <c r="EA887" s="11"/>
      <c r="EB887" s="11"/>
      <c r="EC887" s="11"/>
      <c r="ED887" s="11"/>
      <c r="EE887" s="11"/>
    </row>
    <row r="888">
      <c r="B888" s="58"/>
      <c r="C888" s="58"/>
      <c r="D888" s="58"/>
      <c r="E888" s="58"/>
      <c r="F888" s="58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  <c r="BD888" s="11"/>
      <c r="BE888" s="11"/>
      <c r="BF888" s="11"/>
      <c r="BG888" s="11"/>
      <c r="BH888" s="11"/>
      <c r="BI888" s="11"/>
      <c r="BJ888" s="11"/>
      <c r="BK888" s="11"/>
      <c r="BL888" s="11"/>
      <c r="BM888" s="11"/>
      <c r="BN888" s="11"/>
      <c r="BO888" s="11"/>
      <c r="BP888" s="11"/>
      <c r="BQ888" s="11"/>
      <c r="BR888" s="11"/>
      <c r="BS888" s="11"/>
      <c r="BT888" s="11"/>
      <c r="BU888" s="11"/>
      <c r="BV888" s="11"/>
      <c r="BW888" s="11"/>
      <c r="BX888" s="11"/>
      <c r="BY888" s="11"/>
      <c r="BZ888" s="11"/>
      <c r="CA888" s="11"/>
      <c r="CB888" s="11"/>
      <c r="CC888" s="11"/>
      <c r="CD888" s="11"/>
      <c r="CE888" s="11"/>
      <c r="CF888" s="11"/>
      <c r="CG888" s="11"/>
      <c r="CH888" s="11"/>
      <c r="CI888" s="11"/>
      <c r="CJ888" s="11"/>
      <c r="CK888" s="11"/>
      <c r="CL888" s="11"/>
      <c r="CM888" s="11"/>
      <c r="CN888" s="11"/>
      <c r="CO888" s="11"/>
      <c r="CP888" s="11"/>
      <c r="CQ888" s="11"/>
      <c r="CR888" s="11"/>
      <c r="CS888" s="11"/>
      <c r="CT888" s="11"/>
      <c r="CU888" s="11"/>
      <c r="CV888" s="11"/>
      <c r="CW888" s="11"/>
      <c r="CX888" s="11"/>
      <c r="CY888" s="11"/>
      <c r="CZ888" s="11"/>
      <c r="DA888" s="11"/>
      <c r="DB888" s="11"/>
      <c r="DC888" s="11"/>
      <c r="DD888" s="11"/>
      <c r="DE888" s="11"/>
      <c r="DF888" s="11"/>
      <c r="DG888" s="11"/>
      <c r="DH888" s="11"/>
      <c r="DI888" s="11"/>
      <c r="DJ888" s="11"/>
      <c r="DK888" s="11"/>
      <c r="DL888" s="11"/>
      <c r="DM888" s="11"/>
      <c r="DN888" s="11"/>
      <c r="DO888" s="11"/>
      <c r="DP888" s="11"/>
      <c r="DQ888" s="11"/>
      <c r="DR888" s="11"/>
      <c r="DS888" s="11"/>
      <c r="DT888" s="11"/>
      <c r="DU888" s="11"/>
      <c r="DV888" s="11"/>
      <c r="DW888" s="11"/>
      <c r="DX888" s="11"/>
      <c r="DY888" s="11"/>
      <c r="DZ888" s="11"/>
      <c r="EA888" s="11"/>
      <c r="EB888" s="11"/>
      <c r="EC888" s="11"/>
      <c r="ED888" s="11"/>
      <c r="EE888" s="11"/>
    </row>
    <row r="889">
      <c r="B889" s="58"/>
      <c r="C889" s="58"/>
      <c r="D889" s="58"/>
      <c r="E889" s="58"/>
      <c r="F889" s="58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11"/>
      <c r="BF889" s="11"/>
      <c r="BG889" s="11"/>
      <c r="BH889" s="11"/>
      <c r="BI889" s="11"/>
      <c r="BJ889" s="11"/>
      <c r="BK889" s="11"/>
      <c r="BL889" s="11"/>
      <c r="BM889" s="11"/>
      <c r="BN889" s="11"/>
      <c r="BO889" s="11"/>
      <c r="BP889" s="11"/>
      <c r="BQ889" s="11"/>
      <c r="BR889" s="11"/>
      <c r="BS889" s="11"/>
      <c r="BT889" s="11"/>
      <c r="BU889" s="11"/>
      <c r="BV889" s="11"/>
      <c r="BW889" s="11"/>
      <c r="BX889" s="11"/>
      <c r="BY889" s="11"/>
      <c r="BZ889" s="11"/>
      <c r="CA889" s="11"/>
      <c r="CB889" s="11"/>
      <c r="CC889" s="11"/>
      <c r="CD889" s="11"/>
      <c r="CE889" s="11"/>
      <c r="CF889" s="11"/>
      <c r="CG889" s="11"/>
      <c r="CH889" s="11"/>
      <c r="CI889" s="11"/>
      <c r="CJ889" s="11"/>
      <c r="CK889" s="11"/>
      <c r="CL889" s="11"/>
      <c r="CM889" s="11"/>
      <c r="CN889" s="11"/>
      <c r="CO889" s="11"/>
      <c r="CP889" s="11"/>
      <c r="CQ889" s="11"/>
      <c r="CR889" s="11"/>
      <c r="CS889" s="11"/>
      <c r="CT889" s="11"/>
      <c r="CU889" s="11"/>
      <c r="CV889" s="11"/>
      <c r="CW889" s="11"/>
      <c r="CX889" s="11"/>
      <c r="CY889" s="11"/>
      <c r="CZ889" s="11"/>
      <c r="DA889" s="11"/>
      <c r="DB889" s="11"/>
      <c r="DC889" s="11"/>
      <c r="DD889" s="11"/>
      <c r="DE889" s="11"/>
      <c r="DF889" s="11"/>
      <c r="DG889" s="11"/>
      <c r="DH889" s="11"/>
      <c r="DI889" s="11"/>
      <c r="DJ889" s="11"/>
      <c r="DK889" s="11"/>
      <c r="DL889" s="11"/>
      <c r="DM889" s="11"/>
      <c r="DN889" s="11"/>
      <c r="DO889" s="11"/>
      <c r="DP889" s="11"/>
      <c r="DQ889" s="11"/>
      <c r="DR889" s="11"/>
      <c r="DS889" s="11"/>
      <c r="DT889" s="11"/>
      <c r="DU889" s="11"/>
      <c r="DV889" s="11"/>
      <c r="DW889" s="11"/>
      <c r="DX889" s="11"/>
      <c r="DY889" s="11"/>
      <c r="DZ889" s="11"/>
      <c r="EA889" s="11"/>
      <c r="EB889" s="11"/>
      <c r="EC889" s="11"/>
      <c r="ED889" s="11"/>
      <c r="EE889" s="11"/>
    </row>
    <row r="890">
      <c r="B890" s="58"/>
      <c r="C890" s="58"/>
      <c r="D890" s="58"/>
      <c r="E890" s="58"/>
      <c r="F890" s="58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  <c r="BD890" s="11"/>
      <c r="BE890" s="11"/>
      <c r="BF890" s="11"/>
      <c r="BG890" s="11"/>
      <c r="BH890" s="11"/>
      <c r="BI890" s="11"/>
      <c r="BJ890" s="11"/>
      <c r="BK890" s="11"/>
      <c r="BL890" s="11"/>
      <c r="BM890" s="11"/>
      <c r="BN890" s="11"/>
      <c r="BO890" s="11"/>
      <c r="BP890" s="11"/>
      <c r="BQ890" s="11"/>
      <c r="BR890" s="11"/>
      <c r="BS890" s="11"/>
      <c r="BT890" s="11"/>
      <c r="BU890" s="11"/>
      <c r="BV890" s="11"/>
      <c r="BW890" s="11"/>
      <c r="BX890" s="11"/>
      <c r="BY890" s="11"/>
      <c r="BZ890" s="11"/>
      <c r="CA890" s="11"/>
      <c r="CB890" s="11"/>
      <c r="CC890" s="11"/>
      <c r="CD890" s="11"/>
      <c r="CE890" s="11"/>
      <c r="CF890" s="11"/>
      <c r="CG890" s="11"/>
      <c r="CH890" s="11"/>
      <c r="CI890" s="11"/>
      <c r="CJ890" s="11"/>
      <c r="CK890" s="11"/>
      <c r="CL890" s="11"/>
      <c r="CM890" s="11"/>
      <c r="CN890" s="11"/>
      <c r="CO890" s="11"/>
      <c r="CP890" s="11"/>
      <c r="CQ890" s="11"/>
      <c r="CR890" s="11"/>
      <c r="CS890" s="11"/>
      <c r="CT890" s="11"/>
      <c r="CU890" s="11"/>
      <c r="CV890" s="11"/>
      <c r="CW890" s="11"/>
      <c r="CX890" s="11"/>
      <c r="CY890" s="11"/>
      <c r="CZ890" s="11"/>
      <c r="DA890" s="11"/>
      <c r="DB890" s="11"/>
      <c r="DC890" s="11"/>
      <c r="DD890" s="11"/>
      <c r="DE890" s="11"/>
      <c r="DF890" s="11"/>
      <c r="DG890" s="11"/>
      <c r="DH890" s="11"/>
      <c r="DI890" s="11"/>
      <c r="DJ890" s="11"/>
      <c r="DK890" s="11"/>
      <c r="DL890" s="11"/>
      <c r="DM890" s="11"/>
      <c r="DN890" s="11"/>
      <c r="DO890" s="11"/>
      <c r="DP890" s="11"/>
      <c r="DQ890" s="11"/>
      <c r="DR890" s="11"/>
      <c r="DS890" s="11"/>
      <c r="DT890" s="11"/>
      <c r="DU890" s="11"/>
      <c r="DV890" s="11"/>
      <c r="DW890" s="11"/>
      <c r="DX890" s="11"/>
      <c r="DY890" s="11"/>
      <c r="DZ890" s="11"/>
      <c r="EA890" s="11"/>
      <c r="EB890" s="11"/>
      <c r="EC890" s="11"/>
      <c r="ED890" s="11"/>
      <c r="EE890" s="11"/>
    </row>
    <row r="891">
      <c r="B891" s="58"/>
      <c r="C891" s="58"/>
      <c r="D891" s="58"/>
      <c r="E891" s="58"/>
      <c r="F891" s="58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  <c r="BD891" s="11"/>
      <c r="BE891" s="11"/>
      <c r="BF891" s="11"/>
      <c r="BG891" s="11"/>
      <c r="BH891" s="11"/>
      <c r="BI891" s="11"/>
      <c r="BJ891" s="11"/>
      <c r="BK891" s="11"/>
      <c r="BL891" s="11"/>
      <c r="BM891" s="11"/>
      <c r="BN891" s="11"/>
      <c r="BO891" s="11"/>
      <c r="BP891" s="11"/>
      <c r="BQ891" s="11"/>
      <c r="BR891" s="11"/>
      <c r="BS891" s="11"/>
      <c r="BT891" s="11"/>
      <c r="BU891" s="11"/>
      <c r="BV891" s="11"/>
      <c r="BW891" s="11"/>
      <c r="BX891" s="11"/>
      <c r="BY891" s="11"/>
      <c r="BZ891" s="11"/>
      <c r="CA891" s="11"/>
      <c r="CB891" s="11"/>
      <c r="CC891" s="11"/>
      <c r="CD891" s="11"/>
      <c r="CE891" s="11"/>
      <c r="CF891" s="11"/>
      <c r="CG891" s="11"/>
      <c r="CH891" s="11"/>
      <c r="CI891" s="11"/>
      <c r="CJ891" s="11"/>
      <c r="CK891" s="11"/>
      <c r="CL891" s="11"/>
      <c r="CM891" s="11"/>
      <c r="CN891" s="11"/>
      <c r="CO891" s="11"/>
      <c r="CP891" s="11"/>
      <c r="CQ891" s="11"/>
      <c r="CR891" s="11"/>
      <c r="CS891" s="11"/>
      <c r="CT891" s="11"/>
      <c r="CU891" s="11"/>
      <c r="CV891" s="11"/>
      <c r="CW891" s="11"/>
      <c r="CX891" s="11"/>
      <c r="CY891" s="11"/>
      <c r="CZ891" s="11"/>
      <c r="DA891" s="11"/>
      <c r="DB891" s="11"/>
      <c r="DC891" s="11"/>
      <c r="DD891" s="11"/>
      <c r="DE891" s="11"/>
      <c r="DF891" s="11"/>
      <c r="DG891" s="11"/>
      <c r="DH891" s="11"/>
      <c r="DI891" s="11"/>
      <c r="DJ891" s="11"/>
      <c r="DK891" s="11"/>
      <c r="DL891" s="11"/>
      <c r="DM891" s="11"/>
      <c r="DN891" s="11"/>
      <c r="DO891" s="11"/>
      <c r="DP891" s="11"/>
      <c r="DQ891" s="11"/>
      <c r="DR891" s="11"/>
      <c r="DS891" s="11"/>
      <c r="DT891" s="11"/>
      <c r="DU891" s="11"/>
      <c r="DV891" s="11"/>
      <c r="DW891" s="11"/>
      <c r="DX891" s="11"/>
      <c r="DY891" s="11"/>
      <c r="DZ891" s="11"/>
      <c r="EA891" s="11"/>
      <c r="EB891" s="11"/>
      <c r="EC891" s="11"/>
      <c r="ED891" s="11"/>
      <c r="EE891" s="11"/>
    </row>
    <row r="892">
      <c r="B892" s="58"/>
      <c r="C892" s="58"/>
      <c r="D892" s="58"/>
      <c r="E892" s="58"/>
      <c r="F892" s="58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  <c r="BD892" s="11"/>
      <c r="BE892" s="11"/>
      <c r="BF892" s="11"/>
      <c r="BG892" s="11"/>
      <c r="BH892" s="11"/>
      <c r="BI892" s="11"/>
      <c r="BJ892" s="11"/>
      <c r="BK892" s="11"/>
      <c r="BL892" s="11"/>
      <c r="BM892" s="11"/>
      <c r="BN892" s="11"/>
      <c r="BO892" s="11"/>
      <c r="BP892" s="11"/>
      <c r="BQ892" s="11"/>
      <c r="BR892" s="11"/>
      <c r="BS892" s="11"/>
      <c r="BT892" s="11"/>
      <c r="BU892" s="11"/>
      <c r="BV892" s="11"/>
      <c r="BW892" s="11"/>
      <c r="BX892" s="11"/>
      <c r="BY892" s="11"/>
      <c r="BZ892" s="11"/>
      <c r="CA892" s="11"/>
      <c r="CB892" s="11"/>
      <c r="CC892" s="11"/>
      <c r="CD892" s="11"/>
      <c r="CE892" s="11"/>
      <c r="CF892" s="11"/>
      <c r="CG892" s="11"/>
      <c r="CH892" s="11"/>
      <c r="CI892" s="11"/>
      <c r="CJ892" s="11"/>
      <c r="CK892" s="11"/>
      <c r="CL892" s="11"/>
      <c r="CM892" s="11"/>
      <c r="CN892" s="11"/>
      <c r="CO892" s="11"/>
      <c r="CP892" s="11"/>
      <c r="CQ892" s="11"/>
      <c r="CR892" s="11"/>
      <c r="CS892" s="11"/>
      <c r="CT892" s="11"/>
      <c r="CU892" s="11"/>
      <c r="CV892" s="11"/>
      <c r="CW892" s="11"/>
      <c r="CX892" s="11"/>
      <c r="CY892" s="11"/>
      <c r="CZ892" s="11"/>
      <c r="DA892" s="11"/>
      <c r="DB892" s="11"/>
      <c r="DC892" s="11"/>
      <c r="DD892" s="11"/>
      <c r="DE892" s="11"/>
      <c r="DF892" s="11"/>
      <c r="DG892" s="11"/>
      <c r="DH892" s="11"/>
      <c r="DI892" s="11"/>
      <c r="DJ892" s="11"/>
      <c r="DK892" s="11"/>
      <c r="DL892" s="11"/>
      <c r="DM892" s="11"/>
      <c r="DN892" s="11"/>
      <c r="DO892" s="11"/>
      <c r="DP892" s="11"/>
      <c r="DQ892" s="11"/>
      <c r="DR892" s="11"/>
      <c r="DS892" s="11"/>
      <c r="DT892" s="11"/>
      <c r="DU892" s="11"/>
      <c r="DV892" s="11"/>
      <c r="DW892" s="11"/>
      <c r="DX892" s="11"/>
      <c r="DY892" s="11"/>
      <c r="DZ892" s="11"/>
      <c r="EA892" s="11"/>
      <c r="EB892" s="11"/>
      <c r="EC892" s="11"/>
      <c r="ED892" s="11"/>
      <c r="EE892" s="11"/>
    </row>
    <row r="893">
      <c r="B893" s="58"/>
      <c r="C893" s="58"/>
      <c r="D893" s="58"/>
      <c r="E893" s="58"/>
      <c r="F893" s="58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  <c r="BD893" s="11"/>
      <c r="BE893" s="11"/>
      <c r="BF893" s="11"/>
      <c r="BG893" s="11"/>
      <c r="BH893" s="11"/>
      <c r="BI893" s="11"/>
      <c r="BJ893" s="11"/>
      <c r="BK893" s="11"/>
      <c r="BL893" s="11"/>
      <c r="BM893" s="11"/>
      <c r="BN893" s="11"/>
      <c r="BO893" s="11"/>
      <c r="BP893" s="11"/>
      <c r="BQ893" s="11"/>
      <c r="BR893" s="11"/>
      <c r="BS893" s="11"/>
      <c r="BT893" s="11"/>
      <c r="BU893" s="11"/>
      <c r="BV893" s="11"/>
      <c r="BW893" s="11"/>
      <c r="BX893" s="11"/>
      <c r="BY893" s="11"/>
      <c r="BZ893" s="11"/>
      <c r="CA893" s="11"/>
      <c r="CB893" s="11"/>
      <c r="CC893" s="11"/>
      <c r="CD893" s="11"/>
      <c r="CE893" s="11"/>
      <c r="CF893" s="11"/>
      <c r="CG893" s="11"/>
      <c r="CH893" s="11"/>
      <c r="CI893" s="11"/>
      <c r="CJ893" s="11"/>
      <c r="CK893" s="11"/>
      <c r="CL893" s="11"/>
      <c r="CM893" s="11"/>
      <c r="CN893" s="11"/>
      <c r="CO893" s="11"/>
      <c r="CP893" s="11"/>
      <c r="CQ893" s="11"/>
      <c r="CR893" s="11"/>
      <c r="CS893" s="11"/>
      <c r="CT893" s="11"/>
      <c r="CU893" s="11"/>
      <c r="CV893" s="11"/>
      <c r="CW893" s="11"/>
      <c r="CX893" s="11"/>
      <c r="CY893" s="11"/>
      <c r="CZ893" s="11"/>
      <c r="DA893" s="11"/>
      <c r="DB893" s="11"/>
      <c r="DC893" s="11"/>
      <c r="DD893" s="11"/>
      <c r="DE893" s="11"/>
      <c r="DF893" s="11"/>
      <c r="DG893" s="11"/>
      <c r="DH893" s="11"/>
      <c r="DI893" s="11"/>
      <c r="DJ893" s="11"/>
      <c r="DK893" s="11"/>
      <c r="DL893" s="11"/>
      <c r="DM893" s="11"/>
      <c r="DN893" s="11"/>
      <c r="DO893" s="11"/>
      <c r="DP893" s="11"/>
      <c r="DQ893" s="11"/>
      <c r="DR893" s="11"/>
      <c r="DS893" s="11"/>
      <c r="DT893" s="11"/>
      <c r="DU893" s="11"/>
      <c r="DV893" s="11"/>
      <c r="DW893" s="11"/>
      <c r="DX893" s="11"/>
      <c r="DY893" s="11"/>
      <c r="DZ893" s="11"/>
      <c r="EA893" s="11"/>
      <c r="EB893" s="11"/>
      <c r="EC893" s="11"/>
      <c r="ED893" s="11"/>
      <c r="EE893" s="11"/>
    </row>
    <row r="894">
      <c r="B894" s="58"/>
      <c r="C894" s="58"/>
      <c r="D894" s="58"/>
      <c r="E894" s="58"/>
      <c r="F894" s="58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  <c r="BD894" s="11"/>
      <c r="BE894" s="11"/>
      <c r="BF894" s="11"/>
      <c r="BG894" s="11"/>
      <c r="BH894" s="11"/>
      <c r="BI894" s="11"/>
      <c r="BJ894" s="11"/>
      <c r="BK894" s="11"/>
      <c r="BL894" s="11"/>
      <c r="BM894" s="11"/>
      <c r="BN894" s="11"/>
      <c r="BO894" s="11"/>
      <c r="BP894" s="11"/>
      <c r="BQ894" s="11"/>
      <c r="BR894" s="11"/>
      <c r="BS894" s="11"/>
      <c r="BT894" s="11"/>
      <c r="BU894" s="11"/>
      <c r="BV894" s="11"/>
      <c r="BW894" s="11"/>
      <c r="BX894" s="11"/>
      <c r="BY894" s="11"/>
      <c r="BZ894" s="11"/>
      <c r="CA894" s="11"/>
      <c r="CB894" s="11"/>
      <c r="CC894" s="11"/>
      <c r="CD894" s="11"/>
      <c r="CE894" s="11"/>
      <c r="CF894" s="11"/>
      <c r="CG894" s="11"/>
      <c r="CH894" s="11"/>
      <c r="CI894" s="11"/>
      <c r="CJ894" s="11"/>
      <c r="CK894" s="11"/>
      <c r="CL894" s="11"/>
      <c r="CM894" s="11"/>
      <c r="CN894" s="11"/>
      <c r="CO894" s="11"/>
      <c r="CP894" s="11"/>
      <c r="CQ894" s="11"/>
      <c r="CR894" s="11"/>
      <c r="CS894" s="11"/>
      <c r="CT894" s="11"/>
      <c r="CU894" s="11"/>
      <c r="CV894" s="11"/>
      <c r="CW894" s="11"/>
      <c r="CX894" s="11"/>
      <c r="CY894" s="11"/>
      <c r="CZ894" s="11"/>
      <c r="DA894" s="11"/>
      <c r="DB894" s="11"/>
      <c r="DC894" s="11"/>
      <c r="DD894" s="11"/>
      <c r="DE894" s="11"/>
      <c r="DF894" s="11"/>
      <c r="DG894" s="11"/>
      <c r="DH894" s="11"/>
      <c r="DI894" s="11"/>
      <c r="DJ894" s="11"/>
      <c r="DK894" s="11"/>
      <c r="DL894" s="11"/>
      <c r="DM894" s="11"/>
      <c r="DN894" s="11"/>
      <c r="DO894" s="11"/>
      <c r="DP894" s="11"/>
      <c r="DQ894" s="11"/>
      <c r="DR894" s="11"/>
      <c r="DS894" s="11"/>
      <c r="DT894" s="11"/>
      <c r="DU894" s="11"/>
      <c r="DV894" s="11"/>
      <c r="DW894" s="11"/>
      <c r="DX894" s="11"/>
      <c r="DY894" s="11"/>
      <c r="DZ894" s="11"/>
      <c r="EA894" s="11"/>
      <c r="EB894" s="11"/>
      <c r="EC894" s="11"/>
      <c r="ED894" s="11"/>
      <c r="EE894" s="11"/>
    </row>
    <row r="895">
      <c r="B895" s="58"/>
      <c r="C895" s="58"/>
      <c r="D895" s="58"/>
      <c r="E895" s="58"/>
      <c r="F895" s="58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  <c r="BD895" s="11"/>
      <c r="BE895" s="11"/>
      <c r="BF895" s="11"/>
      <c r="BG895" s="11"/>
      <c r="BH895" s="11"/>
      <c r="BI895" s="11"/>
      <c r="BJ895" s="11"/>
      <c r="BK895" s="11"/>
      <c r="BL895" s="11"/>
      <c r="BM895" s="11"/>
      <c r="BN895" s="11"/>
      <c r="BO895" s="11"/>
      <c r="BP895" s="11"/>
      <c r="BQ895" s="11"/>
      <c r="BR895" s="11"/>
      <c r="BS895" s="11"/>
      <c r="BT895" s="11"/>
      <c r="BU895" s="11"/>
      <c r="BV895" s="11"/>
      <c r="BW895" s="11"/>
      <c r="BX895" s="11"/>
      <c r="BY895" s="11"/>
      <c r="BZ895" s="11"/>
      <c r="CA895" s="11"/>
      <c r="CB895" s="11"/>
      <c r="CC895" s="11"/>
      <c r="CD895" s="11"/>
      <c r="CE895" s="11"/>
      <c r="CF895" s="11"/>
      <c r="CG895" s="11"/>
      <c r="CH895" s="11"/>
      <c r="CI895" s="11"/>
      <c r="CJ895" s="11"/>
      <c r="CK895" s="11"/>
      <c r="CL895" s="11"/>
      <c r="CM895" s="11"/>
      <c r="CN895" s="11"/>
      <c r="CO895" s="11"/>
      <c r="CP895" s="11"/>
      <c r="CQ895" s="11"/>
      <c r="CR895" s="11"/>
      <c r="CS895" s="11"/>
      <c r="CT895" s="11"/>
      <c r="CU895" s="11"/>
      <c r="CV895" s="11"/>
      <c r="CW895" s="11"/>
      <c r="CX895" s="11"/>
      <c r="CY895" s="11"/>
      <c r="CZ895" s="11"/>
      <c r="DA895" s="11"/>
      <c r="DB895" s="11"/>
      <c r="DC895" s="11"/>
      <c r="DD895" s="11"/>
      <c r="DE895" s="11"/>
      <c r="DF895" s="11"/>
      <c r="DG895" s="11"/>
      <c r="DH895" s="11"/>
      <c r="DI895" s="11"/>
      <c r="DJ895" s="11"/>
      <c r="DK895" s="11"/>
      <c r="DL895" s="11"/>
      <c r="DM895" s="11"/>
      <c r="DN895" s="11"/>
      <c r="DO895" s="11"/>
      <c r="DP895" s="11"/>
      <c r="DQ895" s="11"/>
      <c r="DR895" s="11"/>
      <c r="DS895" s="11"/>
      <c r="DT895" s="11"/>
      <c r="DU895" s="11"/>
      <c r="DV895" s="11"/>
      <c r="DW895" s="11"/>
      <c r="DX895" s="11"/>
      <c r="DY895" s="11"/>
      <c r="DZ895" s="11"/>
      <c r="EA895" s="11"/>
      <c r="EB895" s="11"/>
      <c r="EC895" s="11"/>
      <c r="ED895" s="11"/>
      <c r="EE895" s="11"/>
    </row>
    <row r="896">
      <c r="B896" s="58"/>
      <c r="C896" s="58"/>
      <c r="D896" s="58"/>
      <c r="E896" s="58"/>
      <c r="F896" s="58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  <c r="BD896" s="11"/>
      <c r="BE896" s="11"/>
      <c r="BF896" s="11"/>
      <c r="BG896" s="11"/>
      <c r="BH896" s="11"/>
      <c r="BI896" s="11"/>
      <c r="BJ896" s="11"/>
      <c r="BK896" s="11"/>
      <c r="BL896" s="11"/>
      <c r="BM896" s="11"/>
      <c r="BN896" s="11"/>
      <c r="BO896" s="11"/>
      <c r="BP896" s="11"/>
      <c r="BQ896" s="11"/>
      <c r="BR896" s="11"/>
      <c r="BS896" s="11"/>
      <c r="BT896" s="11"/>
      <c r="BU896" s="11"/>
      <c r="BV896" s="11"/>
      <c r="BW896" s="11"/>
      <c r="BX896" s="11"/>
      <c r="BY896" s="11"/>
      <c r="BZ896" s="11"/>
      <c r="CA896" s="11"/>
      <c r="CB896" s="11"/>
      <c r="CC896" s="11"/>
      <c r="CD896" s="11"/>
      <c r="CE896" s="11"/>
      <c r="CF896" s="11"/>
      <c r="CG896" s="11"/>
      <c r="CH896" s="11"/>
      <c r="CI896" s="11"/>
      <c r="CJ896" s="11"/>
      <c r="CK896" s="11"/>
      <c r="CL896" s="11"/>
      <c r="CM896" s="11"/>
      <c r="CN896" s="11"/>
      <c r="CO896" s="11"/>
      <c r="CP896" s="11"/>
      <c r="CQ896" s="11"/>
      <c r="CR896" s="11"/>
      <c r="CS896" s="11"/>
      <c r="CT896" s="11"/>
      <c r="CU896" s="11"/>
      <c r="CV896" s="11"/>
      <c r="CW896" s="11"/>
      <c r="CX896" s="11"/>
      <c r="CY896" s="11"/>
      <c r="CZ896" s="11"/>
      <c r="DA896" s="11"/>
      <c r="DB896" s="11"/>
      <c r="DC896" s="11"/>
      <c r="DD896" s="11"/>
      <c r="DE896" s="11"/>
      <c r="DF896" s="11"/>
      <c r="DG896" s="11"/>
      <c r="DH896" s="11"/>
      <c r="DI896" s="11"/>
      <c r="DJ896" s="11"/>
      <c r="DK896" s="11"/>
      <c r="DL896" s="11"/>
      <c r="DM896" s="11"/>
      <c r="DN896" s="11"/>
      <c r="DO896" s="11"/>
      <c r="DP896" s="11"/>
      <c r="DQ896" s="11"/>
      <c r="DR896" s="11"/>
      <c r="DS896" s="11"/>
      <c r="DT896" s="11"/>
      <c r="DU896" s="11"/>
      <c r="DV896" s="11"/>
      <c r="DW896" s="11"/>
      <c r="DX896" s="11"/>
      <c r="DY896" s="11"/>
      <c r="DZ896" s="11"/>
      <c r="EA896" s="11"/>
      <c r="EB896" s="11"/>
      <c r="EC896" s="11"/>
      <c r="ED896" s="11"/>
      <c r="EE896" s="11"/>
    </row>
    <row r="897">
      <c r="B897" s="58"/>
      <c r="C897" s="58"/>
      <c r="D897" s="58"/>
      <c r="E897" s="58"/>
      <c r="F897" s="58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  <c r="BD897" s="11"/>
      <c r="BE897" s="11"/>
      <c r="BF897" s="11"/>
      <c r="BG897" s="11"/>
      <c r="BH897" s="11"/>
      <c r="BI897" s="11"/>
      <c r="BJ897" s="11"/>
      <c r="BK897" s="11"/>
      <c r="BL897" s="11"/>
      <c r="BM897" s="11"/>
      <c r="BN897" s="11"/>
      <c r="BO897" s="11"/>
      <c r="BP897" s="11"/>
      <c r="BQ897" s="11"/>
      <c r="BR897" s="11"/>
      <c r="BS897" s="11"/>
      <c r="BT897" s="11"/>
      <c r="BU897" s="11"/>
      <c r="BV897" s="11"/>
      <c r="BW897" s="11"/>
      <c r="BX897" s="11"/>
      <c r="BY897" s="11"/>
      <c r="BZ897" s="11"/>
      <c r="CA897" s="11"/>
      <c r="CB897" s="11"/>
      <c r="CC897" s="11"/>
      <c r="CD897" s="11"/>
      <c r="CE897" s="11"/>
      <c r="CF897" s="11"/>
      <c r="CG897" s="11"/>
      <c r="CH897" s="11"/>
      <c r="CI897" s="11"/>
      <c r="CJ897" s="11"/>
      <c r="CK897" s="11"/>
      <c r="CL897" s="11"/>
      <c r="CM897" s="11"/>
      <c r="CN897" s="11"/>
      <c r="CO897" s="11"/>
      <c r="CP897" s="11"/>
      <c r="CQ897" s="11"/>
      <c r="CR897" s="11"/>
      <c r="CS897" s="11"/>
      <c r="CT897" s="11"/>
      <c r="CU897" s="11"/>
      <c r="CV897" s="11"/>
      <c r="CW897" s="11"/>
      <c r="CX897" s="11"/>
      <c r="CY897" s="11"/>
      <c r="CZ897" s="11"/>
      <c r="DA897" s="11"/>
      <c r="DB897" s="11"/>
      <c r="DC897" s="11"/>
      <c r="DD897" s="11"/>
      <c r="DE897" s="11"/>
      <c r="DF897" s="11"/>
      <c r="DG897" s="11"/>
      <c r="DH897" s="11"/>
      <c r="DI897" s="11"/>
      <c r="DJ897" s="11"/>
      <c r="DK897" s="11"/>
      <c r="DL897" s="11"/>
      <c r="DM897" s="11"/>
      <c r="DN897" s="11"/>
      <c r="DO897" s="11"/>
      <c r="DP897" s="11"/>
      <c r="DQ897" s="11"/>
      <c r="DR897" s="11"/>
      <c r="DS897" s="11"/>
      <c r="DT897" s="11"/>
      <c r="DU897" s="11"/>
      <c r="DV897" s="11"/>
      <c r="DW897" s="11"/>
      <c r="DX897" s="11"/>
      <c r="DY897" s="11"/>
      <c r="DZ897" s="11"/>
      <c r="EA897" s="11"/>
      <c r="EB897" s="11"/>
      <c r="EC897" s="11"/>
      <c r="ED897" s="11"/>
      <c r="EE897" s="11"/>
    </row>
    <row r="898">
      <c r="B898" s="58"/>
      <c r="C898" s="58"/>
      <c r="D898" s="58"/>
      <c r="E898" s="58"/>
      <c r="F898" s="58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  <c r="BD898" s="11"/>
      <c r="BE898" s="11"/>
      <c r="BF898" s="11"/>
      <c r="BG898" s="11"/>
      <c r="BH898" s="11"/>
      <c r="BI898" s="11"/>
      <c r="BJ898" s="11"/>
      <c r="BK898" s="11"/>
      <c r="BL898" s="11"/>
      <c r="BM898" s="11"/>
      <c r="BN898" s="11"/>
      <c r="BO898" s="11"/>
      <c r="BP898" s="11"/>
      <c r="BQ898" s="11"/>
      <c r="BR898" s="11"/>
      <c r="BS898" s="11"/>
      <c r="BT898" s="11"/>
      <c r="BU898" s="11"/>
      <c r="BV898" s="11"/>
      <c r="BW898" s="11"/>
      <c r="BX898" s="11"/>
      <c r="BY898" s="11"/>
      <c r="BZ898" s="11"/>
      <c r="CA898" s="11"/>
      <c r="CB898" s="11"/>
      <c r="CC898" s="11"/>
      <c r="CD898" s="11"/>
      <c r="CE898" s="11"/>
      <c r="CF898" s="11"/>
      <c r="CG898" s="11"/>
      <c r="CH898" s="11"/>
      <c r="CI898" s="11"/>
      <c r="CJ898" s="11"/>
      <c r="CK898" s="11"/>
      <c r="CL898" s="11"/>
      <c r="CM898" s="11"/>
      <c r="CN898" s="11"/>
      <c r="CO898" s="11"/>
      <c r="CP898" s="11"/>
      <c r="CQ898" s="11"/>
      <c r="CR898" s="11"/>
      <c r="CS898" s="11"/>
      <c r="CT898" s="11"/>
      <c r="CU898" s="11"/>
      <c r="CV898" s="11"/>
      <c r="CW898" s="11"/>
      <c r="CX898" s="11"/>
      <c r="CY898" s="11"/>
      <c r="CZ898" s="11"/>
      <c r="DA898" s="11"/>
      <c r="DB898" s="11"/>
      <c r="DC898" s="11"/>
      <c r="DD898" s="11"/>
      <c r="DE898" s="11"/>
      <c r="DF898" s="11"/>
      <c r="DG898" s="11"/>
      <c r="DH898" s="11"/>
      <c r="DI898" s="11"/>
      <c r="DJ898" s="11"/>
      <c r="DK898" s="11"/>
      <c r="DL898" s="11"/>
      <c r="DM898" s="11"/>
      <c r="DN898" s="11"/>
      <c r="DO898" s="11"/>
      <c r="DP898" s="11"/>
      <c r="DQ898" s="11"/>
      <c r="DR898" s="11"/>
      <c r="DS898" s="11"/>
      <c r="DT898" s="11"/>
      <c r="DU898" s="11"/>
      <c r="DV898" s="11"/>
      <c r="DW898" s="11"/>
      <c r="DX898" s="11"/>
      <c r="DY898" s="11"/>
      <c r="DZ898" s="11"/>
      <c r="EA898" s="11"/>
      <c r="EB898" s="11"/>
      <c r="EC898" s="11"/>
      <c r="ED898" s="11"/>
      <c r="EE898" s="11"/>
    </row>
    <row r="899">
      <c r="B899" s="58"/>
      <c r="C899" s="58"/>
      <c r="D899" s="58"/>
      <c r="E899" s="58"/>
      <c r="F899" s="58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  <c r="BD899" s="11"/>
      <c r="BE899" s="11"/>
      <c r="BF899" s="11"/>
      <c r="BG899" s="11"/>
      <c r="BH899" s="11"/>
      <c r="BI899" s="11"/>
      <c r="BJ899" s="11"/>
      <c r="BK899" s="11"/>
      <c r="BL899" s="11"/>
      <c r="BM899" s="11"/>
      <c r="BN899" s="11"/>
      <c r="BO899" s="11"/>
      <c r="BP899" s="11"/>
      <c r="BQ899" s="11"/>
      <c r="BR899" s="11"/>
      <c r="BS899" s="11"/>
      <c r="BT899" s="11"/>
      <c r="BU899" s="11"/>
      <c r="BV899" s="11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</row>
    <row r="900">
      <c r="B900" s="58"/>
      <c r="C900" s="58"/>
      <c r="D900" s="58"/>
      <c r="E900" s="58"/>
      <c r="F900" s="58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  <c r="BD900" s="11"/>
      <c r="BE900" s="11"/>
      <c r="BF900" s="11"/>
      <c r="BG900" s="11"/>
      <c r="BH900" s="11"/>
      <c r="BI900" s="11"/>
      <c r="BJ900" s="11"/>
      <c r="BK900" s="11"/>
      <c r="BL900" s="11"/>
      <c r="BM900" s="11"/>
      <c r="BN900" s="11"/>
      <c r="BO900" s="11"/>
      <c r="BP900" s="11"/>
      <c r="BQ900" s="11"/>
      <c r="BR900" s="11"/>
      <c r="BS900" s="11"/>
      <c r="BT900" s="11"/>
      <c r="BU900" s="11"/>
      <c r="BV900" s="11"/>
      <c r="BW900" s="11"/>
      <c r="BX900" s="11"/>
      <c r="BY900" s="11"/>
      <c r="BZ900" s="11"/>
      <c r="CA900" s="11"/>
      <c r="CB900" s="11"/>
      <c r="CC900" s="11"/>
      <c r="CD900" s="11"/>
      <c r="CE900" s="11"/>
      <c r="CF900" s="11"/>
      <c r="CG900" s="11"/>
      <c r="CH900" s="11"/>
      <c r="CI900" s="11"/>
      <c r="CJ900" s="11"/>
      <c r="CK900" s="11"/>
      <c r="CL900" s="11"/>
      <c r="CM900" s="11"/>
      <c r="CN900" s="11"/>
      <c r="CO900" s="11"/>
      <c r="CP900" s="11"/>
      <c r="CQ900" s="11"/>
      <c r="CR900" s="11"/>
      <c r="CS900" s="11"/>
      <c r="CT900" s="11"/>
      <c r="CU900" s="11"/>
      <c r="CV900" s="11"/>
      <c r="CW900" s="11"/>
      <c r="CX900" s="11"/>
      <c r="CY900" s="11"/>
      <c r="CZ900" s="11"/>
      <c r="DA900" s="11"/>
      <c r="DB900" s="11"/>
      <c r="DC900" s="11"/>
      <c r="DD900" s="11"/>
      <c r="DE900" s="11"/>
      <c r="DF900" s="11"/>
      <c r="DG900" s="11"/>
      <c r="DH900" s="11"/>
      <c r="DI900" s="11"/>
      <c r="DJ900" s="11"/>
      <c r="DK900" s="11"/>
      <c r="DL900" s="11"/>
      <c r="DM900" s="11"/>
      <c r="DN900" s="11"/>
      <c r="DO900" s="11"/>
      <c r="DP900" s="11"/>
      <c r="DQ900" s="11"/>
      <c r="DR900" s="11"/>
      <c r="DS900" s="11"/>
      <c r="DT900" s="11"/>
      <c r="DU900" s="11"/>
      <c r="DV900" s="11"/>
      <c r="DW900" s="11"/>
      <c r="DX900" s="11"/>
      <c r="DY900" s="11"/>
      <c r="DZ900" s="11"/>
      <c r="EA900" s="11"/>
      <c r="EB900" s="11"/>
      <c r="EC900" s="11"/>
      <c r="ED900" s="11"/>
      <c r="EE900" s="11"/>
    </row>
    <row r="901">
      <c r="B901" s="58"/>
      <c r="C901" s="58"/>
      <c r="D901" s="58"/>
      <c r="E901" s="58"/>
      <c r="F901" s="58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  <c r="BD901" s="11"/>
      <c r="BE901" s="11"/>
      <c r="BF901" s="11"/>
      <c r="BG901" s="11"/>
      <c r="BH901" s="11"/>
      <c r="BI901" s="11"/>
      <c r="BJ901" s="11"/>
      <c r="BK901" s="11"/>
      <c r="BL901" s="11"/>
      <c r="BM901" s="11"/>
      <c r="BN901" s="11"/>
      <c r="BO901" s="11"/>
      <c r="BP901" s="11"/>
      <c r="BQ901" s="11"/>
      <c r="BR901" s="11"/>
      <c r="BS901" s="11"/>
      <c r="BT901" s="11"/>
      <c r="BU901" s="11"/>
      <c r="BV901" s="11"/>
      <c r="BW901" s="11"/>
      <c r="BX901" s="11"/>
      <c r="BY901" s="11"/>
      <c r="BZ901" s="11"/>
      <c r="CA901" s="11"/>
      <c r="CB901" s="11"/>
      <c r="CC901" s="11"/>
      <c r="CD901" s="11"/>
      <c r="CE901" s="11"/>
      <c r="CF901" s="11"/>
      <c r="CG901" s="11"/>
      <c r="CH901" s="11"/>
      <c r="CI901" s="11"/>
      <c r="CJ901" s="11"/>
      <c r="CK901" s="11"/>
      <c r="CL901" s="11"/>
      <c r="CM901" s="11"/>
      <c r="CN901" s="11"/>
      <c r="CO901" s="11"/>
      <c r="CP901" s="11"/>
      <c r="CQ901" s="11"/>
      <c r="CR901" s="11"/>
      <c r="CS901" s="11"/>
      <c r="CT901" s="11"/>
      <c r="CU901" s="11"/>
      <c r="CV901" s="11"/>
      <c r="CW901" s="11"/>
      <c r="CX901" s="11"/>
      <c r="CY901" s="11"/>
      <c r="CZ901" s="11"/>
      <c r="DA901" s="11"/>
      <c r="DB901" s="11"/>
      <c r="DC901" s="11"/>
      <c r="DD901" s="11"/>
      <c r="DE901" s="11"/>
      <c r="DF901" s="11"/>
      <c r="DG901" s="11"/>
      <c r="DH901" s="11"/>
      <c r="DI901" s="11"/>
      <c r="DJ901" s="11"/>
      <c r="DK901" s="11"/>
      <c r="DL901" s="11"/>
      <c r="DM901" s="11"/>
      <c r="DN901" s="11"/>
      <c r="DO901" s="11"/>
      <c r="DP901" s="11"/>
      <c r="DQ901" s="11"/>
      <c r="DR901" s="11"/>
      <c r="DS901" s="11"/>
      <c r="DT901" s="11"/>
      <c r="DU901" s="11"/>
      <c r="DV901" s="11"/>
      <c r="DW901" s="11"/>
      <c r="DX901" s="11"/>
      <c r="DY901" s="11"/>
      <c r="DZ901" s="11"/>
      <c r="EA901" s="11"/>
      <c r="EB901" s="11"/>
      <c r="EC901" s="11"/>
      <c r="ED901" s="11"/>
      <c r="EE901" s="11"/>
    </row>
    <row r="902">
      <c r="B902" s="58"/>
      <c r="C902" s="58"/>
      <c r="D902" s="58"/>
      <c r="E902" s="58"/>
      <c r="F902" s="58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  <c r="BD902" s="11"/>
      <c r="BE902" s="11"/>
      <c r="BF902" s="11"/>
      <c r="BG902" s="11"/>
      <c r="BH902" s="11"/>
      <c r="BI902" s="11"/>
      <c r="BJ902" s="11"/>
      <c r="BK902" s="11"/>
      <c r="BL902" s="11"/>
      <c r="BM902" s="11"/>
      <c r="BN902" s="11"/>
      <c r="BO902" s="11"/>
      <c r="BP902" s="11"/>
      <c r="BQ902" s="11"/>
      <c r="BR902" s="11"/>
      <c r="BS902" s="11"/>
      <c r="BT902" s="11"/>
      <c r="BU902" s="11"/>
      <c r="BV902" s="11"/>
      <c r="BW902" s="11"/>
      <c r="BX902" s="11"/>
      <c r="BY902" s="11"/>
      <c r="BZ902" s="11"/>
      <c r="CA902" s="11"/>
      <c r="CB902" s="11"/>
      <c r="CC902" s="11"/>
      <c r="CD902" s="11"/>
      <c r="CE902" s="11"/>
      <c r="CF902" s="11"/>
      <c r="CG902" s="11"/>
      <c r="CH902" s="11"/>
      <c r="CI902" s="11"/>
      <c r="CJ902" s="11"/>
      <c r="CK902" s="11"/>
      <c r="CL902" s="11"/>
      <c r="CM902" s="11"/>
      <c r="CN902" s="11"/>
      <c r="CO902" s="11"/>
      <c r="CP902" s="11"/>
      <c r="CQ902" s="11"/>
      <c r="CR902" s="11"/>
      <c r="CS902" s="11"/>
      <c r="CT902" s="11"/>
      <c r="CU902" s="11"/>
      <c r="CV902" s="11"/>
      <c r="CW902" s="11"/>
      <c r="CX902" s="11"/>
      <c r="CY902" s="11"/>
      <c r="CZ902" s="11"/>
      <c r="DA902" s="11"/>
      <c r="DB902" s="11"/>
      <c r="DC902" s="11"/>
      <c r="DD902" s="11"/>
      <c r="DE902" s="11"/>
      <c r="DF902" s="11"/>
      <c r="DG902" s="11"/>
      <c r="DH902" s="11"/>
      <c r="DI902" s="11"/>
      <c r="DJ902" s="11"/>
      <c r="DK902" s="11"/>
      <c r="DL902" s="11"/>
      <c r="DM902" s="11"/>
      <c r="DN902" s="11"/>
      <c r="DO902" s="11"/>
      <c r="DP902" s="11"/>
      <c r="DQ902" s="11"/>
      <c r="DR902" s="11"/>
      <c r="DS902" s="11"/>
      <c r="DT902" s="11"/>
      <c r="DU902" s="11"/>
      <c r="DV902" s="11"/>
      <c r="DW902" s="11"/>
      <c r="DX902" s="11"/>
      <c r="DY902" s="11"/>
      <c r="DZ902" s="11"/>
      <c r="EA902" s="11"/>
      <c r="EB902" s="11"/>
      <c r="EC902" s="11"/>
      <c r="ED902" s="11"/>
      <c r="EE902" s="11"/>
    </row>
    <row r="903">
      <c r="B903" s="58"/>
      <c r="C903" s="58"/>
      <c r="D903" s="58"/>
      <c r="E903" s="58"/>
      <c r="F903" s="58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  <c r="BD903" s="11"/>
      <c r="BE903" s="11"/>
      <c r="BF903" s="11"/>
      <c r="BG903" s="11"/>
      <c r="BH903" s="11"/>
      <c r="BI903" s="11"/>
      <c r="BJ903" s="11"/>
      <c r="BK903" s="11"/>
      <c r="BL903" s="11"/>
      <c r="BM903" s="11"/>
      <c r="BN903" s="11"/>
      <c r="BO903" s="11"/>
      <c r="BP903" s="11"/>
      <c r="BQ903" s="11"/>
      <c r="BR903" s="11"/>
      <c r="BS903" s="11"/>
      <c r="BT903" s="11"/>
      <c r="BU903" s="11"/>
      <c r="BV903" s="11"/>
      <c r="BW903" s="11"/>
      <c r="BX903" s="11"/>
      <c r="BY903" s="11"/>
      <c r="BZ903" s="11"/>
      <c r="CA903" s="11"/>
      <c r="CB903" s="11"/>
      <c r="CC903" s="11"/>
      <c r="CD903" s="11"/>
      <c r="CE903" s="11"/>
      <c r="CF903" s="11"/>
      <c r="CG903" s="11"/>
      <c r="CH903" s="11"/>
      <c r="CI903" s="11"/>
      <c r="CJ903" s="11"/>
      <c r="CK903" s="11"/>
      <c r="CL903" s="11"/>
      <c r="CM903" s="11"/>
      <c r="CN903" s="11"/>
      <c r="CO903" s="11"/>
      <c r="CP903" s="11"/>
      <c r="CQ903" s="11"/>
      <c r="CR903" s="11"/>
      <c r="CS903" s="11"/>
      <c r="CT903" s="11"/>
      <c r="CU903" s="11"/>
      <c r="CV903" s="11"/>
      <c r="CW903" s="11"/>
      <c r="CX903" s="11"/>
      <c r="CY903" s="11"/>
      <c r="CZ903" s="11"/>
      <c r="DA903" s="11"/>
      <c r="DB903" s="11"/>
      <c r="DC903" s="11"/>
      <c r="DD903" s="11"/>
      <c r="DE903" s="11"/>
      <c r="DF903" s="11"/>
      <c r="DG903" s="11"/>
      <c r="DH903" s="11"/>
      <c r="DI903" s="11"/>
      <c r="DJ903" s="11"/>
      <c r="DK903" s="11"/>
      <c r="DL903" s="11"/>
      <c r="DM903" s="11"/>
      <c r="DN903" s="11"/>
      <c r="DO903" s="11"/>
      <c r="DP903" s="11"/>
      <c r="DQ903" s="11"/>
      <c r="DR903" s="11"/>
      <c r="DS903" s="11"/>
      <c r="DT903" s="11"/>
      <c r="DU903" s="11"/>
      <c r="DV903" s="11"/>
      <c r="DW903" s="11"/>
      <c r="DX903" s="11"/>
      <c r="DY903" s="11"/>
      <c r="DZ903" s="11"/>
      <c r="EA903" s="11"/>
      <c r="EB903" s="11"/>
      <c r="EC903" s="11"/>
      <c r="ED903" s="11"/>
      <c r="EE903" s="11"/>
    </row>
    <row r="904">
      <c r="B904" s="58"/>
      <c r="C904" s="58"/>
      <c r="D904" s="58"/>
      <c r="E904" s="58"/>
      <c r="F904" s="58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  <c r="BD904" s="11"/>
      <c r="BE904" s="11"/>
      <c r="BF904" s="11"/>
      <c r="BG904" s="11"/>
      <c r="BH904" s="11"/>
      <c r="BI904" s="11"/>
      <c r="BJ904" s="11"/>
      <c r="BK904" s="11"/>
      <c r="BL904" s="11"/>
      <c r="BM904" s="11"/>
      <c r="BN904" s="11"/>
      <c r="BO904" s="11"/>
      <c r="BP904" s="11"/>
      <c r="BQ904" s="11"/>
      <c r="BR904" s="11"/>
      <c r="BS904" s="11"/>
      <c r="BT904" s="11"/>
      <c r="BU904" s="11"/>
      <c r="BV904" s="11"/>
      <c r="BW904" s="11"/>
      <c r="BX904" s="11"/>
      <c r="BY904" s="11"/>
      <c r="BZ904" s="11"/>
      <c r="CA904" s="11"/>
      <c r="CB904" s="11"/>
      <c r="CC904" s="11"/>
      <c r="CD904" s="11"/>
      <c r="CE904" s="11"/>
      <c r="CF904" s="11"/>
      <c r="CG904" s="11"/>
      <c r="CH904" s="11"/>
      <c r="CI904" s="11"/>
      <c r="CJ904" s="11"/>
      <c r="CK904" s="11"/>
      <c r="CL904" s="11"/>
      <c r="CM904" s="11"/>
      <c r="CN904" s="11"/>
      <c r="CO904" s="11"/>
      <c r="CP904" s="11"/>
      <c r="CQ904" s="11"/>
      <c r="CR904" s="11"/>
      <c r="CS904" s="11"/>
      <c r="CT904" s="11"/>
      <c r="CU904" s="11"/>
      <c r="CV904" s="11"/>
      <c r="CW904" s="11"/>
      <c r="CX904" s="11"/>
      <c r="CY904" s="11"/>
      <c r="CZ904" s="11"/>
      <c r="DA904" s="11"/>
      <c r="DB904" s="11"/>
      <c r="DC904" s="11"/>
      <c r="DD904" s="11"/>
      <c r="DE904" s="11"/>
      <c r="DF904" s="11"/>
      <c r="DG904" s="11"/>
      <c r="DH904" s="11"/>
      <c r="DI904" s="11"/>
      <c r="DJ904" s="11"/>
      <c r="DK904" s="11"/>
      <c r="DL904" s="11"/>
      <c r="DM904" s="11"/>
      <c r="DN904" s="11"/>
      <c r="DO904" s="11"/>
      <c r="DP904" s="11"/>
      <c r="DQ904" s="11"/>
      <c r="DR904" s="11"/>
      <c r="DS904" s="11"/>
      <c r="DT904" s="11"/>
      <c r="DU904" s="11"/>
      <c r="DV904" s="11"/>
      <c r="DW904" s="11"/>
      <c r="DX904" s="11"/>
      <c r="DY904" s="11"/>
      <c r="DZ904" s="11"/>
      <c r="EA904" s="11"/>
      <c r="EB904" s="11"/>
      <c r="EC904" s="11"/>
      <c r="ED904" s="11"/>
      <c r="EE904" s="11"/>
    </row>
    <row r="905">
      <c r="B905" s="58"/>
      <c r="C905" s="58"/>
      <c r="D905" s="58"/>
      <c r="E905" s="58"/>
      <c r="F905" s="58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  <c r="BD905" s="11"/>
      <c r="BE905" s="11"/>
      <c r="BF905" s="11"/>
      <c r="BG905" s="11"/>
      <c r="BH905" s="11"/>
      <c r="BI905" s="11"/>
      <c r="BJ905" s="11"/>
      <c r="BK905" s="11"/>
      <c r="BL905" s="11"/>
      <c r="BM905" s="11"/>
      <c r="BN905" s="11"/>
      <c r="BO905" s="11"/>
      <c r="BP905" s="11"/>
      <c r="BQ905" s="11"/>
      <c r="BR905" s="11"/>
      <c r="BS905" s="11"/>
      <c r="BT905" s="11"/>
      <c r="BU905" s="11"/>
      <c r="BV905" s="11"/>
      <c r="BW905" s="11"/>
      <c r="BX905" s="11"/>
      <c r="BY905" s="11"/>
      <c r="BZ905" s="11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</row>
    <row r="906">
      <c r="B906" s="58"/>
      <c r="C906" s="58"/>
      <c r="D906" s="58"/>
      <c r="E906" s="58"/>
      <c r="F906" s="58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  <c r="BD906" s="11"/>
      <c r="BE906" s="11"/>
      <c r="BF906" s="11"/>
      <c r="BG906" s="11"/>
      <c r="BH906" s="11"/>
      <c r="BI906" s="11"/>
      <c r="BJ906" s="11"/>
      <c r="BK906" s="11"/>
      <c r="BL906" s="11"/>
      <c r="BM906" s="11"/>
      <c r="BN906" s="11"/>
      <c r="BO906" s="11"/>
      <c r="BP906" s="11"/>
      <c r="BQ906" s="11"/>
      <c r="BR906" s="11"/>
      <c r="BS906" s="11"/>
      <c r="BT906" s="11"/>
      <c r="BU906" s="11"/>
      <c r="BV906" s="11"/>
      <c r="BW906" s="11"/>
      <c r="BX906" s="11"/>
      <c r="BY906" s="11"/>
      <c r="BZ906" s="11"/>
      <c r="CA906" s="11"/>
      <c r="CB906" s="11"/>
      <c r="CC906" s="11"/>
      <c r="CD906" s="11"/>
      <c r="CE906" s="11"/>
      <c r="CF906" s="11"/>
      <c r="CG906" s="11"/>
      <c r="CH906" s="11"/>
      <c r="CI906" s="11"/>
      <c r="CJ906" s="11"/>
      <c r="CK906" s="11"/>
      <c r="CL906" s="11"/>
      <c r="CM906" s="11"/>
      <c r="CN906" s="11"/>
      <c r="CO906" s="11"/>
      <c r="CP906" s="11"/>
      <c r="CQ906" s="11"/>
      <c r="CR906" s="11"/>
      <c r="CS906" s="11"/>
      <c r="CT906" s="11"/>
      <c r="CU906" s="11"/>
      <c r="CV906" s="11"/>
      <c r="CW906" s="11"/>
      <c r="CX906" s="11"/>
      <c r="CY906" s="11"/>
      <c r="CZ906" s="11"/>
      <c r="DA906" s="11"/>
      <c r="DB906" s="11"/>
      <c r="DC906" s="11"/>
      <c r="DD906" s="11"/>
      <c r="DE906" s="11"/>
      <c r="DF906" s="11"/>
      <c r="DG906" s="11"/>
      <c r="DH906" s="11"/>
      <c r="DI906" s="11"/>
      <c r="DJ906" s="11"/>
      <c r="DK906" s="11"/>
      <c r="DL906" s="11"/>
      <c r="DM906" s="11"/>
      <c r="DN906" s="11"/>
      <c r="DO906" s="11"/>
      <c r="DP906" s="11"/>
      <c r="DQ906" s="11"/>
      <c r="DR906" s="11"/>
      <c r="DS906" s="11"/>
      <c r="DT906" s="11"/>
      <c r="DU906" s="11"/>
      <c r="DV906" s="11"/>
      <c r="DW906" s="11"/>
      <c r="DX906" s="11"/>
      <c r="DY906" s="11"/>
      <c r="DZ906" s="11"/>
      <c r="EA906" s="11"/>
      <c r="EB906" s="11"/>
      <c r="EC906" s="11"/>
      <c r="ED906" s="11"/>
      <c r="EE906" s="11"/>
    </row>
    <row r="907">
      <c r="B907" s="58"/>
      <c r="C907" s="58"/>
      <c r="D907" s="58"/>
      <c r="E907" s="58"/>
      <c r="F907" s="58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  <c r="BD907" s="11"/>
      <c r="BE907" s="11"/>
      <c r="BF907" s="11"/>
      <c r="BG907" s="11"/>
      <c r="BH907" s="11"/>
      <c r="BI907" s="11"/>
      <c r="BJ907" s="11"/>
      <c r="BK907" s="11"/>
      <c r="BL907" s="11"/>
      <c r="BM907" s="11"/>
      <c r="BN907" s="11"/>
      <c r="BO907" s="11"/>
      <c r="BP907" s="11"/>
      <c r="BQ907" s="11"/>
      <c r="BR907" s="11"/>
      <c r="BS907" s="11"/>
      <c r="BT907" s="11"/>
      <c r="BU907" s="11"/>
      <c r="BV907" s="11"/>
      <c r="BW907" s="11"/>
      <c r="BX907" s="11"/>
      <c r="BY907" s="11"/>
      <c r="BZ907" s="11"/>
      <c r="CA907" s="11"/>
      <c r="CB907" s="11"/>
      <c r="CC907" s="11"/>
      <c r="CD907" s="11"/>
      <c r="CE907" s="11"/>
      <c r="CF907" s="11"/>
      <c r="CG907" s="11"/>
      <c r="CH907" s="11"/>
      <c r="CI907" s="11"/>
      <c r="CJ907" s="11"/>
      <c r="CK907" s="11"/>
      <c r="CL907" s="11"/>
      <c r="CM907" s="11"/>
      <c r="CN907" s="11"/>
      <c r="CO907" s="11"/>
      <c r="CP907" s="11"/>
      <c r="CQ907" s="11"/>
      <c r="CR907" s="11"/>
      <c r="CS907" s="11"/>
      <c r="CT907" s="11"/>
      <c r="CU907" s="11"/>
      <c r="CV907" s="11"/>
      <c r="CW907" s="11"/>
      <c r="CX907" s="11"/>
      <c r="CY907" s="11"/>
      <c r="CZ907" s="11"/>
      <c r="DA907" s="11"/>
      <c r="DB907" s="11"/>
      <c r="DC907" s="11"/>
      <c r="DD907" s="11"/>
      <c r="DE907" s="11"/>
      <c r="DF907" s="11"/>
      <c r="DG907" s="11"/>
      <c r="DH907" s="11"/>
      <c r="DI907" s="11"/>
      <c r="DJ907" s="11"/>
      <c r="DK907" s="11"/>
      <c r="DL907" s="11"/>
      <c r="DM907" s="11"/>
      <c r="DN907" s="11"/>
      <c r="DO907" s="11"/>
      <c r="DP907" s="11"/>
      <c r="DQ907" s="11"/>
      <c r="DR907" s="11"/>
      <c r="DS907" s="11"/>
      <c r="DT907" s="11"/>
      <c r="DU907" s="11"/>
      <c r="DV907" s="11"/>
      <c r="DW907" s="11"/>
      <c r="DX907" s="11"/>
      <c r="DY907" s="11"/>
      <c r="DZ907" s="11"/>
      <c r="EA907" s="11"/>
      <c r="EB907" s="11"/>
      <c r="EC907" s="11"/>
      <c r="ED907" s="11"/>
      <c r="EE907" s="11"/>
    </row>
    <row r="908">
      <c r="B908" s="58"/>
      <c r="C908" s="58"/>
      <c r="D908" s="58"/>
      <c r="E908" s="58"/>
      <c r="F908" s="58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1"/>
      <c r="BA908" s="11"/>
      <c r="BB908" s="11"/>
      <c r="BC908" s="11"/>
      <c r="BD908" s="11"/>
      <c r="BE908" s="11"/>
      <c r="BF908" s="11"/>
      <c r="BG908" s="11"/>
      <c r="BH908" s="11"/>
      <c r="BI908" s="11"/>
      <c r="BJ908" s="11"/>
      <c r="BK908" s="11"/>
      <c r="BL908" s="11"/>
      <c r="BM908" s="11"/>
      <c r="BN908" s="11"/>
      <c r="BO908" s="11"/>
      <c r="BP908" s="11"/>
      <c r="BQ908" s="11"/>
      <c r="BR908" s="11"/>
      <c r="BS908" s="11"/>
      <c r="BT908" s="11"/>
      <c r="BU908" s="11"/>
      <c r="BV908" s="11"/>
      <c r="BW908" s="11"/>
      <c r="BX908" s="11"/>
      <c r="BY908" s="11"/>
      <c r="BZ908" s="11"/>
      <c r="CA908" s="11"/>
      <c r="CB908" s="11"/>
      <c r="CC908" s="11"/>
      <c r="CD908" s="11"/>
      <c r="CE908" s="11"/>
      <c r="CF908" s="11"/>
      <c r="CG908" s="11"/>
      <c r="CH908" s="11"/>
      <c r="CI908" s="11"/>
      <c r="CJ908" s="11"/>
      <c r="CK908" s="11"/>
      <c r="CL908" s="11"/>
      <c r="CM908" s="11"/>
      <c r="CN908" s="11"/>
      <c r="CO908" s="11"/>
      <c r="CP908" s="11"/>
      <c r="CQ908" s="11"/>
      <c r="CR908" s="11"/>
      <c r="CS908" s="11"/>
      <c r="CT908" s="11"/>
      <c r="CU908" s="11"/>
      <c r="CV908" s="11"/>
      <c r="CW908" s="11"/>
      <c r="CX908" s="11"/>
      <c r="CY908" s="11"/>
      <c r="CZ908" s="11"/>
      <c r="DA908" s="11"/>
      <c r="DB908" s="11"/>
      <c r="DC908" s="11"/>
      <c r="DD908" s="11"/>
      <c r="DE908" s="11"/>
      <c r="DF908" s="11"/>
      <c r="DG908" s="11"/>
      <c r="DH908" s="11"/>
      <c r="DI908" s="11"/>
      <c r="DJ908" s="11"/>
      <c r="DK908" s="11"/>
      <c r="DL908" s="11"/>
      <c r="DM908" s="11"/>
      <c r="DN908" s="11"/>
      <c r="DO908" s="11"/>
      <c r="DP908" s="11"/>
      <c r="DQ908" s="11"/>
      <c r="DR908" s="11"/>
      <c r="DS908" s="11"/>
      <c r="DT908" s="11"/>
      <c r="DU908" s="11"/>
      <c r="DV908" s="11"/>
      <c r="DW908" s="11"/>
      <c r="DX908" s="11"/>
      <c r="DY908" s="11"/>
      <c r="DZ908" s="11"/>
      <c r="EA908" s="11"/>
      <c r="EB908" s="11"/>
      <c r="EC908" s="11"/>
      <c r="ED908" s="11"/>
      <c r="EE908" s="11"/>
    </row>
    <row r="909">
      <c r="B909" s="58"/>
      <c r="C909" s="58"/>
      <c r="D909" s="58"/>
      <c r="E909" s="58"/>
      <c r="F909" s="58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  <c r="BD909" s="11"/>
      <c r="BE909" s="11"/>
      <c r="BF909" s="11"/>
      <c r="BG909" s="11"/>
      <c r="BH909" s="11"/>
      <c r="BI909" s="11"/>
      <c r="BJ909" s="11"/>
      <c r="BK909" s="11"/>
      <c r="BL909" s="11"/>
      <c r="BM909" s="11"/>
      <c r="BN909" s="11"/>
      <c r="BO909" s="11"/>
      <c r="BP909" s="11"/>
      <c r="BQ909" s="11"/>
      <c r="BR909" s="11"/>
      <c r="BS909" s="11"/>
      <c r="BT909" s="11"/>
      <c r="BU909" s="11"/>
      <c r="BV909" s="11"/>
      <c r="BW909" s="11"/>
      <c r="BX909" s="11"/>
      <c r="BY909" s="11"/>
      <c r="BZ909" s="11"/>
      <c r="CA909" s="11"/>
      <c r="CB909" s="11"/>
      <c r="CC909" s="11"/>
      <c r="CD909" s="11"/>
      <c r="CE909" s="11"/>
      <c r="CF909" s="11"/>
      <c r="CG909" s="11"/>
      <c r="CH909" s="11"/>
      <c r="CI909" s="11"/>
      <c r="CJ909" s="11"/>
      <c r="CK909" s="11"/>
      <c r="CL909" s="11"/>
      <c r="CM909" s="11"/>
      <c r="CN909" s="11"/>
      <c r="CO909" s="11"/>
      <c r="CP909" s="11"/>
      <c r="CQ909" s="11"/>
      <c r="CR909" s="11"/>
      <c r="CS909" s="11"/>
      <c r="CT909" s="11"/>
      <c r="CU909" s="11"/>
      <c r="CV909" s="11"/>
      <c r="CW909" s="11"/>
      <c r="CX909" s="11"/>
      <c r="CY909" s="11"/>
      <c r="CZ909" s="11"/>
      <c r="DA909" s="11"/>
      <c r="DB909" s="11"/>
      <c r="DC909" s="11"/>
      <c r="DD909" s="11"/>
      <c r="DE909" s="11"/>
      <c r="DF909" s="11"/>
      <c r="DG909" s="11"/>
      <c r="DH909" s="11"/>
      <c r="DI909" s="11"/>
      <c r="DJ909" s="11"/>
      <c r="DK909" s="11"/>
      <c r="DL909" s="11"/>
      <c r="DM909" s="11"/>
      <c r="DN909" s="11"/>
      <c r="DO909" s="11"/>
      <c r="DP909" s="11"/>
      <c r="DQ909" s="11"/>
      <c r="DR909" s="11"/>
      <c r="DS909" s="11"/>
      <c r="DT909" s="11"/>
      <c r="DU909" s="11"/>
      <c r="DV909" s="11"/>
      <c r="DW909" s="11"/>
      <c r="DX909" s="11"/>
      <c r="DY909" s="11"/>
      <c r="DZ909" s="11"/>
      <c r="EA909" s="11"/>
      <c r="EB909" s="11"/>
      <c r="EC909" s="11"/>
      <c r="ED909" s="11"/>
      <c r="EE909" s="11"/>
    </row>
    <row r="910">
      <c r="B910" s="58"/>
      <c r="C910" s="58"/>
      <c r="D910" s="58"/>
      <c r="E910" s="58"/>
      <c r="F910" s="58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  <c r="BD910" s="11"/>
      <c r="BE910" s="11"/>
      <c r="BF910" s="11"/>
      <c r="BG910" s="11"/>
      <c r="BH910" s="11"/>
      <c r="BI910" s="11"/>
      <c r="BJ910" s="11"/>
      <c r="BK910" s="11"/>
      <c r="BL910" s="11"/>
      <c r="BM910" s="11"/>
      <c r="BN910" s="11"/>
      <c r="BO910" s="11"/>
      <c r="BP910" s="11"/>
      <c r="BQ910" s="11"/>
      <c r="BR910" s="11"/>
      <c r="BS910" s="11"/>
      <c r="BT910" s="11"/>
      <c r="BU910" s="11"/>
      <c r="BV910" s="11"/>
      <c r="BW910" s="11"/>
      <c r="BX910" s="11"/>
      <c r="BY910" s="11"/>
      <c r="BZ910" s="11"/>
      <c r="CA910" s="11"/>
      <c r="CB910" s="11"/>
      <c r="CC910" s="11"/>
      <c r="CD910" s="11"/>
      <c r="CE910" s="11"/>
      <c r="CF910" s="11"/>
      <c r="CG910" s="11"/>
      <c r="CH910" s="11"/>
      <c r="CI910" s="11"/>
      <c r="CJ910" s="11"/>
      <c r="CK910" s="11"/>
      <c r="CL910" s="11"/>
      <c r="CM910" s="11"/>
      <c r="CN910" s="11"/>
      <c r="CO910" s="11"/>
      <c r="CP910" s="11"/>
      <c r="CQ910" s="11"/>
      <c r="CR910" s="11"/>
      <c r="CS910" s="11"/>
      <c r="CT910" s="11"/>
      <c r="CU910" s="11"/>
      <c r="CV910" s="11"/>
      <c r="CW910" s="11"/>
      <c r="CX910" s="11"/>
      <c r="CY910" s="11"/>
      <c r="CZ910" s="11"/>
      <c r="DA910" s="11"/>
      <c r="DB910" s="11"/>
      <c r="DC910" s="11"/>
      <c r="DD910" s="11"/>
      <c r="DE910" s="11"/>
      <c r="DF910" s="11"/>
      <c r="DG910" s="11"/>
      <c r="DH910" s="11"/>
      <c r="DI910" s="11"/>
      <c r="DJ910" s="11"/>
      <c r="DK910" s="11"/>
      <c r="DL910" s="11"/>
      <c r="DM910" s="11"/>
      <c r="DN910" s="11"/>
      <c r="DO910" s="11"/>
      <c r="DP910" s="11"/>
      <c r="DQ910" s="11"/>
      <c r="DR910" s="11"/>
      <c r="DS910" s="11"/>
      <c r="DT910" s="11"/>
      <c r="DU910" s="11"/>
      <c r="DV910" s="11"/>
      <c r="DW910" s="11"/>
      <c r="DX910" s="11"/>
      <c r="DY910" s="11"/>
      <c r="DZ910" s="11"/>
      <c r="EA910" s="11"/>
      <c r="EB910" s="11"/>
      <c r="EC910" s="11"/>
      <c r="ED910" s="11"/>
      <c r="EE910" s="11"/>
    </row>
    <row r="911">
      <c r="B911" s="58"/>
      <c r="C911" s="58"/>
      <c r="D911" s="58"/>
      <c r="E911" s="58"/>
      <c r="F911" s="58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  <c r="BD911" s="11"/>
      <c r="BE911" s="11"/>
      <c r="BF911" s="11"/>
      <c r="BG911" s="11"/>
      <c r="BH911" s="11"/>
      <c r="BI911" s="11"/>
      <c r="BJ911" s="11"/>
      <c r="BK911" s="11"/>
      <c r="BL911" s="11"/>
      <c r="BM911" s="11"/>
      <c r="BN911" s="11"/>
      <c r="BO911" s="11"/>
      <c r="BP911" s="11"/>
      <c r="BQ911" s="11"/>
      <c r="BR911" s="11"/>
      <c r="BS911" s="11"/>
      <c r="BT911" s="11"/>
      <c r="BU911" s="11"/>
      <c r="BV911" s="11"/>
      <c r="BW911" s="11"/>
      <c r="BX911" s="11"/>
      <c r="BY911" s="11"/>
      <c r="BZ911" s="11"/>
      <c r="CA911" s="11"/>
      <c r="CB911" s="11"/>
      <c r="CC911" s="11"/>
      <c r="CD911" s="11"/>
      <c r="CE911" s="11"/>
      <c r="CF911" s="11"/>
      <c r="CG911" s="11"/>
      <c r="CH911" s="11"/>
      <c r="CI911" s="11"/>
      <c r="CJ911" s="11"/>
      <c r="CK911" s="11"/>
      <c r="CL911" s="11"/>
      <c r="CM911" s="11"/>
      <c r="CN911" s="11"/>
      <c r="CO911" s="11"/>
      <c r="CP911" s="11"/>
      <c r="CQ911" s="11"/>
      <c r="CR911" s="11"/>
      <c r="CS911" s="11"/>
      <c r="CT911" s="11"/>
      <c r="CU911" s="11"/>
      <c r="CV911" s="11"/>
      <c r="CW911" s="11"/>
      <c r="CX911" s="11"/>
      <c r="CY911" s="11"/>
      <c r="CZ911" s="11"/>
      <c r="DA911" s="11"/>
      <c r="DB911" s="11"/>
      <c r="DC911" s="11"/>
      <c r="DD911" s="11"/>
      <c r="DE911" s="11"/>
      <c r="DF911" s="11"/>
      <c r="DG911" s="11"/>
      <c r="DH911" s="11"/>
      <c r="DI911" s="11"/>
      <c r="DJ911" s="11"/>
      <c r="DK911" s="11"/>
      <c r="DL911" s="11"/>
      <c r="DM911" s="11"/>
      <c r="DN911" s="11"/>
      <c r="DO911" s="11"/>
      <c r="DP911" s="11"/>
      <c r="DQ911" s="11"/>
      <c r="DR911" s="11"/>
      <c r="DS911" s="11"/>
      <c r="DT911" s="11"/>
      <c r="DU911" s="11"/>
      <c r="DV911" s="11"/>
      <c r="DW911" s="11"/>
      <c r="DX911" s="11"/>
      <c r="DY911" s="11"/>
      <c r="DZ911" s="11"/>
      <c r="EA911" s="11"/>
      <c r="EB911" s="11"/>
      <c r="EC911" s="11"/>
      <c r="ED911" s="11"/>
      <c r="EE911" s="11"/>
    </row>
    <row r="912">
      <c r="B912" s="58"/>
      <c r="C912" s="58"/>
      <c r="D912" s="58"/>
      <c r="E912" s="58"/>
      <c r="F912" s="58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  <c r="BD912" s="11"/>
      <c r="BE912" s="11"/>
      <c r="BF912" s="11"/>
      <c r="BG912" s="11"/>
      <c r="BH912" s="11"/>
      <c r="BI912" s="11"/>
      <c r="BJ912" s="11"/>
      <c r="BK912" s="11"/>
      <c r="BL912" s="11"/>
      <c r="BM912" s="11"/>
      <c r="BN912" s="11"/>
      <c r="BO912" s="11"/>
      <c r="BP912" s="11"/>
      <c r="BQ912" s="11"/>
      <c r="BR912" s="11"/>
      <c r="BS912" s="11"/>
      <c r="BT912" s="11"/>
      <c r="BU912" s="11"/>
      <c r="BV912" s="11"/>
      <c r="BW912" s="11"/>
      <c r="BX912" s="11"/>
      <c r="BY912" s="11"/>
      <c r="BZ912" s="11"/>
      <c r="CA912" s="11"/>
      <c r="CB912" s="11"/>
      <c r="CC912" s="11"/>
      <c r="CD912" s="11"/>
      <c r="CE912" s="11"/>
      <c r="CF912" s="11"/>
      <c r="CG912" s="11"/>
      <c r="CH912" s="11"/>
      <c r="CI912" s="11"/>
      <c r="CJ912" s="11"/>
      <c r="CK912" s="11"/>
      <c r="CL912" s="11"/>
      <c r="CM912" s="11"/>
      <c r="CN912" s="11"/>
      <c r="CO912" s="11"/>
      <c r="CP912" s="11"/>
      <c r="CQ912" s="11"/>
      <c r="CR912" s="11"/>
      <c r="CS912" s="11"/>
      <c r="CT912" s="11"/>
      <c r="CU912" s="11"/>
      <c r="CV912" s="11"/>
      <c r="CW912" s="11"/>
      <c r="CX912" s="11"/>
      <c r="CY912" s="11"/>
      <c r="CZ912" s="11"/>
      <c r="DA912" s="11"/>
      <c r="DB912" s="11"/>
      <c r="DC912" s="11"/>
      <c r="DD912" s="11"/>
      <c r="DE912" s="11"/>
      <c r="DF912" s="11"/>
      <c r="DG912" s="11"/>
      <c r="DH912" s="11"/>
      <c r="DI912" s="11"/>
      <c r="DJ912" s="11"/>
      <c r="DK912" s="11"/>
      <c r="DL912" s="11"/>
      <c r="DM912" s="11"/>
      <c r="DN912" s="11"/>
      <c r="DO912" s="11"/>
      <c r="DP912" s="11"/>
      <c r="DQ912" s="11"/>
      <c r="DR912" s="11"/>
      <c r="DS912" s="11"/>
      <c r="DT912" s="11"/>
      <c r="DU912" s="11"/>
      <c r="DV912" s="11"/>
      <c r="DW912" s="11"/>
      <c r="DX912" s="11"/>
      <c r="DY912" s="11"/>
      <c r="DZ912" s="11"/>
      <c r="EA912" s="11"/>
      <c r="EB912" s="11"/>
      <c r="EC912" s="11"/>
      <c r="ED912" s="11"/>
      <c r="EE912" s="11"/>
    </row>
    <row r="913">
      <c r="B913" s="58"/>
      <c r="C913" s="58"/>
      <c r="D913" s="58"/>
      <c r="E913" s="58"/>
      <c r="F913" s="58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  <c r="BD913" s="11"/>
      <c r="BE913" s="11"/>
      <c r="BF913" s="11"/>
      <c r="BG913" s="11"/>
      <c r="BH913" s="11"/>
      <c r="BI913" s="11"/>
      <c r="BJ913" s="11"/>
      <c r="BK913" s="11"/>
      <c r="BL913" s="11"/>
      <c r="BM913" s="11"/>
      <c r="BN913" s="11"/>
      <c r="BO913" s="11"/>
      <c r="BP913" s="11"/>
      <c r="BQ913" s="11"/>
      <c r="BR913" s="11"/>
      <c r="BS913" s="11"/>
      <c r="BT913" s="11"/>
      <c r="BU913" s="11"/>
      <c r="BV913" s="11"/>
      <c r="BW913" s="11"/>
      <c r="BX913" s="11"/>
      <c r="BY913" s="11"/>
      <c r="BZ913" s="11"/>
      <c r="CA913" s="11"/>
      <c r="CB913" s="11"/>
      <c r="CC913" s="11"/>
      <c r="CD913" s="11"/>
      <c r="CE913" s="11"/>
      <c r="CF913" s="11"/>
      <c r="CG913" s="11"/>
      <c r="CH913" s="11"/>
      <c r="CI913" s="11"/>
      <c r="CJ913" s="11"/>
      <c r="CK913" s="11"/>
      <c r="CL913" s="11"/>
      <c r="CM913" s="11"/>
      <c r="CN913" s="11"/>
      <c r="CO913" s="11"/>
      <c r="CP913" s="11"/>
      <c r="CQ913" s="11"/>
      <c r="CR913" s="11"/>
      <c r="CS913" s="11"/>
      <c r="CT913" s="11"/>
      <c r="CU913" s="11"/>
      <c r="CV913" s="11"/>
      <c r="CW913" s="11"/>
      <c r="CX913" s="11"/>
      <c r="CY913" s="11"/>
      <c r="CZ913" s="11"/>
      <c r="DA913" s="11"/>
      <c r="DB913" s="11"/>
      <c r="DC913" s="11"/>
      <c r="DD913" s="11"/>
      <c r="DE913" s="11"/>
      <c r="DF913" s="11"/>
      <c r="DG913" s="11"/>
      <c r="DH913" s="11"/>
      <c r="DI913" s="11"/>
      <c r="DJ913" s="11"/>
      <c r="DK913" s="11"/>
      <c r="DL913" s="11"/>
      <c r="DM913" s="11"/>
      <c r="DN913" s="11"/>
      <c r="DO913" s="11"/>
      <c r="DP913" s="11"/>
      <c r="DQ913" s="11"/>
      <c r="DR913" s="11"/>
      <c r="DS913" s="11"/>
      <c r="DT913" s="11"/>
      <c r="DU913" s="11"/>
      <c r="DV913" s="11"/>
      <c r="DW913" s="11"/>
      <c r="DX913" s="11"/>
      <c r="DY913" s="11"/>
      <c r="DZ913" s="11"/>
      <c r="EA913" s="11"/>
      <c r="EB913" s="11"/>
      <c r="EC913" s="11"/>
      <c r="ED913" s="11"/>
      <c r="EE913" s="11"/>
    </row>
    <row r="914">
      <c r="B914" s="58"/>
      <c r="C914" s="58"/>
      <c r="D914" s="58"/>
      <c r="E914" s="58"/>
      <c r="F914" s="58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  <c r="BD914" s="11"/>
      <c r="BE914" s="11"/>
      <c r="BF914" s="11"/>
      <c r="BG914" s="11"/>
      <c r="BH914" s="11"/>
      <c r="BI914" s="11"/>
      <c r="BJ914" s="11"/>
      <c r="BK914" s="11"/>
      <c r="BL914" s="11"/>
      <c r="BM914" s="11"/>
      <c r="BN914" s="11"/>
      <c r="BO914" s="11"/>
      <c r="BP914" s="11"/>
      <c r="BQ914" s="11"/>
      <c r="BR914" s="11"/>
      <c r="BS914" s="11"/>
      <c r="BT914" s="11"/>
      <c r="BU914" s="11"/>
      <c r="BV914" s="11"/>
      <c r="BW914" s="11"/>
      <c r="BX914" s="11"/>
      <c r="BY914" s="11"/>
      <c r="BZ914" s="11"/>
      <c r="CA914" s="11"/>
      <c r="CB914" s="11"/>
      <c r="CC914" s="11"/>
      <c r="CD914" s="11"/>
      <c r="CE914" s="11"/>
      <c r="CF914" s="11"/>
      <c r="CG914" s="11"/>
      <c r="CH914" s="11"/>
      <c r="CI914" s="11"/>
      <c r="CJ914" s="11"/>
      <c r="CK914" s="11"/>
      <c r="CL914" s="11"/>
      <c r="CM914" s="11"/>
      <c r="CN914" s="11"/>
      <c r="CO914" s="11"/>
      <c r="CP914" s="11"/>
      <c r="CQ914" s="11"/>
      <c r="CR914" s="11"/>
      <c r="CS914" s="11"/>
      <c r="CT914" s="11"/>
      <c r="CU914" s="11"/>
      <c r="CV914" s="11"/>
      <c r="CW914" s="11"/>
      <c r="CX914" s="11"/>
      <c r="CY914" s="11"/>
      <c r="CZ914" s="11"/>
      <c r="DA914" s="11"/>
      <c r="DB914" s="11"/>
      <c r="DC914" s="11"/>
      <c r="DD914" s="11"/>
      <c r="DE914" s="11"/>
      <c r="DF914" s="11"/>
      <c r="DG914" s="11"/>
      <c r="DH914" s="11"/>
      <c r="DI914" s="11"/>
      <c r="DJ914" s="11"/>
      <c r="DK914" s="11"/>
      <c r="DL914" s="11"/>
      <c r="DM914" s="11"/>
      <c r="DN914" s="11"/>
      <c r="DO914" s="11"/>
      <c r="DP914" s="11"/>
      <c r="DQ914" s="11"/>
      <c r="DR914" s="11"/>
      <c r="DS914" s="11"/>
      <c r="DT914" s="11"/>
      <c r="DU914" s="11"/>
      <c r="DV914" s="11"/>
      <c r="DW914" s="11"/>
      <c r="DX914" s="11"/>
      <c r="DY914" s="11"/>
      <c r="DZ914" s="11"/>
      <c r="EA914" s="11"/>
      <c r="EB914" s="11"/>
      <c r="EC914" s="11"/>
      <c r="ED914" s="11"/>
      <c r="EE914" s="11"/>
    </row>
    <row r="915">
      <c r="B915" s="58"/>
      <c r="C915" s="58"/>
      <c r="D915" s="58"/>
      <c r="E915" s="58"/>
      <c r="F915" s="58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  <c r="BD915" s="11"/>
      <c r="BE915" s="11"/>
      <c r="BF915" s="11"/>
      <c r="BG915" s="11"/>
      <c r="BH915" s="11"/>
      <c r="BI915" s="11"/>
      <c r="BJ915" s="11"/>
      <c r="BK915" s="11"/>
      <c r="BL915" s="11"/>
      <c r="BM915" s="11"/>
      <c r="BN915" s="11"/>
      <c r="BO915" s="11"/>
      <c r="BP915" s="11"/>
      <c r="BQ915" s="11"/>
      <c r="BR915" s="11"/>
      <c r="BS915" s="11"/>
      <c r="BT915" s="11"/>
      <c r="BU915" s="11"/>
      <c r="BV915" s="11"/>
      <c r="BW915" s="11"/>
      <c r="BX915" s="11"/>
      <c r="BY915" s="11"/>
      <c r="BZ915" s="11"/>
      <c r="CA915" s="11"/>
      <c r="CB915" s="11"/>
      <c r="CC915" s="11"/>
      <c r="CD915" s="11"/>
      <c r="CE915" s="11"/>
      <c r="CF915" s="11"/>
      <c r="CG915" s="11"/>
      <c r="CH915" s="11"/>
      <c r="CI915" s="11"/>
      <c r="CJ915" s="11"/>
      <c r="CK915" s="11"/>
      <c r="CL915" s="11"/>
      <c r="CM915" s="11"/>
      <c r="CN915" s="11"/>
      <c r="CO915" s="11"/>
      <c r="CP915" s="11"/>
      <c r="CQ915" s="11"/>
      <c r="CR915" s="11"/>
      <c r="CS915" s="11"/>
      <c r="CT915" s="11"/>
      <c r="CU915" s="11"/>
      <c r="CV915" s="11"/>
      <c r="CW915" s="11"/>
      <c r="CX915" s="11"/>
      <c r="CY915" s="11"/>
      <c r="CZ915" s="11"/>
      <c r="DA915" s="11"/>
      <c r="DB915" s="11"/>
      <c r="DC915" s="11"/>
      <c r="DD915" s="11"/>
      <c r="DE915" s="11"/>
      <c r="DF915" s="11"/>
      <c r="DG915" s="11"/>
      <c r="DH915" s="11"/>
      <c r="DI915" s="11"/>
      <c r="DJ915" s="11"/>
      <c r="DK915" s="11"/>
      <c r="DL915" s="11"/>
      <c r="DM915" s="11"/>
      <c r="DN915" s="11"/>
      <c r="DO915" s="11"/>
      <c r="DP915" s="11"/>
      <c r="DQ915" s="11"/>
      <c r="DR915" s="11"/>
      <c r="DS915" s="11"/>
      <c r="DT915" s="11"/>
      <c r="DU915" s="11"/>
      <c r="DV915" s="11"/>
      <c r="DW915" s="11"/>
      <c r="DX915" s="11"/>
      <c r="DY915" s="11"/>
      <c r="DZ915" s="11"/>
      <c r="EA915" s="11"/>
      <c r="EB915" s="11"/>
      <c r="EC915" s="11"/>
      <c r="ED915" s="11"/>
      <c r="EE915" s="11"/>
    </row>
    <row r="916">
      <c r="B916" s="58"/>
      <c r="C916" s="58"/>
      <c r="D916" s="58"/>
      <c r="E916" s="58"/>
      <c r="F916" s="58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  <c r="BD916" s="11"/>
      <c r="BE916" s="11"/>
      <c r="BF916" s="11"/>
      <c r="BG916" s="11"/>
      <c r="BH916" s="11"/>
      <c r="BI916" s="11"/>
      <c r="BJ916" s="11"/>
      <c r="BK916" s="11"/>
      <c r="BL916" s="11"/>
      <c r="BM916" s="11"/>
      <c r="BN916" s="11"/>
      <c r="BO916" s="11"/>
      <c r="BP916" s="11"/>
      <c r="BQ916" s="11"/>
      <c r="BR916" s="11"/>
      <c r="BS916" s="11"/>
      <c r="BT916" s="11"/>
      <c r="BU916" s="11"/>
      <c r="BV916" s="11"/>
      <c r="BW916" s="11"/>
      <c r="BX916" s="11"/>
      <c r="BY916" s="11"/>
      <c r="BZ916" s="11"/>
      <c r="CA916" s="11"/>
      <c r="CB916" s="11"/>
      <c r="CC916" s="11"/>
      <c r="CD916" s="11"/>
      <c r="CE916" s="11"/>
      <c r="CF916" s="11"/>
      <c r="CG916" s="11"/>
      <c r="CH916" s="11"/>
      <c r="CI916" s="11"/>
      <c r="CJ916" s="11"/>
      <c r="CK916" s="11"/>
      <c r="CL916" s="11"/>
      <c r="CM916" s="11"/>
      <c r="CN916" s="11"/>
      <c r="CO916" s="11"/>
      <c r="CP916" s="11"/>
      <c r="CQ916" s="11"/>
      <c r="CR916" s="11"/>
      <c r="CS916" s="11"/>
      <c r="CT916" s="11"/>
      <c r="CU916" s="11"/>
      <c r="CV916" s="11"/>
      <c r="CW916" s="11"/>
      <c r="CX916" s="11"/>
      <c r="CY916" s="11"/>
      <c r="CZ916" s="11"/>
      <c r="DA916" s="11"/>
      <c r="DB916" s="11"/>
      <c r="DC916" s="11"/>
      <c r="DD916" s="11"/>
      <c r="DE916" s="11"/>
      <c r="DF916" s="11"/>
      <c r="DG916" s="11"/>
      <c r="DH916" s="11"/>
      <c r="DI916" s="11"/>
      <c r="DJ916" s="11"/>
      <c r="DK916" s="11"/>
      <c r="DL916" s="11"/>
      <c r="DM916" s="11"/>
      <c r="DN916" s="11"/>
      <c r="DO916" s="11"/>
      <c r="DP916" s="11"/>
      <c r="DQ916" s="11"/>
      <c r="DR916" s="11"/>
      <c r="DS916" s="11"/>
      <c r="DT916" s="11"/>
      <c r="DU916" s="11"/>
      <c r="DV916" s="11"/>
      <c r="DW916" s="11"/>
      <c r="DX916" s="11"/>
      <c r="DY916" s="11"/>
      <c r="DZ916" s="11"/>
      <c r="EA916" s="11"/>
      <c r="EB916" s="11"/>
      <c r="EC916" s="11"/>
      <c r="ED916" s="11"/>
      <c r="EE916" s="11"/>
    </row>
    <row r="917">
      <c r="B917" s="58"/>
      <c r="C917" s="58"/>
      <c r="D917" s="58"/>
      <c r="E917" s="58"/>
      <c r="F917" s="58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  <c r="BD917" s="11"/>
      <c r="BE917" s="11"/>
      <c r="BF917" s="11"/>
      <c r="BG917" s="11"/>
      <c r="BH917" s="11"/>
      <c r="BI917" s="11"/>
      <c r="BJ917" s="11"/>
      <c r="BK917" s="11"/>
      <c r="BL917" s="11"/>
      <c r="BM917" s="11"/>
      <c r="BN917" s="11"/>
      <c r="BO917" s="11"/>
      <c r="BP917" s="11"/>
      <c r="BQ917" s="11"/>
      <c r="BR917" s="11"/>
      <c r="BS917" s="11"/>
      <c r="BT917" s="11"/>
      <c r="BU917" s="11"/>
      <c r="BV917" s="11"/>
      <c r="BW917" s="11"/>
      <c r="BX917" s="11"/>
      <c r="BY917" s="11"/>
      <c r="BZ917" s="11"/>
      <c r="CA917" s="11"/>
      <c r="CB917" s="11"/>
      <c r="CC917" s="11"/>
      <c r="CD917" s="11"/>
      <c r="CE917" s="11"/>
      <c r="CF917" s="11"/>
      <c r="CG917" s="11"/>
      <c r="CH917" s="11"/>
      <c r="CI917" s="11"/>
      <c r="CJ917" s="11"/>
      <c r="CK917" s="11"/>
      <c r="CL917" s="11"/>
      <c r="CM917" s="11"/>
      <c r="CN917" s="11"/>
      <c r="CO917" s="11"/>
      <c r="CP917" s="11"/>
      <c r="CQ917" s="11"/>
      <c r="CR917" s="11"/>
      <c r="CS917" s="11"/>
      <c r="CT917" s="11"/>
      <c r="CU917" s="11"/>
      <c r="CV917" s="11"/>
      <c r="CW917" s="11"/>
      <c r="CX917" s="11"/>
      <c r="CY917" s="11"/>
      <c r="CZ917" s="11"/>
      <c r="DA917" s="11"/>
      <c r="DB917" s="11"/>
      <c r="DC917" s="11"/>
      <c r="DD917" s="11"/>
      <c r="DE917" s="11"/>
      <c r="DF917" s="11"/>
      <c r="DG917" s="11"/>
      <c r="DH917" s="11"/>
      <c r="DI917" s="11"/>
      <c r="DJ917" s="11"/>
      <c r="DK917" s="11"/>
      <c r="DL917" s="11"/>
      <c r="DM917" s="11"/>
      <c r="DN917" s="11"/>
      <c r="DO917" s="11"/>
      <c r="DP917" s="11"/>
      <c r="DQ917" s="11"/>
      <c r="DR917" s="11"/>
      <c r="DS917" s="11"/>
      <c r="DT917" s="11"/>
      <c r="DU917" s="11"/>
      <c r="DV917" s="11"/>
      <c r="DW917" s="11"/>
      <c r="DX917" s="11"/>
      <c r="DY917" s="11"/>
      <c r="DZ917" s="11"/>
      <c r="EA917" s="11"/>
      <c r="EB917" s="11"/>
      <c r="EC917" s="11"/>
      <c r="ED917" s="11"/>
      <c r="EE917" s="11"/>
    </row>
    <row r="918">
      <c r="B918" s="58"/>
      <c r="C918" s="58"/>
      <c r="D918" s="58"/>
      <c r="E918" s="58"/>
      <c r="F918" s="58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  <c r="BD918" s="11"/>
      <c r="BE918" s="11"/>
      <c r="BF918" s="11"/>
      <c r="BG918" s="11"/>
      <c r="BH918" s="11"/>
      <c r="BI918" s="11"/>
      <c r="BJ918" s="11"/>
      <c r="BK918" s="11"/>
      <c r="BL918" s="11"/>
      <c r="BM918" s="11"/>
      <c r="BN918" s="11"/>
      <c r="BO918" s="11"/>
      <c r="BP918" s="11"/>
      <c r="BQ918" s="11"/>
      <c r="BR918" s="11"/>
      <c r="BS918" s="11"/>
      <c r="BT918" s="11"/>
      <c r="BU918" s="11"/>
      <c r="BV918" s="11"/>
      <c r="BW918" s="11"/>
      <c r="BX918" s="11"/>
      <c r="BY918" s="11"/>
      <c r="BZ918" s="11"/>
      <c r="CA918" s="11"/>
      <c r="CB918" s="11"/>
      <c r="CC918" s="11"/>
      <c r="CD918" s="11"/>
      <c r="CE918" s="11"/>
      <c r="CF918" s="11"/>
      <c r="CG918" s="11"/>
      <c r="CH918" s="11"/>
      <c r="CI918" s="11"/>
      <c r="CJ918" s="11"/>
      <c r="CK918" s="11"/>
      <c r="CL918" s="11"/>
      <c r="CM918" s="11"/>
      <c r="CN918" s="11"/>
      <c r="CO918" s="11"/>
      <c r="CP918" s="11"/>
      <c r="CQ918" s="11"/>
      <c r="CR918" s="11"/>
      <c r="CS918" s="11"/>
      <c r="CT918" s="11"/>
      <c r="CU918" s="11"/>
      <c r="CV918" s="11"/>
      <c r="CW918" s="11"/>
      <c r="CX918" s="11"/>
      <c r="CY918" s="11"/>
      <c r="CZ918" s="11"/>
      <c r="DA918" s="11"/>
      <c r="DB918" s="11"/>
      <c r="DC918" s="11"/>
      <c r="DD918" s="11"/>
      <c r="DE918" s="11"/>
      <c r="DF918" s="11"/>
      <c r="DG918" s="11"/>
      <c r="DH918" s="11"/>
      <c r="DI918" s="11"/>
      <c r="DJ918" s="11"/>
      <c r="DK918" s="11"/>
      <c r="DL918" s="11"/>
      <c r="DM918" s="11"/>
      <c r="DN918" s="11"/>
      <c r="DO918" s="11"/>
      <c r="DP918" s="11"/>
      <c r="DQ918" s="11"/>
      <c r="DR918" s="11"/>
      <c r="DS918" s="11"/>
      <c r="DT918" s="11"/>
      <c r="DU918" s="11"/>
      <c r="DV918" s="11"/>
      <c r="DW918" s="11"/>
      <c r="DX918" s="11"/>
      <c r="DY918" s="11"/>
      <c r="DZ918" s="11"/>
      <c r="EA918" s="11"/>
      <c r="EB918" s="11"/>
      <c r="EC918" s="11"/>
      <c r="ED918" s="11"/>
      <c r="EE918" s="11"/>
    </row>
    <row r="919">
      <c r="B919" s="58"/>
      <c r="C919" s="58"/>
      <c r="D919" s="58"/>
      <c r="E919" s="58"/>
      <c r="F919" s="58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  <c r="BD919" s="11"/>
      <c r="BE919" s="11"/>
      <c r="BF919" s="11"/>
      <c r="BG919" s="11"/>
      <c r="BH919" s="11"/>
      <c r="BI919" s="11"/>
      <c r="BJ919" s="11"/>
      <c r="BK919" s="11"/>
      <c r="BL919" s="11"/>
      <c r="BM919" s="11"/>
      <c r="BN919" s="11"/>
      <c r="BO919" s="11"/>
      <c r="BP919" s="11"/>
      <c r="BQ919" s="11"/>
      <c r="BR919" s="11"/>
      <c r="BS919" s="11"/>
      <c r="BT919" s="11"/>
      <c r="BU919" s="11"/>
      <c r="BV919" s="11"/>
      <c r="BW919" s="11"/>
      <c r="BX919" s="11"/>
      <c r="BY919" s="11"/>
      <c r="BZ919" s="11"/>
      <c r="CA919" s="11"/>
      <c r="CB919" s="11"/>
      <c r="CC919" s="11"/>
      <c r="CD919" s="11"/>
      <c r="CE919" s="11"/>
      <c r="CF919" s="11"/>
      <c r="CG919" s="11"/>
      <c r="CH919" s="11"/>
      <c r="CI919" s="11"/>
      <c r="CJ919" s="11"/>
      <c r="CK919" s="11"/>
      <c r="CL919" s="11"/>
      <c r="CM919" s="11"/>
      <c r="CN919" s="11"/>
      <c r="CO919" s="11"/>
      <c r="CP919" s="11"/>
      <c r="CQ919" s="11"/>
      <c r="CR919" s="11"/>
      <c r="CS919" s="11"/>
      <c r="CT919" s="11"/>
      <c r="CU919" s="11"/>
      <c r="CV919" s="11"/>
      <c r="CW919" s="11"/>
      <c r="CX919" s="11"/>
      <c r="CY919" s="11"/>
      <c r="CZ919" s="11"/>
      <c r="DA919" s="11"/>
      <c r="DB919" s="11"/>
      <c r="DC919" s="11"/>
      <c r="DD919" s="11"/>
      <c r="DE919" s="11"/>
      <c r="DF919" s="11"/>
      <c r="DG919" s="11"/>
      <c r="DH919" s="11"/>
      <c r="DI919" s="11"/>
      <c r="DJ919" s="11"/>
      <c r="DK919" s="11"/>
      <c r="DL919" s="11"/>
      <c r="DM919" s="11"/>
      <c r="DN919" s="11"/>
      <c r="DO919" s="11"/>
      <c r="DP919" s="11"/>
      <c r="DQ919" s="11"/>
      <c r="DR919" s="11"/>
      <c r="DS919" s="11"/>
      <c r="DT919" s="11"/>
      <c r="DU919" s="11"/>
      <c r="DV919" s="11"/>
      <c r="DW919" s="11"/>
      <c r="DX919" s="11"/>
      <c r="DY919" s="11"/>
      <c r="DZ919" s="11"/>
      <c r="EA919" s="11"/>
      <c r="EB919" s="11"/>
      <c r="EC919" s="11"/>
      <c r="ED919" s="11"/>
      <c r="EE919" s="11"/>
    </row>
    <row r="920">
      <c r="B920" s="58"/>
      <c r="C920" s="58"/>
      <c r="D920" s="58"/>
      <c r="E920" s="58"/>
      <c r="F920" s="58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  <c r="BD920" s="11"/>
      <c r="BE920" s="11"/>
      <c r="BF920" s="11"/>
      <c r="BG920" s="11"/>
      <c r="BH920" s="11"/>
      <c r="BI920" s="11"/>
      <c r="BJ920" s="11"/>
      <c r="BK920" s="11"/>
      <c r="BL920" s="11"/>
      <c r="BM920" s="11"/>
      <c r="BN920" s="11"/>
      <c r="BO920" s="11"/>
      <c r="BP920" s="11"/>
      <c r="BQ920" s="11"/>
      <c r="BR920" s="11"/>
      <c r="BS920" s="11"/>
      <c r="BT920" s="11"/>
      <c r="BU920" s="11"/>
      <c r="BV920" s="11"/>
      <c r="BW920" s="11"/>
      <c r="BX920" s="11"/>
      <c r="BY920" s="11"/>
      <c r="BZ920" s="11"/>
      <c r="CA920" s="11"/>
      <c r="CB920" s="11"/>
      <c r="CC920" s="11"/>
      <c r="CD920" s="11"/>
      <c r="CE920" s="11"/>
      <c r="CF920" s="11"/>
      <c r="CG920" s="11"/>
      <c r="CH920" s="11"/>
      <c r="CI920" s="11"/>
      <c r="CJ920" s="11"/>
      <c r="CK920" s="11"/>
      <c r="CL920" s="11"/>
      <c r="CM920" s="11"/>
      <c r="CN920" s="11"/>
      <c r="CO920" s="11"/>
      <c r="CP920" s="11"/>
      <c r="CQ920" s="11"/>
      <c r="CR920" s="11"/>
      <c r="CS920" s="11"/>
      <c r="CT920" s="11"/>
      <c r="CU920" s="11"/>
      <c r="CV920" s="11"/>
      <c r="CW920" s="11"/>
      <c r="CX920" s="11"/>
      <c r="CY920" s="11"/>
      <c r="CZ920" s="11"/>
      <c r="DA920" s="11"/>
      <c r="DB920" s="11"/>
      <c r="DC920" s="11"/>
      <c r="DD920" s="11"/>
      <c r="DE920" s="11"/>
      <c r="DF920" s="11"/>
      <c r="DG920" s="11"/>
      <c r="DH920" s="11"/>
      <c r="DI920" s="11"/>
      <c r="DJ920" s="11"/>
      <c r="DK920" s="11"/>
      <c r="DL920" s="11"/>
      <c r="DM920" s="11"/>
      <c r="DN920" s="11"/>
      <c r="DO920" s="11"/>
      <c r="DP920" s="11"/>
      <c r="DQ920" s="11"/>
      <c r="DR920" s="11"/>
      <c r="DS920" s="11"/>
      <c r="DT920" s="11"/>
      <c r="DU920" s="11"/>
      <c r="DV920" s="11"/>
      <c r="DW920" s="11"/>
      <c r="DX920" s="11"/>
      <c r="DY920" s="11"/>
      <c r="DZ920" s="11"/>
      <c r="EA920" s="11"/>
      <c r="EB920" s="11"/>
      <c r="EC920" s="11"/>
      <c r="ED920" s="11"/>
      <c r="EE920" s="11"/>
    </row>
    <row r="921">
      <c r="B921" s="58"/>
      <c r="C921" s="58"/>
      <c r="D921" s="58"/>
      <c r="E921" s="58"/>
      <c r="F921" s="58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  <c r="BD921" s="11"/>
      <c r="BE921" s="11"/>
      <c r="BF921" s="11"/>
      <c r="BG921" s="11"/>
      <c r="BH921" s="11"/>
      <c r="BI921" s="11"/>
      <c r="BJ921" s="11"/>
      <c r="BK921" s="11"/>
      <c r="BL921" s="11"/>
      <c r="BM921" s="11"/>
      <c r="BN921" s="11"/>
      <c r="BO921" s="11"/>
      <c r="BP921" s="11"/>
      <c r="BQ921" s="11"/>
      <c r="BR921" s="11"/>
      <c r="BS921" s="11"/>
      <c r="BT921" s="11"/>
      <c r="BU921" s="11"/>
      <c r="BV921" s="11"/>
      <c r="BW921" s="11"/>
      <c r="BX921" s="11"/>
      <c r="BY921" s="11"/>
      <c r="BZ921" s="11"/>
      <c r="CA921" s="11"/>
      <c r="CB921" s="11"/>
      <c r="CC921" s="11"/>
      <c r="CD921" s="11"/>
      <c r="CE921" s="11"/>
      <c r="CF921" s="11"/>
      <c r="CG921" s="11"/>
      <c r="CH921" s="11"/>
      <c r="CI921" s="11"/>
      <c r="CJ921" s="11"/>
      <c r="CK921" s="11"/>
      <c r="CL921" s="11"/>
      <c r="CM921" s="11"/>
      <c r="CN921" s="11"/>
      <c r="CO921" s="11"/>
      <c r="CP921" s="11"/>
      <c r="CQ921" s="11"/>
      <c r="CR921" s="11"/>
      <c r="CS921" s="11"/>
      <c r="CT921" s="11"/>
      <c r="CU921" s="11"/>
      <c r="CV921" s="11"/>
      <c r="CW921" s="11"/>
      <c r="CX921" s="11"/>
      <c r="CY921" s="11"/>
      <c r="CZ921" s="11"/>
      <c r="DA921" s="11"/>
      <c r="DB921" s="11"/>
      <c r="DC921" s="11"/>
      <c r="DD921" s="11"/>
      <c r="DE921" s="11"/>
      <c r="DF921" s="11"/>
      <c r="DG921" s="11"/>
      <c r="DH921" s="11"/>
      <c r="DI921" s="11"/>
      <c r="DJ921" s="11"/>
      <c r="DK921" s="11"/>
      <c r="DL921" s="11"/>
      <c r="DM921" s="11"/>
      <c r="DN921" s="11"/>
      <c r="DO921" s="11"/>
      <c r="DP921" s="11"/>
      <c r="DQ921" s="11"/>
      <c r="DR921" s="11"/>
      <c r="DS921" s="11"/>
      <c r="DT921" s="11"/>
      <c r="DU921" s="11"/>
      <c r="DV921" s="11"/>
      <c r="DW921" s="11"/>
      <c r="DX921" s="11"/>
      <c r="DY921" s="11"/>
      <c r="DZ921" s="11"/>
      <c r="EA921" s="11"/>
      <c r="EB921" s="11"/>
      <c r="EC921" s="11"/>
      <c r="ED921" s="11"/>
      <c r="EE921" s="11"/>
    </row>
    <row r="922">
      <c r="B922" s="58"/>
      <c r="C922" s="58"/>
      <c r="D922" s="58"/>
      <c r="E922" s="58"/>
      <c r="F922" s="58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  <c r="BD922" s="11"/>
      <c r="BE922" s="11"/>
      <c r="BF922" s="11"/>
      <c r="BG922" s="11"/>
      <c r="BH922" s="11"/>
      <c r="BI922" s="11"/>
      <c r="BJ922" s="11"/>
      <c r="BK922" s="11"/>
      <c r="BL922" s="11"/>
      <c r="BM922" s="11"/>
      <c r="BN922" s="11"/>
      <c r="BO922" s="11"/>
      <c r="BP922" s="11"/>
      <c r="BQ922" s="11"/>
      <c r="BR922" s="11"/>
      <c r="BS922" s="11"/>
      <c r="BT922" s="11"/>
      <c r="BU922" s="11"/>
      <c r="BV922" s="11"/>
      <c r="BW922" s="11"/>
      <c r="BX922" s="11"/>
      <c r="BY922" s="11"/>
      <c r="BZ922" s="11"/>
      <c r="CA922" s="11"/>
      <c r="CB922" s="11"/>
      <c r="CC922" s="11"/>
      <c r="CD922" s="11"/>
      <c r="CE922" s="11"/>
      <c r="CF922" s="11"/>
      <c r="CG922" s="11"/>
      <c r="CH922" s="11"/>
      <c r="CI922" s="11"/>
      <c r="CJ922" s="11"/>
      <c r="CK922" s="11"/>
      <c r="CL922" s="11"/>
      <c r="CM922" s="11"/>
      <c r="CN922" s="11"/>
      <c r="CO922" s="11"/>
      <c r="CP922" s="11"/>
      <c r="CQ922" s="11"/>
      <c r="CR922" s="11"/>
      <c r="CS922" s="11"/>
      <c r="CT922" s="11"/>
      <c r="CU922" s="11"/>
      <c r="CV922" s="11"/>
      <c r="CW922" s="11"/>
      <c r="CX922" s="11"/>
      <c r="CY922" s="11"/>
      <c r="CZ922" s="11"/>
      <c r="DA922" s="11"/>
      <c r="DB922" s="11"/>
      <c r="DC922" s="11"/>
      <c r="DD922" s="11"/>
      <c r="DE922" s="11"/>
      <c r="DF922" s="11"/>
      <c r="DG922" s="11"/>
      <c r="DH922" s="11"/>
      <c r="DI922" s="11"/>
      <c r="DJ922" s="11"/>
      <c r="DK922" s="11"/>
      <c r="DL922" s="11"/>
      <c r="DM922" s="11"/>
      <c r="DN922" s="11"/>
      <c r="DO922" s="11"/>
      <c r="DP922" s="11"/>
      <c r="DQ922" s="11"/>
      <c r="DR922" s="11"/>
      <c r="DS922" s="11"/>
      <c r="DT922" s="11"/>
      <c r="DU922" s="11"/>
      <c r="DV922" s="11"/>
      <c r="DW922" s="11"/>
      <c r="DX922" s="11"/>
      <c r="DY922" s="11"/>
      <c r="DZ922" s="11"/>
      <c r="EA922" s="11"/>
      <c r="EB922" s="11"/>
      <c r="EC922" s="11"/>
      <c r="ED922" s="11"/>
      <c r="EE922" s="11"/>
    </row>
    <row r="923">
      <c r="B923" s="58"/>
      <c r="C923" s="58"/>
      <c r="D923" s="58"/>
      <c r="E923" s="58"/>
      <c r="F923" s="58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  <c r="BD923" s="11"/>
      <c r="BE923" s="11"/>
      <c r="BF923" s="11"/>
      <c r="BG923" s="11"/>
      <c r="BH923" s="11"/>
      <c r="BI923" s="11"/>
      <c r="BJ923" s="11"/>
      <c r="BK923" s="11"/>
      <c r="BL923" s="11"/>
      <c r="BM923" s="11"/>
      <c r="BN923" s="11"/>
      <c r="BO923" s="11"/>
      <c r="BP923" s="11"/>
      <c r="BQ923" s="11"/>
      <c r="BR923" s="11"/>
      <c r="BS923" s="11"/>
      <c r="BT923" s="11"/>
      <c r="BU923" s="11"/>
      <c r="BV923" s="11"/>
      <c r="BW923" s="11"/>
      <c r="BX923" s="11"/>
      <c r="BY923" s="11"/>
      <c r="BZ923" s="11"/>
      <c r="CA923" s="11"/>
      <c r="CB923" s="11"/>
      <c r="CC923" s="11"/>
      <c r="CD923" s="11"/>
      <c r="CE923" s="11"/>
      <c r="CF923" s="11"/>
      <c r="CG923" s="11"/>
      <c r="CH923" s="11"/>
      <c r="CI923" s="11"/>
      <c r="CJ923" s="11"/>
      <c r="CK923" s="11"/>
      <c r="CL923" s="11"/>
      <c r="CM923" s="11"/>
      <c r="CN923" s="11"/>
      <c r="CO923" s="11"/>
      <c r="CP923" s="11"/>
      <c r="CQ923" s="11"/>
      <c r="CR923" s="11"/>
      <c r="CS923" s="11"/>
      <c r="CT923" s="11"/>
      <c r="CU923" s="11"/>
      <c r="CV923" s="11"/>
      <c r="CW923" s="11"/>
      <c r="CX923" s="11"/>
      <c r="CY923" s="11"/>
      <c r="CZ923" s="11"/>
      <c r="DA923" s="11"/>
      <c r="DB923" s="11"/>
      <c r="DC923" s="11"/>
      <c r="DD923" s="11"/>
      <c r="DE923" s="11"/>
      <c r="DF923" s="11"/>
      <c r="DG923" s="11"/>
      <c r="DH923" s="11"/>
      <c r="DI923" s="11"/>
      <c r="DJ923" s="11"/>
      <c r="DK923" s="11"/>
      <c r="DL923" s="11"/>
      <c r="DM923" s="11"/>
      <c r="DN923" s="11"/>
      <c r="DO923" s="11"/>
      <c r="DP923" s="11"/>
      <c r="DQ923" s="11"/>
      <c r="DR923" s="11"/>
      <c r="DS923" s="11"/>
      <c r="DT923" s="11"/>
      <c r="DU923" s="11"/>
      <c r="DV923" s="11"/>
      <c r="DW923" s="11"/>
      <c r="DX923" s="11"/>
      <c r="DY923" s="11"/>
      <c r="DZ923" s="11"/>
      <c r="EA923" s="11"/>
      <c r="EB923" s="11"/>
      <c r="EC923" s="11"/>
      <c r="ED923" s="11"/>
      <c r="EE923" s="11"/>
    </row>
    <row r="924">
      <c r="B924" s="58"/>
      <c r="C924" s="58"/>
      <c r="D924" s="58"/>
      <c r="E924" s="58"/>
      <c r="F924" s="58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  <c r="BD924" s="11"/>
      <c r="BE924" s="11"/>
      <c r="BF924" s="11"/>
      <c r="BG924" s="11"/>
      <c r="BH924" s="11"/>
      <c r="BI924" s="11"/>
      <c r="BJ924" s="11"/>
      <c r="BK924" s="11"/>
      <c r="BL924" s="11"/>
      <c r="BM924" s="11"/>
      <c r="BN924" s="11"/>
      <c r="BO924" s="11"/>
      <c r="BP924" s="11"/>
      <c r="BQ924" s="11"/>
      <c r="BR924" s="11"/>
      <c r="BS924" s="11"/>
      <c r="BT924" s="11"/>
      <c r="BU924" s="11"/>
      <c r="BV924" s="11"/>
      <c r="BW924" s="11"/>
      <c r="BX924" s="11"/>
      <c r="BY924" s="11"/>
      <c r="BZ924" s="11"/>
      <c r="CA924" s="11"/>
      <c r="CB924" s="11"/>
      <c r="CC924" s="11"/>
      <c r="CD924" s="11"/>
      <c r="CE924" s="11"/>
      <c r="CF924" s="11"/>
      <c r="CG924" s="11"/>
      <c r="CH924" s="11"/>
      <c r="CI924" s="11"/>
      <c r="CJ924" s="11"/>
      <c r="CK924" s="11"/>
      <c r="CL924" s="11"/>
      <c r="CM924" s="11"/>
      <c r="CN924" s="11"/>
      <c r="CO924" s="11"/>
      <c r="CP924" s="11"/>
      <c r="CQ924" s="11"/>
      <c r="CR924" s="11"/>
      <c r="CS924" s="11"/>
      <c r="CT924" s="11"/>
      <c r="CU924" s="11"/>
      <c r="CV924" s="11"/>
      <c r="CW924" s="11"/>
      <c r="CX924" s="11"/>
      <c r="CY924" s="11"/>
      <c r="CZ924" s="11"/>
      <c r="DA924" s="11"/>
      <c r="DB924" s="11"/>
      <c r="DC924" s="11"/>
      <c r="DD924" s="11"/>
      <c r="DE924" s="11"/>
      <c r="DF924" s="11"/>
      <c r="DG924" s="11"/>
      <c r="DH924" s="11"/>
      <c r="DI924" s="11"/>
      <c r="DJ924" s="11"/>
      <c r="DK924" s="11"/>
      <c r="DL924" s="11"/>
      <c r="DM924" s="11"/>
      <c r="DN924" s="11"/>
      <c r="DO924" s="11"/>
      <c r="DP924" s="11"/>
      <c r="DQ924" s="11"/>
      <c r="DR924" s="11"/>
      <c r="DS924" s="11"/>
      <c r="DT924" s="11"/>
      <c r="DU924" s="11"/>
      <c r="DV924" s="11"/>
      <c r="DW924" s="11"/>
      <c r="DX924" s="11"/>
      <c r="DY924" s="11"/>
      <c r="DZ924" s="11"/>
      <c r="EA924" s="11"/>
      <c r="EB924" s="11"/>
      <c r="EC924" s="11"/>
      <c r="ED924" s="11"/>
      <c r="EE924" s="11"/>
    </row>
    <row r="925">
      <c r="B925" s="58"/>
      <c r="C925" s="58"/>
      <c r="D925" s="58"/>
      <c r="E925" s="58"/>
      <c r="F925" s="58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  <c r="BD925" s="11"/>
      <c r="BE925" s="11"/>
      <c r="BF925" s="11"/>
      <c r="BG925" s="11"/>
      <c r="BH925" s="11"/>
      <c r="BI925" s="11"/>
      <c r="BJ925" s="11"/>
      <c r="BK925" s="11"/>
      <c r="BL925" s="11"/>
      <c r="BM925" s="11"/>
      <c r="BN925" s="11"/>
      <c r="BO925" s="11"/>
      <c r="BP925" s="11"/>
      <c r="BQ925" s="11"/>
      <c r="BR925" s="11"/>
      <c r="BS925" s="11"/>
      <c r="BT925" s="11"/>
      <c r="BU925" s="11"/>
      <c r="BV925" s="11"/>
      <c r="BW925" s="11"/>
      <c r="BX925" s="11"/>
      <c r="BY925" s="11"/>
      <c r="BZ925" s="11"/>
      <c r="CA925" s="11"/>
      <c r="CB925" s="11"/>
      <c r="CC925" s="11"/>
      <c r="CD925" s="11"/>
      <c r="CE925" s="11"/>
      <c r="CF925" s="11"/>
      <c r="CG925" s="11"/>
      <c r="CH925" s="11"/>
      <c r="CI925" s="11"/>
      <c r="CJ925" s="11"/>
      <c r="CK925" s="11"/>
      <c r="CL925" s="11"/>
      <c r="CM925" s="11"/>
      <c r="CN925" s="11"/>
      <c r="CO925" s="11"/>
      <c r="CP925" s="11"/>
      <c r="CQ925" s="11"/>
      <c r="CR925" s="11"/>
      <c r="CS925" s="11"/>
      <c r="CT925" s="11"/>
      <c r="CU925" s="11"/>
      <c r="CV925" s="11"/>
      <c r="CW925" s="11"/>
      <c r="CX925" s="11"/>
      <c r="CY925" s="11"/>
      <c r="CZ925" s="11"/>
      <c r="DA925" s="11"/>
      <c r="DB925" s="11"/>
      <c r="DC925" s="11"/>
      <c r="DD925" s="11"/>
      <c r="DE925" s="11"/>
      <c r="DF925" s="11"/>
      <c r="DG925" s="11"/>
      <c r="DH925" s="11"/>
      <c r="DI925" s="11"/>
      <c r="DJ925" s="11"/>
      <c r="DK925" s="11"/>
      <c r="DL925" s="11"/>
      <c r="DM925" s="11"/>
      <c r="DN925" s="11"/>
      <c r="DO925" s="11"/>
      <c r="DP925" s="11"/>
      <c r="DQ925" s="11"/>
      <c r="DR925" s="11"/>
      <c r="DS925" s="11"/>
      <c r="DT925" s="11"/>
      <c r="DU925" s="11"/>
      <c r="DV925" s="11"/>
      <c r="DW925" s="11"/>
      <c r="DX925" s="11"/>
      <c r="DY925" s="11"/>
      <c r="DZ925" s="11"/>
      <c r="EA925" s="11"/>
      <c r="EB925" s="11"/>
      <c r="EC925" s="11"/>
      <c r="ED925" s="11"/>
      <c r="EE925" s="11"/>
    </row>
    <row r="926">
      <c r="B926" s="58"/>
      <c r="C926" s="58"/>
      <c r="D926" s="58"/>
      <c r="E926" s="58"/>
      <c r="F926" s="58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  <c r="BD926" s="11"/>
      <c r="BE926" s="11"/>
      <c r="BF926" s="11"/>
      <c r="BG926" s="11"/>
      <c r="BH926" s="11"/>
      <c r="BI926" s="11"/>
      <c r="BJ926" s="11"/>
      <c r="BK926" s="11"/>
      <c r="BL926" s="11"/>
      <c r="BM926" s="11"/>
      <c r="BN926" s="11"/>
      <c r="BO926" s="11"/>
      <c r="BP926" s="11"/>
      <c r="BQ926" s="11"/>
      <c r="BR926" s="11"/>
      <c r="BS926" s="11"/>
      <c r="BT926" s="11"/>
      <c r="BU926" s="11"/>
      <c r="BV926" s="11"/>
      <c r="BW926" s="11"/>
      <c r="BX926" s="11"/>
      <c r="BY926" s="11"/>
      <c r="BZ926" s="11"/>
      <c r="CA926" s="11"/>
      <c r="CB926" s="11"/>
      <c r="CC926" s="11"/>
      <c r="CD926" s="11"/>
      <c r="CE926" s="11"/>
      <c r="CF926" s="11"/>
      <c r="CG926" s="11"/>
      <c r="CH926" s="11"/>
      <c r="CI926" s="11"/>
      <c r="CJ926" s="11"/>
      <c r="CK926" s="11"/>
      <c r="CL926" s="11"/>
      <c r="CM926" s="11"/>
      <c r="CN926" s="11"/>
      <c r="CO926" s="11"/>
      <c r="CP926" s="11"/>
      <c r="CQ926" s="11"/>
      <c r="CR926" s="11"/>
      <c r="CS926" s="11"/>
      <c r="CT926" s="11"/>
      <c r="CU926" s="11"/>
      <c r="CV926" s="11"/>
      <c r="CW926" s="11"/>
      <c r="CX926" s="11"/>
      <c r="CY926" s="11"/>
      <c r="CZ926" s="11"/>
      <c r="DA926" s="11"/>
      <c r="DB926" s="11"/>
      <c r="DC926" s="11"/>
      <c r="DD926" s="11"/>
      <c r="DE926" s="11"/>
      <c r="DF926" s="11"/>
      <c r="DG926" s="11"/>
      <c r="DH926" s="11"/>
      <c r="DI926" s="11"/>
      <c r="DJ926" s="11"/>
      <c r="DK926" s="11"/>
      <c r="DL926" s="11"/>
      <c r="DM926" s="11"/>
      <c r="DN926" s="11"/>
      <c r="DO926" s="11"/>
      <c r="DP926" s="11"/>
      <c r="DQ926" s="11"/>
      <c r="DR926" s="11"/>
      <c r="DS926" s="11"/>
      <c r="DT926" s="11"/>
      <c r="DU926" s="11"/>
      <c r="DV926" s="11"/>
      <c r="DW926" s="11"/>
      <c r="DX926" s="11"/>
      <c r="DY926" s="11"/>
      <c r="DZ926" s="11"/>
      <c r="EA926" s="11"/>
      <c r="EB926" s="11"/>
      <c r="EC926" s="11"/>
      <c r="ED926" s="11"/>
      <c r="EE926" s="11"/>
    </row>
    <row r="927">
      <c r="B927" s="58"/>
      <c r="C927" s="58"/>
      <c r="D927" s="58"/>
      <c r="E927" s="58"/>
      <c r="F927" s="58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  <c r="BD927" s="11"/>
      <c r="BE927" s="11"/>
      <c r="BF927" s="11"/>
      <c r="BG927" s="11"/>
      <c r="BH927" s="11"/>
      <c r="BI927" s="11"/>
      <c r="BJ927" s="11"/>
      <c r="BK927" s="11"/>
      <c r="BL927" s="11"/>
      <c r="BM927" s="11"/>
      <c r="BN927" s="11"/>
      <c r="BO927" s="11"/>
      <c r="BP927" s="11"/>
      <c r="BQ927" s="11"/>
      <c r="BR927" s="11"/>
      <c r="BS927" s="11"/>
      <c r="BT927" s="11"/>
      <c r="BU927" s="11"/>
      <c r="BV927" s="11"/>
      <c r="BW927" s="11"/>
      <c r="BX927" s="11"/>
      <c r="BY927" s="11"/>
      <c r="BZ927" s="11"/>
      <c r="CA927" s="11"/>
      <c r="CB927" s="11"/>
      <c r="CC927" s="11"/>
      <c r="CD927" s="11"/>
      <c r="CE927" s="11"/>
      <c r="CF927" s="11"/>
      <c r="CG927" s="11"/>
      <c r="CH927" s="11"/>
      <c r="CI927" s="11"/>
      <c r="CJ927" s="11"/>
      <c r="CK927" s="11"/>
      <c r="CL927" s="11"/>
      <c r="CM927" s="11"/>
      <c r="CN927" s="11"/>
      <c r="CO927" s="11"/>
      <c r="CP927" s="11"/>
      <c r="CQ927" s="11"/>
      <c r="CR927" s="11"/>
      <c r="CS927" s="11"/>
      <c r="CT927" s="11"/>
      <c r="CU927" s="11"/>
      <c r="CV927" s="11"/>
      <c r="CW927" s="11"/>
      <c r="CX927" s="11"/>
      <c r="CY927" s="11"/>
      <c r="CZ927" s="11"/>
      <c r="DA927" s="11"/>
      <c r="DB927" s="11"/>
      <c r="DC927" s="11"/>
      <c r="DD927" s="11"/>
      <c r="DE927" s="11"/>
      <c r="DF927" s="11"/>
      <c r="DG927" s="11"/>
      <c r="DH927" s="11"/>
      <c r="DI927" s="11"/>
      <c r="DJ927" s="11"/>
      <c r="DK927" s="11"/>
      <c r="DL927" s="11"/>
      <c r="DM927" s="11"/>
      <c r="DN927" s="11"/>
      <c r="DO927" s="11"/>
      <c r="DP927" s="11"/>
      <c r="DQ927" s="11"/>
      <c r="DR927" s="11"/>
      <c r="DS927" s="11"/>
      <c r="DT927" s="11"/>
      <c r="DU927" s="11"/>
      <c r="DV927" s="11"/>
      <c r="DW927" s="11"/>
      <c r="DX927" s="11"/>
      <c r="DY927" s="11"/>
      <c r="DZ927" s="11"/>
      <c r="EA927" s="11"/>
      <c r="EB927" s="11"/>
      <c r="EC927" s="11"/>
      <c r="ED927" s="11"/>
      <c r="EE927" s="11"/>
    </row>
    <row r="928">
      <c r="B928" s="58"/>
      <c r="C928" s="58"/>
      <c r="D928" s="58"/>
      <c r="E928" s="58"/>
      <c r="F928" s="58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  <c r="BD928" s="11"/>
      <c r="BE928" s="11"/>
      <c r="BF928" s="11"/>
      <c r="BG928" s="11"/>
      <c r="BH928" s="11"/>
      <c r="BI928" s="11"/>
      <c r="BJ928" s="11"/>
      <c r="BK928" s="11"/>
      <c r="BL928" s="11"/>
      <c r="BM928" s="11"/>
      <c r="BN928" s="11"/>
      <c r="BO928" s="11"/>
      <c r="BP928" s="11"/>
      <c r="BQ928" s="11"/>
      <c r="BR928" s="11"/>
      <c r="BS928" s="11"/>
      <c r="BT928" s="11"/>
      <c r="BU928" s="11"/>
      <c r="BV928" s="11"/>
      <c r="BW928" s="11"/>
      <c r="BX928" s="11"/>
      <c r="BY928" s="11"/>
      <c r="BZ928" s="11"/>
      <c r="CA928" s="11"/>
      <c r="CB928" s="11"/>
      <c r="CC928" s="11"/>
      <c r="CD928" s="11"/>
      <c r="CE928" s="11"/>
      <c r="CF928" s="11"/>
      <c r="CG928" s="11"/>
      <c r="CH928" s="11"/>
      <c r="CI928" s="11"/>
      <c r="CJ928" s="11"/>
      <c r="CK928" s="11"/>
      <c r="CL928" s="11"/>
      <c r="CM928" s="11"/>
      <c r="CN928" s="11"/>
      <c r="CO928" s="11"/>
      <c r="CP928" s="11"/>
      <c r="CQ928" s="11"/>
      <c r="CR928" s="11"/>
      <c r="CS928" s="11"/>
      <c r="CT928" s="11"/>
      <c r="CU928" s="11"/>
      <c r="CV928" s="11"/>
      <c r="CW928" s="11"/>
      <c r="CX928" s="11"/>
      <c r="CY928" s="11"/>
      <c r="CZ928" s="11"/>
      <c r="DA928" s="11"/>
      <c r="DB928" s="11"/>
      <c r="DC928" s="11"/>
      <c r="DD928" s="11"/>
      <c r="DE928" s="11"/>
      <c r="DF928" s="11"/>
      <c r="DG928" s="11"/>
      <c r="DH928" s="11"/>
      <c r="DI928" s="11"/>
      <c r="DJ928" s="11"/>
      <c r="DK928" s="11"/>
      <c r="DL928" s="11"/>
      <c r="DM928" s="11"/>
      <c r="DN928" s="11"/>
      <c r="DO928" s="11"/>
      <c r="DP928" s="11"/>
      <c r="DQ928" s="11"/>
      <c r="DR928" s="11"/>
      <c r="DS928" s="11"/>
      <c r="DT928" s="11"/>
      <c r="DU928" s="11"/>
      <c r="DV928" s="11"/>
      <c r="DW928" s="11"/>
      <c r="DX928" s="11"/>
      <c r="DY928" s="11"/>
      <c r="DZ928" s="11"/>
      <c r="EA928" s="11"/>
      <c r="EB928" s="11"/>
      <c r="EC928" s="11"/>
      <c r="ED928" s="11"/>
      <c r="EE928" s="11"/>
    </row>
    <row r="929">
      <c r="B929" s="58"/>
      <c r="C929" s="58"/>
      <c r="D929" s="58"/>
      <c r="E929" s="58"/>
      <c r="F929" s="58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  <c r="BD929" s="11"/>
      <c r="BE929" s="11"/>
      <c r="BF929" s="11"/>
      <c r="BG929" s="11"/>
      <c r="BH929" s="11"/>
      <c r="BI929" s="11"/>
      <c r="BJ929" s="11"/>
      <c r="BK929" s="11"/>
      <c r="BL929" s="11"/>
      <c r="BM929" s="11"/>
      <c r="BN929" s="11"/>
      <c r="BO929" s="11"/>
      <c r="BP929" s="11"/>
      <c r="BQ929" s="11"/>
      <c r="BR929" s="11"/>
      <c r="BS929" s="11"/>
      <c r="BT929" s="11"/>
      <c r="BU929" s="11"/>
      <c r="BV929" s="11"/>
      <c r="BW929" s="11"/>
      <c r="BX929" s="11"/>
      <c r="BY929" s="11"/>
      <c r="BZ929" s="11"/>
      <c r="CA929" s="11"/>
      <c r="CB929" s="11"/>
      <c r="CC929" s="11"/>
      <c r="CD929" s="11"/>
      <c r="CE929" s="11"/>
      <c r="CF929" s="11"/>
      <c r="CG929" s="11"/>
      <c r="CH929" s="11"/>
      <c r="CI929" s="11"/>
      <c r="CJ929" s="11"/>
      <c r="CK929" s="11"/>
      <c r="CL929" s="11"/>
      <c r="CM929" s="11"/>
      <c r="CN929" s="11"/>
      <c r="CO929" s="11"/>
      <c r="CP929" s="11"/>
      <c r="CQ929" s="11"/>
      <c r="CR929" s="11"/>
      <c r="CS929" s="11"/>
      <c r="CT929" s="11"/>
      <c r="CU929" s="11"/>
      <c r="CV929" s="11"/>
      <c r="CW929" s="11"/>
      <c r="CX929" s="11"/>
      <c r="CY929" s="11"/>
      <c r="CZ929" s="11"/>
      <c r="DA929" s="11"/>
      <c r="DB929" s="11"/>
      <c r="DC929" s="11"/>
      <c r="DD929" s="11"/>
      <c r="DE929" s="11"/>
      <c r="DF929" s="11"/>
      <c r="DG929" s="11"/>
      <c r="DH929" s="11"/>
      <c r="DI929" s="11"/>
      <c r="DJ929" s="11"/>
      <c r="DK929" s="11"/>
      <c r="DL929" s="11"/>
      <c r="DM929" s="11"/>
      <c r="DN929" s="11"/>
      <c r="DO929" s="11"/>
      <c r="DP929" s="11"/>
      <c r="DQ929" s="11"/>
      <c r="DR929" s="11"/>
      <c r="DS929" s="11"/>
      <c r="DT929" s="11"/>
      <c r="DU929" s="11"/>
      <c r="DV929" s="11"/>
      <c r="DW929" s="11"/>
      <c r="DX929" s="11"/>
      <c r="DY929" s="11"/>
      <c r="DZ929" s="11"/>
      <c r="EA929" s="11"/>
      <c r="EB929" s="11"/>
      <c r="EC929" s="11"/>
      <c r="ED929" s="11"/>
      <c r="EE929" s="11"/>
    </row>
    <row r="930">
      <c r="B930" s="58"/>
      <c r="C930" s="58"/>
      <c r="D930" s="58"/>
      <c r="E930" s="58"/>
      <c r="F930" s="58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  <c r="BD930" s="11"/>
      <c r="BE930" s="11"/>
      <c r="BF930" s="11"/>
      <c r="BG930" s="11"/>
      <c r="BH930" s="11"/>
      <c r="BI930" s="11"/>
      <c r="BJ930" s="11"/>
      <c r="BK930" s="11"/>
      <c r="BL930" s="11"/>
      <c r="BM930" s="11"/>
      <c r="BN930" s="11"/>
      <c r="BO930" s="11"/>
      <c r="BP930" s="11"/>
      <c r="BQ930" s="11"/>
      <c r="BR930" s="11"/>
      <c r="BS930" s="11"/>
      <c r="BT930" s="11"/>
      <c r="BU930" s="11"/>
      <c r="BV930" s="11"/>
      <c r="BW930" s="11"/>
      <c r="BX930" s="11"/>
      <c r="BY930" s="11"/>
      <c r="BZ930" s="11"/>
      <c r="CA930" s="11"/>
      <c r="CB930" s="11"/>
      <c r="CC930" s="11"/>
      <c r="CD930" s="11"/>
      <c r="CE930" s="11"/>
      <c r="CF930" s="11"/>
      <c r="CG930" s="11"/>
      <c r="CH930" s="11"/>
      <c r="CI930" s="11"/>
      <c r="CJ930" s="11"/>
      <c r="CK930" s="11"/>
      <c r="CL930" s="11"/>
      <c r="CM930" s="11"/>
      <c r="CN930" s="11"/>
      <c r="CO930" s="11"/>
      <c r="CP930" s="11"/>
      <c r="CQ930" s="11"/>
      <c r="CR930" s="11"/>
      <c r="CS930" s="11"/>
      <c r="CT930" s="11"/>
      <c r="CU930" s="11"/>
      <c r="CV930" s="11"/>
      <c r="CW930" s="11"/>
      <c r="CX930" s="11"/>
      <c r="CY930" s="11"/>
      <c r="CZ930" s="11"/>
      <c r="DA930" s="11"/>
      <c r="DB930" s="11"/>
      <c r="DC930" s="11"/>
      <c r="DD930" s="11"/>
      <c r="DE930" s="11"/>
      <c r="DF930" s="11"/>
      <c r="DG930" s="11"/>
      <c r="DH930" s="11"/>
      <c r="DI930" s="11"/>
      <c r="DJ930" s="11"/>
      <c r="DK930" s="11"/>
      <c r="DL930" s="11"/>
      <c r="DM930" s="11"/>
      <c r="DN930" s="11"/>
      <c r="DO930" s="11"/>
      <c r="DP930" s="11"/>
      <c r="DQ930" s="11"/>
      <c r="DR930" s="11"/>
      <c r="DS930" s="11"/>
      <c r="DT930" s="11"/>
      <c r="DU930" s="11"/>
      <c r="DV930" s="11"/>
      <c r="DW930" s="11"/>
      <c r="DX930" s="11"/>
      <c r="DY930" s="11"/>
      <c r="DZ930" s="11"/>
      <c r="EA930" s="11"/>
      <c r="EB930" s="11"/>
      <c r="EC930" s="11"/>
      <c r="ED930" s="11"/>
      <c r="EE930" s="11"/>
    </row>
    <row r="931">
      <c r="B931" s="58"/>
      <c r="C931" s="58"/>
      <c r="D931" s="58"/>
      <c r="E931" s="58"/>
      <c r="F931" s="58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  <c r="BD931" s="11"/>
      <c r="BE931" s="11"/>
      <c r="BF931" s="11"/>
      <c r="BG931" s="11"/>
      <c r="BH931" s="11"/>
      <c r="BI931" s="11"/>
      <c r="BJ931" s="11"/>
      <c r="BK931" s="11"/>
      <c r="BL931" s="11"/>
      <c r="BM931" s="11"/>
      <c r="BN931" s="11"/>
      <c r="BO931" s="11"/>
      <c r="BP931" s="11"/>
      <c r="BQ931" s="11"/>
      <c r="BR931" s="11"/>
      <c r="BS931" s="11"/>
      <c r="BT931" s="11"/>
      <c r="BU931" s="11"/>
      <c r="BV931" s="11"/>
      <c r="BW931" s="11"/>
      <c r="BX931" s="11"/>
      <c r="BY931" s="11"/>
      <c r="BZ931" s="11"/>
      <c r="CA931" s="11"/>
      <c r="CB931" s="11"/>
      <c r="CC931" s="11"/>
      <c r="CD931" s="11"/>
      <c r="CE931" s="11"/>
      <c r="CF931" s="11"/>
      <c r="CG931" s="11"/>
      <c r="CH931" s="11"/>
      <c r="CI931" s="11"/>
      <c r="CJ931" s="11"/>
      <c r="CK931" s="11"/>
      <c r="CL931" s="11"/>
      <c r="CM931" s="11"/>
      <c r="CN931" s="11"/>
      <c r="CO931" s="11"/>
      <c r="CP931" s="11"/>
      <c r="CQ931" s="11"/>
      <c r="CR931" s="11"/>
      <c r="CS931" s="11"/>
      <c r="CT931" s="11"/>
      <c r="CU931" s="11"/>
      <c r="CV931" s="11"/>
      <c r="CW931" s="11"/>
      <c r="CX931" s="11"/>
      <c r="CY931" s="11"/>
      <c r="CZ931" s="11"/>
      <c r="DA931" s="11"/>
      <c r="DB931" s="11"/>
      <c r="DC931" s="11"/>
      <c r="DD931" s="11"/>
      <c r="DE931" s="11"/>
      <c r="DF931" s="11"/>
      <c r="DG931" s="11"/>
      <c r="DH931" s="11"/>
      <c r="DI931" s="11"/>
      <c r="DJ931" s="11"/>
      <c r="DK931" s="11"/>
      <c r="DL931" s="11"/>
      <c r="DM931" s="11"/>
      <c r="DN931" s="11"/>
      <c r="DO931" s="11"/>
      <c r="DP931" s="11"/>
      <c r="DQ931" s="11"/>
      <c r="DR931" s="11"/>
      <c r="DS931" s="11"/>
      <c r="DT931" s="11"/>
      <c r="DU931" s="11"/>
      <c r="DV931" s="11"/>
      <c r="DW931" s="11"/>
      <c r="DX931" s="11"/>
      <c r="DY931" s="11"/>
      <c r="DZ931" s="11"/>
      <c r="EA931" s="11"/>
      <c r="EB931" s="11"/>
      <c r="EC931" s="11"/>
      <c r="ED931" s="11"/>
      <c r="EE931" s="11"/>
    </row>
    <row r="932">
      <c r="B932" s="58"/>
      <c r="C932" s="58"/>
      <c r="D932" s="58"/>
      <c r="E932" s="58"/>
      <c r="F932" s="58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  <c r="BD932" s="11"/>
      <c r="BE932" s="11"/>
      <c r="BF932" s="11"/>
      <c r="BG932" s="11"/>
      <c r="BH932" s="11"/>
      <c r="BI932" s="11"/>
      <c r="BJ932" s="11"/>
      <c r="BK932" s="11"/>
      <c r="BL932" s="11"/>
      <c r="BM932" s="11"/>
      <c r="BN932" s="11"/>
      <c r="BO932" s="11"/>
      <c r="BP932" s="11"/>
      <c r="BQ932" s="11"/>
      <c r="BR932" s="11"/>
      <c r="BS932" s="11"/>
      <c r="BT932" s="11"/>
      <c r="BU932" s="11"/>
      <c r="BV932" s="11"/>
      <c r="BW932" s="11"/>
      <c r="BX932" s="11"/>
      <c r="BY932" s="11"/>
      <c r="BZ932" s="11"/>
      <c r="CA932" s="11"/>
      <c r="CB932" s="11"/>
      <c r="CC932" s="11"/>
      <c r="CD932" s="11"/>
      <c r="CE932" s="11"/>
      <c r="CF932" s="11"/>
      <c r="CG932" s="11"/>
      <c r="CH932" s="11"/>
      <c r="CI932" s="11"/>
      <c r="CJ932" s="11"/>
      <c r="CK932" s="11"/>
      <c r="CL932" s="11"/>
      <c r="CM932" s="11"/>
      <c r="CN932" s="11"/>
      <c r="CO932" s="11"/>
      <c r="CP932" s="11"/>
      <c r="CQ932" s="11"/>
      <c r="CR932" s="11"/>
      <c r="CS932" s="11"/>
      <c r="CT932" s="11"/>
      <c r="CU932" s="11"/>
      <c r="CV932" s="11"/>
      <c r="CW932" s="11"/>
      <c r="CX932" s="11"/>
      <c r="CY932" s="11"/>
      <c r="CZ932" s="11"/>
      <c r="DA932" s="11"/>
      <c r="DB932" s="11"/>
      <c r="DC932" s="11"/>
      <c r="DD932" s="11"/>
      <c r="DE932" s="11"/>
      <c r="DF932" s="11"/>
      <c r="DG932" s="11"/>
      <c r="DH932" s="11"/>
      <c r="DI932" s="11"/>
      <c r="DJ932" s="11"/>
      <c r="DK932" s="11"/>
      <c r="DL932" s="11"/>
      <c r="DM932" s="11"/>
      <c r="DN932" s="11"/>
      <c r="DO932" s="11"/>
      <c r="DP932" s="11"/>
      <c r="DQ932" s="11"/>
      <c r="DR932" s="11"/>
      <c r="DS932" s="11"/>
      <c r="DT932" s="11"/>
      <c r="DU932" s="11"/>
      <c r="DV932" s="11"/>
      <c r="DW932" s="11"/>
      <c r="DX932" s="11"/>
      <c r="DY932" s="11"/>
      <c r="DZ932" s="11"/>
      <c r="EA932" s="11"/>
      <c r="EB932" s="11"/>
      <c r="EC932" s="11"/>
      <c r="ED932" s="11"/>
      <c r="EE932" s="11"/>
    </row>
    <row r="933">
      <c r="B933" s="58"/>
      <c r="C933" s="58"/>
      <c r="D933" s="58"/>
      <c r="E933" s="58"/>
      <c r="F933" s="58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  <c r="BD933" s="11"/>
      <c r="BE933" s="11"/>
      <c r="BF933" s="11"/>
      <c r="BG933" s="11"/>
      <c r="BH933" s="11"/>
      <c r="BI933" s="11"/>
      <c r="BJ933" s="11"/>
      <c r="BK933" s="11"/>
      <c r="BL933" s="11"/>
      <c r="BM933" s="11"/>
      <c r="BN933" s="11"/>
      <c r="BO933" s="11"/>
      <c r="BP933" s="11"/>
      <c r="BQ933" s="11"/>
      <c r="BR933" s="11"/>
      <c r="BS933" s="11"/>
      <c r="BT933" s="11"/>
      <c r="BU933" s="11"/>
      <c r="BV933" s="11"/>
      <c r="BW933" s="11"/>
      <c r="BX933" s="11"/>
      <c r="BY933" s="11"/>
      <c r="BZ933" s="11"/>
      <c r="CA933" s="11"/>
      <c r="CB933" s="11"/>
      <c r="CC933" s="11"/>
      <c r="CD933" s="11"/>
      <c r="CE933" s="11"/>
      <c r="CF933" s="11"/>
      <c r="CG933" s="11"/>
      <c r="CH933" s="11"/>
      <c r="CI933" s="11"/>
      <c r="CJ933" s="11"/>
      <c r="CK933" s="11"/>
      <c r="CL933" s="11"/>
      <c r="CM933" s="11"/>
      <c r="CN933" s="11"/>
      <c r="CO933" s="11"/>
      <c r="CP933" s="11"/>
      <c r="CQ933" s="11"/>
      <c r="CR933" s="11"/>
      <c r="CS933" s="11"/>
      <c r="CT933" s="11"/>
      <c r="CU933" s="11"/>
      <c r="CV933" s="11"/>
      <c r="CW933" s="11"/>
      <c r="CX933" s="11"/>
      <c r="CY933" s="11"/>
      <c r="CZ933" s="11"/>
      <c r="DA933" s="11"/>
      <c r="DB933" s="11"/>
      <c r="DC933" s="11"/>
      <c r="DD933" s="11"/>
      <c r="DE933" s="11"/>
      <c r="DF933" s="11"/>
      <c r="DG933" s="11"/>
      <c r="DH933" s="11"/>
      <c r="DI933" s="11"/>
      <c r="DJ933" s="11"/>
      <c r="DK933" s="11"/>
      <c r="DL933" s="11"/>
      <c r="DM933" s="11"/>
      <c r="DN933" s="11"/>
      <c r="DO933" s="11"/>
      <c r="DP933" s="11"/>
      <c r="DQ933" s="11"/>
      <c r="DR933" s="11"/>
      <c r="DS933" s="11"/>
      <c r="DT933" s="11"/>
      <c r="DU933" s="11"/>
      <c r="DV933" s="11"/>
      <c r="DW933" s="11"/>
      <c r="DX933" s="11"/>
      <c r="DY933" s="11"/>
      <c r="DZ933" s="11"/>
      <c r="EA933" s="11"/>
      <c r="EB933" s="11"/>
      <c r="EC933" s="11"/>
      <c r="ED933" s="11"/>
      <c r="EE933" s="11"/>
    </row>
    <row r="934">
      <c r="B934" s="58"/>
      <c r="C934" s="58"/>
      <c r="D934" s="58"/>
      <c r="E934" s="58"/>
      <c r="F934" s="58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/>
      <c r="BE934" s="11"/>
      <c r="BF934" s="11"/>
      <c r="BG934" s="11"/>
      <c r="BH934" s="11"/>
      <c r="BI934" s="11"/>
      <c r="BJ934" s="11"/>
      <c r="BK934" s="11"/>
      <c r="BL934" s="11"/>
      <c r="BM934" s="11"/>
      <c r="BN934" s="11"/>
      <c r="BO934" s="11"/>
      <c r="BP934" s="11"/>
      <c r="BQ934" s="11"/>
      <c r="BR934" s="11"/>
      <c r="BS934" s="11"/>
      <c r="BT934" s="11"/>
      <c r="BU934" s="11"/>
      <c r="BV934" s="11"/>
      <c r="BW934" s="11"/>
      <c r="BX934" s="11"/>
      <c r="BY934" s="11"/>
      <c r="BZ934" s="11"/>
      <c r="CA934" s="11"/>
      <c r="CB934" s="11"/>
      <c r="CC934" s="11"/>
      <c r="CD934" s="11"/>
      <c r="CE934" s="11"/>
      <c r="CF934" s="11"/>
      <c r="CG934" s="11"/>
      <c r="CH934" s="11"/>
      <c r="CI934" s="11"/>
      <c r="CJ934" s="11"/>
      <c r="CK934" s="11"/>
      <c r="CL934" s="11"/>
      <c r="CM934" s="11"/>
      <c r="CN934" s="11"/>
      <c r="CO934" s="11"/>
      <c r="CP934" s="11"/>
      <c r="CQ934" s="11"/>
      <c r="CR934" s="11"/>
      <c r="CS934" s="11"/>
      <c r="CT934" s="11"/>
      <c r="CU934" s="11"/>
      <c r="CV934" s="11"/>
      <c r="CW934" s="11"/>
      <c r="CX934" s="11"/>
      <c r="CY934" s="11"/>
      <c r="CZ934" s="11"/>
      <c r="DA934" s="11"/>
      <c r="DB934" s="11"/>
      <c r="DC934" s="11"/>
      <c r="DD934" s="11"/>
      <c r="DE934" s="11"/>
      <c r="DF934" s="11"/>
      <c r="DG934" s="11"/>
      <c r="DH934" s="11"/>
      <c r="DI934" s="11"/>
      <c r="DJ934" s="11"/>
      <c r="DK934" s="11"/>
      <c r="DL934" s="11"/>
      <c r="DM934" s="11"/>
      <c r="DN934" s="11"/>
      <c r="DO934" s="11"/>
      <c r="DP934" s="11"/>
      <c r="DQ934" s="11"/>
      <c r="DR934" s="11"/>
      <c r="DS934" s="11"/>
      <c r="DT934" s="11"/>
      <c r="DU934" s="11"/>
      <c r="DV934" s="11"/>
      <c r="DW934" s="11"/>
      <c r="DX934" s="11"/>
      <c r="DY934" s="11"/>
      <c r="DZ934" s="11"/>
      <c r="EA934" s="11"/>
      <c r="EB934" s="11"/>
      <c r="EC934" s="11"/>
      <c r="ED934" s="11"/>
      <c r="EE934" s="11"/>
    </row>
    <row r="935">
      <c r="B935" s="58"/>
      <c r="C935" s="58"/>
      <c r="D935" s="58"/>
      <c r="E935" s="58"/>
      <c r="F935" s="58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  <c r="BD935" s="11"/>
      <c r="BE935" s="11"/>
      <c r="BF935" s="11"/>
      <c r="BG935" s="11"/>
      <c r="BH935" s="11"/>
      <c r="BI935" s="11"/>
      <c r="BJ935" s="11"/>
      <c r="BK935" s="11"/>
      <c r="BL935" s="11"/>
      <c r="BM935" s="11"/>
      <c r="BN935" s="11"/>
      <c r="BO935" s="11"/>
      <c r="BP935" s="11"/>
      <c r="BQ935" s="11"/>
      <c r="BR935" s="11"/>
      <c r="BS935" s="11"/>
      <c r="BT935" s="11"/>
      <c r="BU935" s="11"/>
      <c r="BV935" s="11"/>
      <c r="BW935" s="11"/>
      <c r="BX935" s="11"/>
      <c r="BY935" s="11"/>
      <c r="BZ935" s="11"/>
      <c r="CA935" s="11"/>
      <c r="CB935" s="11"/>
      <c r="CC935" s="11"/>
      <c r="CD935" s="11"/>
      <c r="CE935" s="11"/>
      <c r="CF935" s="11"/>
      <c r="CG935" s="11"/>
      <c r="CH935" s="11"/>
      <c r="CI935" s="11"/>
      <c r="CJ935" s="11"/>
      <c r="CK935" s="11"/>
      <c r="CL935" s="11"/>
      <c r="CM935" s="11"/>
      <c r="CN935" s="11"/>
      <c r="CO935" s="11"/>
      <c r="CP935" s="11"/>
      <c r="CQ935" s="11"/>
      <c r="CR935" s="11"/>
      <c r="CS935" s="11"/>
      <c r="CT935" s="11"/>
      <c r="CU935" s="11"/>
      <c r="CV935" s="11"/>
      <c r="CW935" s="11"/>
      <c r="CX935" s="11"/>
      <c r="CY935" s="11"/>
      <c r="CZ935" s="11"/>
      <c r="DA935" s="11"/>
      <c r="DB935" s="11"/>
      <c r="DC935" s="11"/>
      <c r="DD935" s="11"/>
      <c r="DE935" s="11"/>
      <c r="DF935" s="11"/>
      <c r="DG935" s="11"/>
      <c r="DH935" s="11"/>
      <c r="DI935" s="11"/>
      <c r="DJ935" s="11"/>
      <c r="DK935" s="11"/>
      <c r="DL935" s="11"/>
      <c r="DM935" s="11"/>
      <c r="DN935" s="11"/>
      <c r="DO935" s="11"/>
      <c r="DP935" s="11"/>
      <c r="DQ935" s="11"/>
      <c r="DR935" s="11"/>
      <c r="DS935" s="11"/>
      <c r="DT935" s="11"/>
      <c r="DU935" s="11"/>
      <c r="DV935" s="11"/>
      <c r="DW935" s="11"/>
      <c r="DX935" s="11"/>
      <c r="DY935" s="11"/>
      <c r="DZ935" s="11"/>
      <c r="EA935" s="11"/>
      <c r="EB935" s="11"/>
      <c r="EC935" s="11"/>
      <c r="ED935" s="11"/>
      <c r="EE935" s="11"/>
    </row>
    <row r="936">
      <c r="B936" s="58"/>
      <c r="C936" s="58"/>
      <c r="D936" s="58"/>
      <c r="E936" s="58"/>
      <c r="F936" s="58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  <c r="BD936" s="11"/>
      <c r="BE936" s="11"/>
      <c r="BF936" s="11"/>
      <c r="BG936" s="11"/>
      <c r="BH936" s="11"/>
      <c r="BI936" s="11"/>
      <c r="BJ936" s="11"/>
      <c r="BK936" s="11"/>
      <c r="BL936" s="11"/>
      <c r="BM936" s="11"/>
      <c r="BN936" s="11"/>
      <c r="BO936" s="11"/>
      <c r="BP936" s="11"/>
      <c r="BQ936" s="11"/>
      <c r="BR936" s="11"/>
      <c r="BS936" s="11"/>
      <c r="BT936" s="11"/>
      <c r="BU936" s="11"/>
      <c r="BV936" s="11"/>
      <c r="BW936" s="11"/>
      <c r="BX936" s="11"/>
      <c r="BY936" s="11"/>
      <c r="BZ936" s="11"/>
      <c r="CA936" s="11"/>
      <c r="CB936" s="11"/>
      <c r="CC936" s="11"/>
      <c r="CD936" s="11"/>
      <c r="CE936" s="11"/>
      <c r="CF936" s="11"/>
      <c r="CG936" s="11"/>
      <c r="CH936" s="11"/>
      <c r="CI936" s="11"/>
      <c r="CJ936" s="11"/>
      <c r="CK936" s="11"/>
      <c r="CL936" s="11"/>
      <c r="CM936" s="11"/>
      <c r="CN936" s="11"/>
      <c r="CO936" s="11"/>
      <c r="CP936" s="11"/>
      <c r="CQ936" s="11"/>
      <c r="CR936" s="11"/>
      <c r="CS936" s="11"/>
      <c r="CT936" s="11"/>
      <c r="CU936" s="11"/>
      <c r="CV936" s="11"/>
      <c r="CW936" s="11"/>
      <c r="CX936" s="11"/>
      <c r="CY936" s="11"/>
      <c r="CZ936" s="11"/>
      <c r="DA936" s="11"/>
      <c r="DB936" s="11"/>
      <c r="DC936" s="11"/>
      <c r="DD936" s="11"/>
      <c r="DE936" s="11"/>
      <c r="DF936" s="11"/>
      <c r="DG936" s="11"/>
      <c r="DH936" s="11"/>
      <c r="DI936" s="11"/>
      <c r="DJ936" s="11"/>
      <c r="DK936" s="11"/>
      <c r="DL936" s="11"/>
      <c r="DM936" s="11"/>
      <c r="DN936" s="11"/>
      <c r="DO936" s="11"/>
      <c r="DP936" s="11"/>
      <c r="DQ936" s="11"/>
      <c r="DR936" s="11"/>
      <c r="DS936" s="11"/>
      <c r="DT936" s="11"/>
      <c r="DU936" s="11"/>
      <c r="DV936" s="11"/>
      <c r="DW936" s="11"/>
      <c r="DX936" s="11"/>
      <c r="DY936" s="11"/>
      <c r="DZ936" s="11"/>
      <c r="EA936" s="11"/>
      <c r="EB936" s="11"/>
      <c r="EC936" s="11"/>
      <c r="ED936" s="11"/>
      <c r="EE936" s="11"/>
    </row>
    <row r="937">
      <c r="B937" s="58"/>
      <c r="C937" s="58"/>
      <c r="D937" s="58"/>
      <c r="E937" s="58"/>
      <c r="F937" s="58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  <c r="BD937" s="11"/>
      <c r="BE937" s="11"/>
      <c r="BF937" s="11"/>
      <c r="BG937" s="11"/>
      <c r="BH937" s="11"/>
      <c r="BI937" s="11"/>
      <c r="BJ937" s="11"/>
      <c r="BK937" s="11"/>
      <c r="BL937" s="11"/>
      <c r="BM937" s="11"/>
      <c r="BN937" s="11"/>
      <c r="BO937" s="11"/>
      <c r="BP937" s="11"/>
      <c r="BQ937" s="11"/>
      <c r="BR937" s="11"/>
      <c r="BS937" s="11"/>
      <c r="BT937" s="11"/>
      <c r="BU937" s="11"/>
      <c r="BV937" s="11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</row>
    <row r="938">
      <c r="B938" s="58"/>
      <c r="C938" s="58"/>
      <c r="D938" s="58"/>
      <c r="E938" s="58"/>
      <c r="F938" s="58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/>
      <c r="BE938" s="11"/>
      <c r="BF938" s="11"/>
      <c r="BG938" s="11"/>
      <c r="BH938" s="11"/>
      <c r="BI938" s="11"/>
      <c r="BJ938" s="11"/>
      <c r="BK938" s="11"/>
      <c r="BL938" s="11"/>
      <c r="BM938" s="11"/>
      <c r="BN938" s="11"/>
      <c r="BO938" s="11"/>
      <c r="BP938" s="11"/>
      <c r="BQ938" s="11"/>
      <c r="BR938" s="11"/>
      <c r="BS938" s="11"/>
      <c r="BT938" s="11"/>
      <c r="BU938" s="11"/>
      <c r="BV938" s="11"/>
      <c r="BW938" s="11"/>
      <c r="BX938" s="11"/>
      <c r="BY938" s="11"/>
      <c r="BZ938" s="11"/>
      <c r="CA938" s="11"/>
      <c r="CB938" s="11"/>
      <c r="CC938" s="11"/>
      <c r="CD938" s="11"/>
      <c r="CE938" s="11"/>
      <c r="CF938" s="11"/>
      <c r="CG938" s="11"/>
      <c r="CH938" s="11"/>
      <c r="CI938" s="11"/>
      <c r="CJ938" s="11"/>
      <c r="CK938" s="11"/>
      <c r="CL938" s="11"/>
      <c r="CM938" s="11"/>
      <c r="CN938" s="11"/>
      <c r="CO938" s="11"/>
      <c r="CP938" s="11"/>
      <c r="CQ938" s="11"/>
      <c r="CR938" s="11"/>
      <c r="CS938" s="11"/>
      <c r="CT938" s="11"/>
      <c r="CU938" s="11"/>
      <c r="CV938" s="11"/>
      <c r="CW938" s="11"/>
      <c r="CX938" s="11"/>
      <c r="CY938" s="11"/>
      <c r="CZ938" s="11"/>
      <c r="DA938" s="11"/>
      <c r="DB938" s="11"/>
      <c r="DC938" s="11"/>
      <c r="DD938" s="11"/>
      <c r="DE938" s="11"/>
      <c r="DF938" s="11"/>
      <c r="DG938" s="11"/>
      <c r="DH938" s="11"/>
      <c r="DI938" s="11"/>
      <c r="DJ938" s="11"/>
      <c r="DK938" s="11"/>
      <c r="DL938" s="11"/>
      <c r="DM938" s="11"/>
      <c r="DN938" s="11"/>
      <c r="DO938" s="11"/>
      <c r="DP938" s="11"/>
      <c r="DQ938" s="11"/>
      <c r="DR938" s="11"/>
      <c r="DS938" s="11"/>
      <c r="DT938" s="11"/>
      <c r="DU938" s="11"/>
      <c r="DV938" s="11"/>
      <c r="DW938" s="11"/>
      <c r="DX938" s="11"/>
      <c r="DY938" s="11"/>
      <c r="DZ938" s="11"/>
      <c r="EA938" s="11"/>
      <c r="EB938" s="11"/>
      <c r="EC938" s="11"/>
      <c r="ED938" s="11"/>
      <c r="EE938" s="11"/>
    </row>
    <row r="939">
      <c r="B939" s="58"/>
      <c r="C939" s="58"/>
      <c r="D939" s="58"/>
      <c r="E939" s="58"/>
      <c r="F939" s="58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  <c r="BD939" s="11"/>
      <c r="BE939" s="11"/>
      <c r="BF939" s="11"/>
      <c r="BG939" s="11"/>
      <c r="BH939" s="11"/>
      <c r="BI939" s="11"/>
      <c r="BJ939" s="11"/>
      <c r="BK939" s="11"/>
      <c r="BL939" s="11"/>
      <c r="BM939" s="11"/>
      <c r="BN939" s="11"/>
      <c r="BO939" s="11"/>
      <c r="BP939" s="11"/>
      <c r="BQ939" s="11"/>
      <c r="BR939" s="11"/>
      <c r="BS939" s="11"/>
      <c r="BT939" s="11"/>
      <c r="BU939" s="11"/>
      <c r="BV939" s="11"/>
      <c r="BW939" s="11"/>
      <c r="BX939" s="11"/>
      <c r="BY939" s="11"/>
      <c r="BZ939" s="11"/>
      <c r="CA939" s="11"/>
      <c r="CB939" s="11"/>
      <c r="CC939" s="11"/>
      <c r="CD939" s="11"/>
      <c r="CE939" s="11"/>
      <c r="CF939" s="11"/>
      <c r="CG939" s="11"/>
      <c r="CH939" s="11"/>
      <c r="CI939" s="11"/>
      <c r="CJ939" s="11"/>
      <c r="CK939" s="11"/>
      <c r="CL939" s="11"/>
      <c r="CM939" s="11"/>
      <c r="CN939" s="11"/>
      <c r="CO939" s="11"/>
      <c r="CP939" s="11"/>
      <c r="CQ939" s="11"/>
      <c r="CR939" s="11"/>
      <c r="CS939" s="11"/>
      <c r="CT939" s="11"/>
      <c r="CU939" s="11"/>
      <c r="CV939" s="11"/>
      <c r="CW939" s="11"/>
      <c r="CX939" s="11"/>
      <c r="CY939" s="11"/>
      <c r="CZ939" s="11"/>
      <c r="DA939" s="11"/>
      <c r="DB939" s="11"/>
      <c r="DC939" s="11"/>
      <c r="DD939" s="11"/>
      <c r="DE939" s="11"/>
      <c r="DF939" s="11"/>
      <c r="DG939" s="11"/>
      <c r="DH939" s="11"/>
      <c r="DI939" s="11"/>
      <c r="DJ939" s="11"/>
      <c r="DK939" s="11"/>
      <c r="DL939" s="11"/>
      <c r="DM939" s="11"/>
      <c r="DN939" s="11"/>
      <c r="DO939" s="11"/>
      <c r="DP939" s="11"/>
      <c r="DQ939" s="11"/>
      <c r="DR939" s="11"/>
      <c r="DS939" s="11"/>
      <c r="DT939" s="11"/>
      <c r="DU939" s="11"/>
      <c r="DV939" s="11"/>
      <c r="DW939" s="11"/>
      <c r="DX939" s="11"/>
      <c r="DY939" s="11"/>
      <c r="DZ939" s="11"/>
      <c r="EA939" s="11"/>
      <c r="EB939" s="11"/>
      <c r="EC939" s="11"/>
      <c r="ED939" s="11"/>
      <c r="EE939" s="11"/>
    </row>
    <row r="940">
      <c r="B940" s="58"/>
      <c r="C940" s="58"/>
      <c r="D940" s="58"/>
      <c r="E940" s="58"/>
      <c r="F940" s="58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  <c r="BD940" s="11"/>
      <c r="BE940" s="11"/>
      <c r="BF940" s="11"/>
      <c r="BG940" s="11"/>
      <c r="BH940" s="11"/>
      <c r="BI940" s="11"/>
      <c r="BJ940" s="11"/>
      <c r="BK940" s="11"/>
      <c r="BL940" s="11"/>
      <c r="BM940" s="11"/>
      <c r="BN940" s="11"/>
      <c r="BO940" s="11"/>
      <c r="BP940" s="11"/>
      <c r="BQ940" s="11"/>
      <c r="BR940" s="11"/>
      <c r="BS940" s="11"/>
      <c r="BT940" s="11"/>
      <c r="BU940" s="11"/>
      <c r="BV940" s="11"/>
      <c r="BW940" s="11"/>
      <c r="BX940" s="11"/>
      <c r="BY940" s="11"/>
      <c r="BZ940" s="11"/>
      <c r="CA940" s="11"/>
      <c r="CB940" s="11"/>
      <c r="CC940" s="11"/>
      <c r="CD940" s="11"/>
      <c r="CE940" s="11"/>
      <c r="CF940" s="11"/>
      <c r="CG940" s="11"/>
      <c r="CH940" s="11"/>
      <c r="CI940" s="11"/>
      <c r="CJ940" s="11"/>
      <c r="CK940" s="11"/>
      <c r="CL940" s="11"/>
      <c r="CM940" s="11"/>
      <c r="CN940" s="11"/>
      <c r="CO940" s="11"/>
      <c r="CP940" s="11"/>
      <c r="CQ940" s="11"/>
      <c r="CR940" s="11"/>
      <c r="CS940" s="11"/>
      <c r="CT940" s="11"/>
      <c r="CU940" s="11"/>
      <c r="CV940" s="11"/>
      <c r="CW940" s="11"/>
      <c r="CX940" s="11"/>
      <c r="CY940" s="11"/>
      <c r="CZ940" s="11"/>
      <c r="DA940" s="11"/>
      <c r="DB940" s="11"/>
      <c r="DC940" s="11"/>
      <c r="DD940" s="11"/>
      <c r="DE940" s="11"/>
      <c r="DF940" s="11"/>
      <c r="DG940" s="11"/>
      <c r="DH940" s="11"/>
      <c r="DI940" s="11"/>
      <c r="DJ940" s="11"/>
      <c r="DK940" s="11"/>
      <c r="DL940" s="11"/>
      <c r="DM940" s="11"/>
      <c r="DN940" s="11"/>
      <c r="DO940" s="11"/>
      <c r="DP940" s="11"/>
      <c r="DQ940" s="11"/>
      <c r="DR940" s="11"/>
      <c r="DS940" s="11"/>
      <c r="DT940" s="11"/>
      <c r="DU940" s="11"/>
      <c r="DV940" s="11"/>
      <c r="DW940" s="11"/>
      <c r="DX940" s="11"/>
      <c r="DY940" s="11"/>
      <c r="DZ940" s="11"/>
      <c r="EA940" s="11"/>
      <c r="EB940" s="11"/>
      <c r="EC940" s="11"/>
      <c r="ED940" s="11"/>
      <c r="EE940" s="11"/>
    </row>
    <row r="941">
      <c r="B941" s="58"/>
      <c r="C941" s="58"/>
      <c r="D941" s="58"/>
      <c r="E941" s="58"/>
      <c r="F941" s="58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  <c r="BD941" s="11"/>
      <c r="BE941" s="11"/>
      <c r="BF941" s="11"/>
      <c r="BG941" s="11"/>
      <c r="BH941" s="11"/>
      <c r="BI941" s="11"/>
      <c r="BJ941" s="11"/>
      <c r="BK941" s="11"/>
      <c r="BL941" s="11"/>
      <c r="BM941" s="11"/>
      <c r="BN941" s="11"/>
      <c r="BO941" s="11"/>
      <c r="BP941" s="11"/>
      <c r="BQ941" s="11"/>
      <c r="BR941" s="11"/>
      <c r="BS941" s="11"/>
      <c r="BT941" s="11"/>
      <c r="BU941" s="11"/>
      <c r="BV941" s="11"/>
      <c r="BW941" s="11"/>
      <c r="BX941" s="11"/>
      <c r="BY941" s="11"/>
      <c r="BZ941" s="11"/>
      <c r="CA941" s="11"/>
      <c r="CB941" s="11"/>
      <c r="CC941" s="11"/>
      <c r="CD941" s="11"/>
      <c r="CE941" s="11"/>
      <c r="CF941" s="11"/>
      <c r="CG941" s="11"/>
      <c r="CH941" s="11"/>
      <c r="CI941" s="11"/>
      <c r="CJ941" s="11"/>
      <c r="CK941" s="11"/>
      <c r="CL941" s="11"/>
      <c r="CM941" s="11"/>
      <c r="CN941" s="11"/>
      <c r="CO941" s="11"/>
      <c r="CP941" s="11"/>
      <c r="CQ941" s="11"/>
      <c r="CR941" s="11"/>
      <c r="CS941" s="11"/>
      <c r="CT941" s="11"/>
      <c r="CU941" s="11"/>
      <c r="CV941" s="11"/>
      <c r="CW941" s="11"/>
      <c r="CX941" s="11"/>
      <c r="CY941" s="11"/>
      <c r="CZ941" s="11"/>
      <c r="DA941" s="11"/>
      <c r="DB941" s="11"/>
      <c r="DC941" s="11"/>
      <c r="DD941" s="11"/>
      <c r="DE941" s="11"/>
      <c r="DF941" s="11"/>
      <c r="DG941" s="11"/>
      <c r="DH941" s="11"/>
      <c r="DI941" s="11"/>
      <c r="DJ941" s="11"/>
      <c r="DK941" s="11"/>
      <c r="DL941" s="11"/>
      <c r="DM941" s="11"/>
      <c r="DN941" s="11"/>
      <c r="DO941" s="11"/>
      <c r="DP941" s="11"/>
      <c r="DQ941" s="11"/>
      <c r="DR941" s="11"/>
      <c r="DS941" s="11"/>
      <c r="DT941" s="11"/>
      <c r="DU941" s="11"/>
      <c r="DV941" s="11"/>
      <c r="DW941" s="11"/>
      <c r="DX941" s="11"/>
      <c r="DY941" s="11"/>
      <c r="DZ941" s="11"/>
      <c r="EA941" s="11"/>
      <c r="EB941" s="11"/>
      <c r="EC941" s="11"/>
      <c r="ED941" s="11"/>
      <c r="EE941" s="11"/>
    </row>
    <row r="942">
      <c r="B942" s="58"/>
      <c r="C942" s="58"/>
      <c r="D942" s="58"/>
      <c r="E942" s="58"/>
      <c r="F942" s="58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  <c r="BD942" s="11"/>
      <c r="BE942" s="11"/>
      <c r="BF942" s="11"/>
      <c r="BG942" s="11"/>
      <c r="BH942" s="11"/>
      <c r="BI942" s="11"/>
      <c r="BJ942" s="11"/>
      <c r="BK942" s="11"/>
      <c r="BL942" s="11"/>
      <c r="BM942" s="11"/>
      <c r="BN942" s="11"/>
      <c r="BO942" s="11"/>
      <c r="BP942" s="11"/>
      <c r="BQ942" s="11"/>
      <c r="BR942" s="11"/>
      <c r="BS942" s="11"/>
      <c r="BT942" s="11"/>
      <c r="BU942" s="11"/>
      <c r="BV942" s="11"/>
      <c r="BW942" s="11"/>
      <c r="BX942" s="11"/>
      <c r="BY942" s="11"/>
      <c r="BZ942" s="11"/>
      <c r="CA942" s="11"/>
      <c r="CB942" s="11"/>
      <c r="CC942" s="11"/>
      <c r="CD942" s="11"/>
      <c r="CE942" s="11"/>
      <c r="CF942" s="11"/>
      <c r="CG942" s="11"/>
      <c r="CH942" s="11"/>
      <c r="CI942" s="11"/>
      <c r="CJ942" s="11"/>
      <c r="CK942" s="11"/>
      <c r="CL942" s="11"/>
      <c r="CM942" s="11"/>
      <c r="CN942" s="11"/>
      <c r="CO942" s="11"/>
      <c r="CP942" s="11"/>
      <c r="CQ942" s="11"/>
      <c r="CR942" s="11"/>
      <c r="CS942" s="11"/>
      <c r="CT942" s="11"/>
      <c r="CU942" s="11"/>
      <c r="CV942" s="11"/>
      <c r="CW942" s="11"/>
      <c r="CX942" s="11"/>
      <c r="CY942" s="11"/>
      <c r="CZ942" s="11"/>
      <c r="DA942" s="11"/>
      <c r="DB942" s="11"/>
      <c r="DC942" s="11"/>
      <c r="DD942" s="11"/>
      <c r="DE942" s="11"/>
      <c r="DF942" s="11"/>
      <c r="DG942" s="11"/>
      <c r="DH942" s="11"/>
      <c r="DI942" s="11"/>
      <c r="DJ942" s="11"/>
      <c r="DK942" s="11"/>
      <c r="DL942" s="11"/>
      <c r="DM942" s="11"/>
      <c r="DN942" s="11"/>
      <c r="DO942" s="11"/>
      <c r="DP942" s="11"/>
      <c r="DQ942" s="11"/>
      <c r="DR942" s="11"/>
      <c r="DS942" s="11"/>
      <c r="DT942" s="11"/>
      <c r="DU942" s="11"/>
      <c r="DV942" s="11"/>
      <c r="DW942" s="11"/>
      <c r="DX942" s="11"/>
      <c r="DY942" s="11"/>
      <c r="DZ942" s="11"/>
      <c r="EA942" s="11"/>
      <c r="EB942" s="11"/>
      <c r="EC942" s="11"/>
      <c r="ED942" s="11"/>
      <c r="EE942" s="11"/>
    </row>
    <row r="943">
      <c r="B943" s="58"/>
      <c r="C943" s="58"/>
      <c r="D943" s="58"/>
      <c r="E943" s="58"/>
      <c r="F943" s="58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  <c r="BD943" s="11"/>
      <c r="BE943" s="11"/>
      <c r="BF943" s="11"/>
      <c r="BG943" s="11"/>
      <c r="BH943" s="11"/>
      <c r="BI943" s="11"/>
      <c r="BJ943" s="11"/>
      <c r="BK943" s="11"/>
      <c r="BL943" s="11"/>
      <c r="BM943" s="11"/>
      <c r="BN943" s="11"/>
      <c r="BO943" s="11"/>
      <c r="BP943" s="11"/>
      <c r="BQ943" s="11"/>
      <c r="BR943" s="11"/>
      <c r="BS943" s="11"/>
      <c r="BT943" s="11"/>
      <c r="BU943" s="11"/>
      <c r="BV943" s="11"/>
      <c r="BW943" s="11"/>
      <c r="BX943" s="11"/>
      <c r="BY943" s="11"/>
      <c r="BZ943" s="11"/>
      <c r="CA943" s="11"/>
      <c r="CB943" s="11"/>
      <c r="CC943" s="11"/>
      <c r="CD943" s="11"/>
      <c r="CE943" s="11"/>
      <c r="CF943" s="11"/>
      <c r="CG943" s="11"/>
      <c r="CH943" s="11"/>
      <c r="CI943" s="11"/>
      <c r="CJ943" s="11"/>
      <c r="CK943" s="11"/>
      <c r="CL943" s="11"/>
      <c r="CM943" s="11"/>
      <c r="CN943" s="11"/>
      <c r="CO943" s="11"/>
      <c r="CP943" s="11"/>
      <c r="CQ943" s="11"/>
      <c r="CR943" s="11"/>
      <c r="CS943" s="11"/>
      <c r="CT943" s="11"/>
      <c r="CU943" s="11"/>
      <c r="CV943" s="11"/>
      <c r="CW943" s="11"/>
      <c r="CX943" s="11"/>
      <c r="CY943" s="11"/>
      <c r="CZ943" s="11"/>
      <c r="DA943" s="11"/>
      <c r="DB943" s="11"/>
      <c r="DC943" s="11"/>
      <c r="DD943" s="11"/>
      <c r="DE943" s="11"/>
      <c r="DF943" s="11"/>
      <c r="DG943" s="11"/>
      <c r="DH943" s="11"/>
      <c r="DI943" s="11"/>
      <c r="DJ943" s="11"/>
      <c r="DK943" s="11"/>
      <c r="DL943" s="11"/>
      <c r="DM943" s="11"/>
      <c r="DN943" s="11"/>
      <c r="DO943" s="11"/>
      <c r="DP943" s="11"/>
      <c r="DQ943" s="11"/>
      <c r="DR943" s="11"/>
      <c r="DS943" s="11"/>
      <c r="DT943" s="11"/>
      <c r="DU943" s="11"/>
      <c r="DV943" s="11"/>
      <c r="DW943" s="11"/>
      <c r="DX943" s="11"/>
      <c r="DY943" s="11"/>
      <c r="DZ943" s="11"/>
      <c r="EA943" s="11"/>
      <c r="EB943" s="11"/>
      <c r="EC943" s="11"/>
      <c r="ED943" s="11"/>
      <c r="EE943" s="11"/>
    </row>
    <row r="944">
      <c r="B944" s="58"/>
      <c r="C944" s="58"/>
      <c r="D944" s="58"/>
      <c r="E944" s="58"/>
      <c r="F944" s="58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  <c r="BD944" s="11"/>
      <c r="BE944" s="11"/>
      <c r="BF944" s="11"/>
      <c r="BG944" s="11"/>
      <c r="BH944" s="11"/>
      <c r="BI944" s="11"/>
      <c r="BJ944" s="11"/>
      <c r="BK944" s="11"/>
      <c r="BL944" s="11"/>
      <c r="BM944" s="11"/>
      <c r="BN944" s="11"/>
      <c r="BO944" s="11"/>
      <c r="BP944" s="11"/>
      <c r="BQ944" s="11"/>
      <c r="BR944" s="11"/>
      <c r="BS944" s="11"/>
      <c r="BT944" s="11"/>
      <c r="BU944" s="11"/>
      <c r="BV944" s="11"/>
      <c r="BW944" s="11"/>
      <c r="BX944" s="11"/>
      <c r="BY944" s="11"/>
      <c r="BZ944" s="11"/>
      <c r="CA944" s="11"/>
      <c r="CB944" s="11"/>
      <c r="CC944" s="11"/>
      <c r="CD944" s="11"/>
      <c r="CE944" s="11"/>
      <c r="CF944" s="11"/>
      <c r="CG944" s="11"/>
      <c r="CH944" s="11"/>
      <c r="CI944" s="11"/>
      <c r="CJ944" s="11"/>
      <c r="CK944" s="11"/>
      <c r="CL944" s="11"/>
      <c r="CM944" s="11"/>
      <c r="CN944" s="11"/>
      <c r="CO944" s="11"/>
      <c r="CP944" s="11"/>
      <c r="CQ944" s="11"/>
      <c r="CR944" s="11"/>
      <c r="CS944" s="11"/>
      <c r="CT944" s="11"/>
      <c r="CU944" s="11"/>
      <c r="CV944" s="11"/>
      <c r="CW944" s="11"/>
      <c r="CX944" s="11"/>
      <c r="CY944" s="11"/>
      <c r="CZ944" s="11"/>
      <c r="DA944" s="11"/>
      <c r="DB944" s="11"/>
      <c r="DC944" s="11"/>
      <c r="DD944" s="11"/>
      <c r="DE944" s="11"/>
      <c r="DF944" s="11"/>
      <c r="DG944" s="11"/>
      <c r="DH944" s="11"/>
      <c r="DI944" s="11"/>
      <c r="DJ944" s="11"/>
      <c r="DK944" s="11"/>
      <c r="DL944" s="11"/>
      <c r="DM944" s="11"/>
      <c r="DN944" s="11"/>
      <c r="DO944" s="11"/>
      <c r="DP944" s="11"/>
      <c r="DQ944" s="11"/>
      <c r="DR944" s="11"/>
      <c r="DS944" s="11"/>
      <c r="DT944" s="11"/>
      <c r="DU944" s="11"/>
      <c r="DV944" s="11"/>
      <c r="DW944" s="11"/>
      <c r="DX944" s="11"/>
      <c r="DY944" s="11"/>
      <c r="DZ944" s="11"/>
      <c r="EA944" s="11"/>
      <c r="EB944" s="11"/>
      <c r="EC944" s="11"/>
      <c r="ED944" s="11"/>
      <c r="EE944" s="11"/>
    </row>
    <row r="945">
      <c r="B945" s="58"/>
      <c r="C945" s="58"/>
      <c r="D945" s="58"/>
      <c r="E945" s="58"/>
      <c r="F945" s="58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  <c r="BD945" s="11"/>
      <c r="BE945" s="11"/>
      <c r="BF945" s="11"/>
      <c r="BG945" s="11"/>
      <c r="BH945" s="11"/>
      <c r="BI945" s="11"/>
      <c r="BJ945" s="11"/>
      <c r="BK945" s="11"/>
      <c r="BL945" s="11"/>
      <c r="BM945" s="11"/>
      <c r="BN945" s="11"/>
      <c r="BO945" s="11"/>
      <c r="BP945" s="11"/>
      <c r="BQ945" s="11"/>
      <c r="BR945" s="11"/>
      <c r="BS945" s="11"/>
      <c r="BT945" s="11"/>
      <c r="BU945" s="11"/>
      <c r="BV945" s="11"/>
      <c r="BW945" s="11"/>
      <c r="BX945" s="11"/>
      <c r="BY945" s="11"/>
      <c r="BZ945" s="11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</row>
    <row r="946">
      <c r="B946" s="58"/>
      <c r="C946" s="58"/>
      <c r="D946" s="58"/>
      <c r="E946" s="58"/>
      <c r="F946" s="58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  <c r="BD946" s="11"/>
      <c r="BE946" s="11"/>
      <c r="BF946" s="11"/>
      <c r="BG946" s="11"/>
      <c r="BH946" s="11"/>
      <c r="BI946" s="11"/>
      <c r="BJ946" s="11"/>
      <c r="BK946" s="11"/>
      <c r="BL946" s="11"/>
      <c r="BM946" s="11"/>
      <c r="BN946" s="11"/>
      <c r="BO946" s="11"/>
      <c r="BP946" s="11"/>
      <c r="BQ946" s="11"/>
      <c r="BR946" s="11"/>
      <c r="BS946" s="11"/>
      <c r="BT946" s="11"/>
      <c r="BU946" s="11"/>
      <c r="BV946" s="11"/>
      <c r="BW946" s="11"/>
      <c r="BX946" s="11"/>
      <c r="BY946" s="11"/>
      <c r="BZ946" s="11"/>
      <c r="CA946" s="11"/>
      <c r="CB946" s="11"/>
      <c r="CC946" s="11"/>
      <c r="CD946" s="11"/>
      <c r="CE946" s="11"/>
      <c r="CF946" s="11"/>
      <c r="CG946" s="11"/>
      <c r="CH946" s="11"/>
      <c r="CI946" s="11"/>
      <c r="CJ946" s="11"/>
      <c r="CK946" s="11"/>
      <c r="CL946" s="11"/>
      <c r="CM946" s="11"/>
      <c r="CN946" s="11"/>
      <c r="CO946" s="11"/>
      <c r="CP946" s="11"/>
      <c r="CQ946" s="11"/>
      <c r="CR946" s="11"/>
      <c r="CS946" s="11"/>
      <c r="CT946" s="11"/>
      <c r="CU946" s="11"/>
      <c r="CV946" s="11"/>
      <c r="CW946" s="11"/>
      <c r="CX946" s="11"/>
      <c r="CY946" s="11"/>
      <c r="CZ946" s="11"/>
      <c r="DA946" s="11"/>
      <c r="DB946" s="11"/>
      <c r="DC946" s="11"/>
      <c r="DD946" s="11"/>
      <c r="DE946" s="11"/>
      <c r="DF946" s="11"/>
      <c r="DG946" s="11"/>
      <c r="DH946" s="11"/>
      <c r="DI946" s="11"/>
      <c r="DJ946" s="11"/>
      <c r="DK946" s="11"/>
      <c r="DL946" s="11"/>
      <c r="DM946" s="11"/>
      <c r="DN946" s="11"/>
      <c r="DO946" s="11"/>
      <c r="DP946" s="11"/>
      <c r="DQ946" s="11"/>
      <c r="DR946" s="11"/>
      <c r="DS946" s="11"/>
      <c r="DT946" s="11"/>
      <c r="DU946" s="11"/>
      <c r="DV946" s="11"/>
      <c r="DW946" s="11"/>
      <c r="DX946" s="11"/>
      <c r="DY946" s="11"/>
      <c r="DZ946" s="11"/>
      <c r="EA946" s="11"/>
      <c r="EB946" s="11"/>
      <c r="EC946" s="11"/>
      <c r="ED946" s="11"/>
      <c r="EE946" s="11"/>
    </row>
    <row r="947">
      <c r="B947" s="58"/>
      <c r="C947" s="58"/>
      <c r="D947" s="58"/>
      <c r="E947" s="58"/>
      <c r="F947" s="58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  <c r="BD947" s="11"/>
      <c r="BE947" s="11"/>
      <c r="BF947" s="11"/>
      <c r="BG947" s="11"/>
      <c r="BH947" s="11"/>
      <c r="BI947" s="11"/>
      <c r="BJ947" s="11"/>
      <c r="BK947" s="11"/>
      <c r="BL947" s="11"/>
      <c r="BM947" s="11"/>
      <c r="BN947" s="11"/>
      <c r="BO947" s="11"/>
      <c r="BP947" s="11"/>
      <c r="BQ947" s="11"/>
      <c r="BR947" s="11"/>
      <c r="BS947" s="11"/>
      <c r="BT947" s="11"/>
      <c r="BU947" s="11"/>
      <c r="BV947" s="11"/>
      <c r="BW947" s="11"/>
      <c r="BX947" s="11"/>
      <c r="BY947" s="11"/>
      <c r="BZ947" s="11"/>
      <c r="CA947" s="11"/>
      <c r="CB947" s="11"/>
      <c r="CC947" s="11"/>
      <c r="CD947" s="11"/>
      <c r="CE947" s="11"/>
      <c r="CF947" s="11"/>
      <c r="CG947" s="11"/>
      <c r="CH947" s="11"/>
      <c r="CI947" s="11"/>
      <c r="CJ947" s="11"/>
      <c r="CK947" s="11"/>
      <c r="CL947" s="11"/>
      <c r="CM947" s="11"/>
      <c r="CN947" s="11"/>
      <c r="CO947" s="11"/>
      <c r="CP947" s="11"/>
      <c r="CQ947" s="11"/>
      <c r="CR947" s="11"/>
      <c r="CS947" s="11"/>
      <c r="CT947" s="11"/>
      <c r="CU947" s="11"/>
      <c r="CV947" s="11"/>
      <c r="CW947" s="11"/>
      <c r="CX947" s="11"/>
      <c r="CY947" s="11"/>
      <c r="CZ947" s="11"/>
      <c r="DA947" s="11"/>
      <c r="DB947" s="11"/>
      <c r="DC947" s="11"/>
      <c r="DD947" s="11"/>
      <c r="DE947" s="11"/>
      <c r="DF947" s="11"/>
      <c r="DG947" s="11"/>
      <c r="DH947" s="11"/>
      <c r="DI947" s="11"/>
      <c r="DJ947" s="11"/>
      <c r="DK947" s="11"/>
      <c r="DL947" s="11"/>
      <c r="DM947" s="11"/>
      <c r="DN947" s="11"/>
      <c r="DO947" s="11"/>
      <c r="DP947" s="11"/>
      <c r="DQ947" s="11"/>
      <c r="DR947" s="11"/>
      <c r="DS947" s="11"/>
      <c r="DT947" s="11"/>
      <c r="DU947" s="11"/>
      <c r="DV947" s="11"/>
      <c r="DW947" s="11"/>
      <c r="DX947" s="11"/>
      <c r="DY947" s="11"/>
      <c r="DZ947" s="11"/>
      <c r="EA947" s="11"/>
      <c r="EB947" s="11"/>
      <c r="EC947" s="11"/>
      <c r="ED947" s="11"/>
      <c r="EE947" s="11"/>
    </row>
    <row r="948">
      <c r="B948" s="58"/>
      <c r="C948" s="58"/>
      <c r="D948" s="58"/>
      <c r="E948" s="58"/>
      <c r="F948" s="58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  <c r="BD948" s="11"/>
      <c r="BE948" s="11"/>
      <c r="BF948" s="11"/>
      <c r="BG948" s="11"/>
      <c r="BH948" s="11"/>
      <c r="BI948" s="11"/>
      <c r="BJ948" s="11"/>
      <c r="BK948" s="11"/>
      <c r="BL948" s="11"/>
      <c r="BM948" s="11"/>
      <c r="BN948" s="11"/>
      <c r="BO948" s="11"/>
      <c r="BP948" s="11"/>
      <c r="BQ948" s="11"/>
      <c r="BR948" s="11"/>
      <c r="BS948" s="11"/>
      <c r="BT948" s="11"/>
      <c r="BU948" s="11"/>
      <c r="BV948" s="11"/>
      <c r="BW948" s="11"/>
      <c r="BX948" s="11"/>
      <c r="BY948" s="11"/>
      <c r="BZ948" s="11"/>
      <c r="CA948" s="11"/>
      <c r="CB948" s="11"/>
      <c r="CC948" s="11"/>
      <c r="CD948" s="11"/>
      <c r="CE948" s="11"/>
      <c r="CF948" s="11"/>
      <c r="CG948" s="11"/>
      <c r="CH948" s="11"/>
      <c r="CI948" s="11"/>
      <c r="CJ948" s="11"/>
      <c r="CK948" s="11"/>
      <c r="CL948" s="11"/>
      <c r="CM948" s="11"/>
      <c r="CN948" s="11"/>
      <c r="CO948" s="11"/>
      <c r="CP948" s="11"/>
      <c r="CQ948" s="11"/>
      <c r="CR948" s="11"/>
      <c r="CS948" s="11"/>
      <c r="CT948" s="11"/>
      <c r="CU948" s="11"/>
      <c r="CV948" s="11"/>
      <c r="CW948" s="11"/>
      <c r="CX948" s="11"/>
      <c r="CY948" s="11"/>
      <c r="CZ948" s="11"/>
      <c r="DA948" s="11"/>
      <c r="DB948" s="11"/>
      <c r="DC948" s="11"/>
      <c r="DD948" s="11"/>
      <c r="DE948" s="11"/>
      <c r="DF948" s="11"/>
      <c r="DG948" s="11"/>
      <c r="DH948" s="11"/>
      <c r="DI948" s="11"/>
      <c r="DJ948" s="11"/>
      <c r="DK948" s="11"/>
      <c r="DL948" s="11"/>
      <c r="DM948" s="11"/>
      <c r="DN948" s="11"/>
      <c r="DO948" s="11"/>
      <c r="DP948" s="11"/>
      <c r="DQ948" s="11"/>
      <c r="DR948" s="11"/>
      <c r="DS948" s="11"/>
      <c r="DT948" s="11"/>
      <c r="DU948" s="11"/>
      <c r="DV948" s="11"/>
      <c r="DW948" s="11"/>
      <c r="DX948" s="11"/>
      <c r="DY948" s="11"/>
      <c r="DZ948" s="11"/>
      <c r="EA948" s="11"/>
      <c r="EB948" s="11"/>
      <c r="EC948" s="11"/>
      <c r="ED948" s="11"/>
      <c r="EE948" s="11"/>
    </row>
    <row r="949">
      <c r="B949" s="58"/>
      <c r="C949" s="58"/>
      <c r="D949" s="58"/>
      <c r="E949" s="58"/>
      <c r="F949" s="58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  <c r="BD949" s="11"/>
      <c r="BE949" s="11"/>
      <c r="BF949" s="11"/>
      <c r="BG949" s="11"/>
      <c r="BH949" s="11"/>
      <c r="BI949" s="11"/>
      <c r="BJ949" s="11"/>
      <c r="BK949" s="11"/>
      <c r="BL949" s="11"/>
      <c r="BM949" s="11"/>
      <c r="BN949" s="11"/>
      <c r="BO949" s="11"/>
      <c r="BP949" s="11"/>
      <c r="BQ949" s="11"/>
      <c r="BR949" s="11"/>
      <c r="BS949" s="11"/>
      <c r="BT949" s="11"/>
      <c r="BU949" s="11"/>
      <c r="BV949" s="11"/>
      <c r="BW949" s="11"/>
      <c r="BX949" s="11"/>
      <c r="BY949" s="11"/>
      <c r="BZ949" s="11"/>
      <c r="CA949" s="11"/>
      <c r="CB949" s="11"/>
      <c r="CC949" s="11"/>
      <c r="CD949" s="11"/>
      <c r="CE949" s="11"/>
      <c r="CF949" s="11"/>
      <c r="CG949" s="11"/>
      <c r="CH949" s="11"/>
      <c r="CI949" s="11"/>
      <c r="CJ949" s="11"/>
      <c r="CK949" s="11"/>
      <c r="CL949" s="11"/>
      <c r="CM949" s="11"/>
      <c r="CN949" s="11"/>
      <c r="CO949" s="11"/>
      <c r="CP949" s="11"/>
      <c r="CQ949" s="11"/>
      <c r="CR949" s="11"/>
      <c r="CS949" s="11"/>
      <c r="CT949" s="11"/>
      <c r="CU949" s="11"/>
      <c r="CV949" s="11"/>
      <c r="CW949" s="11"/>
      <c r="CX949" s="11"/>
      <c r="CY949" s="11"/>
      <c r="CZ949" s="11"/>
      <c r="DA949" s="11"/>
      <c r="DB949" s="11"/>
      <c r="DC949" s="11"/>
      <c r="DD949" s="11"/>
      <c r="DE949" s="11"/>
      <c r="DF949" s="11"/>
      <c r="DG949" s="11"/>
      <c r="DH949" s="11"/>
      <c r="DI949" s="11"/>
      <c r="DJ949" s="11"/>
      <c r="DK949" s="11"/>
      <c r="DL949" s="11"/>
      <c r="DM949" s="11"/>
      <c r="DN949" s="11"/>
      <c r="DO949" s="11"/>
      <c r="DP949" s="11"/>
      <c r="DQ949" s="11"/>
      <c r="DR949" s="11"/>
      <c r="DS949" s="11"/>
      <c r="DT949" s="11"/>
      <c r="DU949" s="11"/>
      <c r="DV949" s="11"/>
      <c r="DW949" s="11"/>
      <c r="DX949" s="11"/>
      <c r="DY949" s="11"/>
      <c r="DZ949" s="11"/>
      <c r="EA949" s="11"/>
      <c r="EB949" s="11"/>
      <c r="EC949" s="11"/>
      <c r="ED949" s="11"/>
      <c r="EE949" s="11"/>
    </row>
    <row r="950">
      <c r="B950" s="58"/>
      <c r="C950" s="58"/>
      <c r="D950" s="58"/>
      <c r="E950" s="58"/>
      <c r="F950" s="58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  <c r="BD950" s="11"/>
      <c r="BE950" s="11"/>
      <c r="BF950" s="11"/>
      <c r="BG950" s="11"/>
      <c r="BH950" s="11"/>
      <c r="BI950" s="11"/>
      <c r="BJ950" s="11"/>
      <c r="BK950" s="11"/>
      <c r="BL950" s="11"/>
      <c r="BM950" s="11"/>
      <c r="BN950" s="11"/>
      <c r="BO950" s="11"/>
      <c r="BP950" s="11"/>
      <c r="BQ950" s="11"/>
      <c r="BR950" s="11"/>
      <c r="BS950" s="11"/>
      <c r="BT950" s="11"/>
      <c r="BU950" s="11"/>
      <c r="BV950" s="11"/>
      <c r="BW950" s="11"/>
      <c r="BX950" s="11"/>
      <c r="BY950" s="11"/>
      <c r="BZ950" s="11"/>
      <c r="CA950" s="11"/>
      <c r="CB950" s="11"/>
      <c r="CC950" s="11"/>
      <c r="CD950" s="11"/>
      <c r="CE950" s="11"/>
      <c r="CF950" s="11"/>
      <c r="CG950" s="11"/>
      <c r="CH950" s="11"/>
      <c r="CI950" s="11"/>
      <c r="CJ950" s="11"/>
      <c r="CK950" s="11"/>
      <c r="CL950" s="11"/>
      <c r="CM950" s="11"/>
      <c r="CN950" s="11"/>
      <c r="CO950" s="11"/>
      <c r="CP950" s="11"/>
      <c r="CQ950" s="11"/>
      <c r="CR950" s="11"/>
      <c r="CS950" s="11"/>
      <c r="CT950" s="11"/>
      <c r="CU950" s="11"/>
      <c r="CV950" s="11"/>
      <c r="CW950" s="11"/>
      <c r="CX950" s="11"/>
      <c r="CY950" s="11"/>
      <c r="CZ950" s="11"/>
      <c r="DA950" s="11"/>
      <c r="DB950" s="11"/>
      <c r="DC950" s="11"/>
      <c r="DD950" s="11"/>
      <c r="DE950" s="11"/>
      <c r="DF950" s="11"/>
      <c r="DG950" s="11"/>
      <c r="DH950" s="11"/>
      <c r="DI950" s="11"/>
      <c r="DJ950" s="11"/>
      <c r="DK950" s="11"/>
      <c r="DL950" s="11"/>
      <c r="DM950" s="11"/>
      <c r="DN950" s="11"/>
      <c r="DO950" s="11"/>
      <c r="DP950" s="11"/>
      <c r="DQ950" s="11"/>
      <c r="DR950" s="11"/>
      <c r="DS950" s="11"/>
      <c r="DT950" s="11"/>
      <c r="DU950" s="11"/>
      <c r="DV950" s="11"/>
      <c r="DW950" s="11"/>
      <c r="DX950" s="11"/>
      <c r="DY950" s="11"/>
      <c r="DZ950" s="11"/>
      <c r="EA950" s="11"/>
      <c r="EB950" s="11"/>
      <c r="EC950" s="11"/>
      <c r="ED950" s="11"/>
      <c r="EE950" s="11"/>
    </row>
    <row r="951">
      <c r="B951" s="58"/>
      <c r="C951" s="58"/>
      <c r="D951" s="58"/>
      <c r="E951" s="58"/>
      <c r="F951" s="58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  <c r="BD951" s="11"/>
      <c r="BE951" s="11"/>
      <c r="BF951" s="11"/>
      <c r="BG951" s="11"/>
      <c r="BH951" s="11"/>
      <c r="BI951" s="11"/>
      <c r="BJ951" s="11"/>
      <c r="BK951" s="11"/>
      <c r="BL951" s="11"/>
      <c r="BM951" s="11"/>
      <c r="BN951" s="11"/>
      <c r="BO951" s="11"/>
      <c r="BP951" s="11"/>
      <c r="BQ951" s="11"/>
      <c r="BR951" s="11"/>
      <c r="BS951" s="11"/>
      <c r="BT951" s="11"/>
      <c r="BU951" s="11"/>
      <c r="BV951" s="11"/>
      <c r="BW951" s="11"/>
      <c r="BX951" s="11"/>
      <c r="BY951" s="11"/>
      <c r="BZ951" s="11"/>
      <c r="CA951" s="11"/>
      <c r="CB951" s="11"/>
      <c r="CC951" s="11"/>
      <c r="CD951" s="11"/>
      <c r="CE951" s="11"/>
      <c r="CF951" s="11"/>
      <c r="CG951" s="11"/>
      <c r="CH951" s="11"/>
      <c r="CI951" s="11"/>
      <c r="CJ951" s="11"/>
      <c r="CK951" s="11"/>
      <c r="CL951" s="11"/>
      <c r="CM951" s="11"/>
      <c r="CN951" s="11"/>
      <c r="CO951" s="11"/>
      <c r="CP951" s="11"/>
      <c r="CQ951" s="11"/>
      <c r="CR951" s="11"/>
      <c r="CS951" s="11"/>
      <c r="CT951" s="11"/>
      <c r="CU951" s="11"/>
      <c r="CV951" s="11"/>
      <c r="CW951" s="11"/>
      <c r="CX951" s="11"/>
      <c r="CY951" s="11"/>
      <c r="CZ951" s="11"/>
      <c r="DA951" s="11"/>
      <c r="DB951" s="11"/>
      <c r="DC951" s="11"/>
      <c r="DD951" s="11"/>
      <c r="DE951" s="11"/>
      <c r="DF951" s="11"/>
      <c r="DG951" s="11"/>
      <c r="DH951" s="11"/>
      <c r="DI951" s="11"/>
      <c r="DJ951" s="11"/>
      <c r="DK951" s="11"/>
      <c r="DL951" s="11"/>
      <c r="DM951" s="11"/>
      <c r="DN951" s="11"/>
      <c r="DO951" s="11"/>
      <c r="DP951" s="11"/>
      <c r="DQ951" s="11"/>
      <c r="DR951" s="11"/>
      <c r="DS951" s="11"/>
      <c r="DT951" s="11"/>
      <c r="DU951" s="11"/>
      <c r="DV951" s="11"/>
      <c r="DW951" s="11"/>
      <c r="DX951" s="11"/>
      <c r="DY951" s="11"/>
      <c r="DZ951" s="11"/>
      <c r="EA951" s="11"/>
      <c r="EB951" s="11"/>
      <c r="EC951" s="11"/>
      <c r="ED951" s="11"/>
      <c r="EE951" s="11"/>
    </row>
    <row r="952">
      <c r="B952" s="58"/>
      <c r="C952" s="58"/>
      <c r="D952" s="58"/>
      <c r="E952" s="58"/>
      <c r="F952" s="58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  <c r="BD952" s="11"/>
      <c r="BE952" s="11"/>
      <c r="BF952" s="11"/>
      <c r="BG952" s="11"/>
      <c r="BH952" s="11"/>
      <c r="BI952" s="11"/>
      <c r="BJ952" s="11"/>
      <c r="BK952" s="11"/>
      <c r="BL952" s="11"/>
      <c r="BM952" s="11"/>
      <c r="BN952" s="11"/>
      <c r="BO952" s="11"/>
      <c r="BP952" s="11"/>
      <c r="BQ952" s="11"/>
      <c r="BR952" s="11"/>
      <c r="BS952" s="11"/>
      <c r="BT952" s="11"/>
      <c r="BU952" s="11"/>
      <c r="BV952" s="11"/>
      <c r="BW952" s="11"/>
      <c r="BX952" s="11"/>
      <c r="BY952" s="11"/>
      <c r="BZ952" s="11"/>
      <c r="CA952" s="11"/>
      <c r="CB952" s="11"/>
      <c r="CC952" s="11"/>
      <c r="CD952" s="11"/>
      <c r="CE952" s="11"/>
      <c r="CF952" s="11"/>
      <c r="CG952" s="11"/>
      <c r="CH952" s="11"/>
      <c r="CI952" s="11"/>
      <c r="CJ952" s="11"/>
      <c r="CK952" s="11"/>
      <c r="CL952" s="11"/>
      <c r="CM952" s="11"/>
      <c r="CN952" s="11"/>
      <c r="CO952" s="11"/>
      <c r="CP952" s="11"/>
      <c r="CQ952" s="11"/>
      <c r="CR952" s="11"/>
      <c r="CS952" s="11"/>
      <c r="CT952" s="11"/>
      <c r="CU952" s="11"/>
      <c r="CV952" s="11"/>
      <c r="CW952" s="11"/>
      <c r="CX952" s="11"/>
      <c r="CY952" s="11"/>
      <c r="CZ952" s="11"/>
      <c r="DA952" s="11"/>
      <c r="DB952" s="11"/>
      <c r="DC952" s="11"/>
      <c r="DD952" s="11"/>
      <c r="DE952" s="11"/>
      <c r="DF952" s="11"/>
      <c r="DG952" s="11"/>
      <c r="DH952" s="11"/>
      <c r="DI952" s="11"/>
      <c r="DJ952" s="11"/>
      <c r="DK952" s="11"/>
      <c r="DL952" s="11"/>
      <c r="DM952" s="11"/>
      <c r="DN952" s="11"/>
      <c r="DO952" s="11"/>
      <c r="DP952" s="11"/>
      <c r="DQ952" s="11"/>
      <c r="DR952" s="11"/>
      <c r="DS952" s="11"/>
      <c r="DT952" s="11"/>
      <c r="DU952" s="11"/>
      <c r="DV952" s="11"/>
      <c r="DW952" s="11"/>
      <c r="DX952" s="11"/>
      <c r="DY952" s="11"/>
      <c r="DZ952" s="11"/>
      <c r="EA952" s="11"/>
      <c r="EB952" s="11"/>
      <c r="EC952" s="11"/>
      <c r="ED952" s="11"/>
      <c r="EE952" s="11"/>
    </row>
    <row r="953">
      <c r="B953" s="58"/>
      <c r="C953" s="58"/>
      <c r="D953" s="58"/>
      <c r="E953" s="58"/>
      <c r="F953" s="58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  <c r="BD953" s="11"/>
      <c r="BE953" s="11"/>
      <c r="BF953" s="11"/>
      <c r="BG953" s="11"/>
      <c r="BH953" s="11"/>
      <c r="BI953" s="11"/>
      <c r="BJ953" s="11"/>
      <c r="BK953" s="11"/>
      <c r="BL953" s="11"/>
      <c r="BM953" s="11"/>
      <c r="BN953" s="11"/>
      <c r="BO953" s="11"/>
      <c r="BP953" s="11"/>
      <c r="BQ953" s="11"/>
      <c r="BR953" s="11"/>
      <c r="BS953" s="11"/>
      <c r="BT953" s="11"/>
      <c r="BU953" s="11"/>
      <c r="BV953" s="11"/>
      <c r="BW953" s="11"/>
      <c r="BX953" s="11"/>
      <c r="BY953" s="11"/>
      <c r="BZ953" s="11"/>
      <c r="CA953" s="11"/>
      <c r="CB953" s="11"/>
      <c r="CC953" s="11"/>
      <c r="CD953" s="11"/>
      <c r="CE953" s="11"/>
      <c r="CF953" s="11"/>
      <c r="CG953" s="11"/>
      <c r="CH953" s="11"/>
      <c r="CI953" s="11"/>
      <c r="CJ953" s="11"/>
      <c r="CK953" s="11"/>
      <c r="CL953" s="11"/>
      <c r="CM953" s="11"/>
      <c r="CN953" s="11"/>
      <c r="CO953" s="11"/>
      <c r="CP953" s="11"/>
      <c r="CQ953" s="11"/>
      <c r="CR953" s="11"/>
      <c r="CS953" s="11"/>
      <c r="CT953" s="11"/>
      <c r="CU953" s="11"/>
      <c r="CV953" s="11"/>
      <c r="CW953" s="11"/>
      <c r="CX953" s="11"/>
      <c r="CY953" s="11"/>
      <c r="CZ953" s="11"/>
      <c r="DA953" s="11"/>
      <c r="DB953" s="11"/>
      <c r="DC953" s="11"/>
      <c r="DD953" s="11"/>
      <c r="DE953" s="11"/>
      <c r="DF953" s="11"/>
      <c r="DG953" s="11"/>
      <c r="DH953" s="11"/>
      <c r="DI953" s="11"/>
      <c r="DJ953" s="11"/>
      <c r="DK953" s="11"/>
      <c r="DL953" s="11"/>
      <c r="DM953" s="11"/>
      <c r="DN953" s="11"/>
      <c r="DO953" s="11"/>
      <c r="DP953" s="11"/>
      <c r="DQ953" s="11"/>
      <c r="DR953" s="11"/>
      <c r="DS953" s="11"/>
      <c r="DT953" s="11"/>
      <c r="DU953" s="11"/>
      <c r="DV953" s="11"/>
      <c r="DW953" s="11"/>
      <c r="DX953" s="11"/>
      <c r="DY953" s="11"/>
      <c r="DZ953" s="11"/>
      <c r="EA953" s="11"/>
      <c r="EB953" s="11"/>
      <c r="EC953" s="11"/>
      <c r="ED953" s="11"/>
      <c r="EE953" s="11"/>
    </row>
    <row r="954">
      <c r="B954" s="58"/>
      <c r="C954" s="58"/>
      <c r="D954" s="58"/>
      <c r="E954" s="58"/>
      <c r="F954" s="58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  <c r="BD954" s="11"/>
      <c r="BE954" s="11"/>
      <c r="BF954" s="11"/>
      <c r="BG954" s="11"/>
      <c r="BH954" s="11"/>
      <c r="BI954" s="11"/>
      <c r="BJ954" s="11"/>
      <c r="BK954" s="11"/>
      <c r="BL954" s="11"/>
      <c r="BM954" s="11"/>
      <c r="BN954" s="11"/>
      <c r="BO954" s="11"/>
      <c r="BP954" s="11"/>
      <c r="BQ954" s="11"/>
      <c r="BR954" s="11"/>
      <c r="BS954" s="11"/>
      <c r="BT954" s="11"/>
      <c r="BU954" s="11"/>
      <c r="BV954" s="11"/>
      <c r="BW954" s="11"/>
      <c r="BX954" s="11"/>
      <c r="BY954" s="11"/>
      <c r="BZ954" s="11"/>
      <c r="CA954" s="11"/>
      <c r="CB954" s="11"/>
      <c r="CC954" s="11"/>
      <c r="CD954" s="11"/>
      <c r="CE954" s="11"/>
      <c r="CF954" s="11"/>
      <c r="CG954" s="11"/>
      <c r="CH954" s="11"/>
      <c r="CI954" s="11"/>
      <c r="CJ954" s="11"/>
      <c r="CK954" s="11"/>
      <c r="CL954" s="11"/>
      <c r="CM954" s="11"/>
      <c r="CN954" s="11"/>
      <c r="CO954" s="11"/>
      <c r="CP954" s="11"/>
      <c r="CQ954" s="11"/>
      <c r="CR954" s="11"/>
      <c r="CS954" s="11"/>
      <c r="CT954" s="11"/>
      <c r="CU954" s="11"/>
      <c r="CV954" s="11"/>
      <c r="CW954" s="11"/>
      <c r="CX954" s="11"/>
      <c r="CY954" s="11"/>
      <c r="CZ954" s="11"/>
      <c r="DA954" s="11"/>
      <c r="DB954" s="11"/>
      <c r="DC954" s="11"/>
      <c r="DD954" s="11"/>
      <c r="DE954" s="11"/>
      <c r="DF954" s="11"/>
      <c r="DG954" s="11"/>
      <c r="DH954" s="11"/>
      <c r="DI954" s="11"/>
      <c r="DJ954" s="11"/>
      <c r="DK954" s="11"/>
      <c r="DL954" s="11"/>
      <c r="DM954" s="11"/>
      <c r="DN954" s="11"/>
      <c r="DO954" s="11"/>
      <c r="DP954" s="11"/>
      <c r="DQ954" s="11"/>
      <c r="DR954" s="11"/>
      <c r="DS954" s="11"/>
      <c r="DT954" s="11"/>
      <c r="DU954" s="11"/>
      <c r="DV954" s="11"/>
      <c r="DW954" s="11"/>
      <c r="DX954" s="11"/>
      <c r="DY954" s="11"/>
      <c r="DZ954" s="11"/>
      <c r="EA954" s="11"/>
      <c r="EB954" s="11"/>
      <c r="EC954" s="11"/>
      <c r="ED954" s="11"/>
      <c r="EE954" s="11"/>
    </row>
    <row r="955">
      <c r="B955" s="58"/>
      <c r="C955" s="58"/>
      <c r="D955" s="58"/>
      <c r="E955" s="58"/>
      <c r="F955" s="58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  <c r="BD955" s="11"/>
      <c r="BE955" s="11"/>
      <c r="BF955" s="11"/>
      <c r="BG955" s="11"/>
      <c r="BH955" s="11"/>
      <c r="BI955" s="11"/>
      <c r="BJ955" s="11"/>
      <c r="BK955" s="11"/>
      <c r="BL955" s="11"/>
      <c r="BM955" s="11"/>
      <c r="BN955" s="11"/>
      <c r="BO955" s="11"/>
      <c r="BP955" s="11"/>
      <c r="BQ955" s="11"/>
      <c r="BR955" s="11"/>
      <c r="BS955" s="11"/>
      <c r="BT955" s="11"/>
      <c r="BU955" s="11"/>
      <c r="BV955" s="11"/>
      <c r="BW955" s="11"/>
      <c r="BX955" s="11"/>
      <c r="BY955" s="11"/>
      <c r="BZ955" s="11"/>
      <c r="CA955" s="11"/>
      <c r="CB955" s="11"/>
      <c r="CC955" s="11"/>
      <c r="CD955" s="11"/>
      <c r="CE955" s="11"/>
      <c r="CF955" s="11"/>
      <c r="CG955" s="11"/>
      <c r="CH955" s="11"/>
      <c r="CI955" s="11"/>
      <c r="CJ955" s="11"/>
      <c r="CK955" s="11"/>
      <c r="CL955" s="11"/>
      <c r="CM955" s="11"/>
      <c r="CN955" s="11"/>
      <c r="CO955" s="11"/>
      <c r="CP955" s="11"/>
      <c r="CQ955" s="11"/>
      <c r="CR955" s="11"/>
      <c r="CS955" s="11"/>
      <c r="CT955" s="11"/>
      <c r="CU955" s="11"/>
      <c r="CV955" s="11"/>
      <c r="CW955" s="11"/>
      <c r="CX955" s="11"/>
      <c r="CY955" s="11"/>
      <c r="CZ955" s="11"/>
      <c r="DA955" s="11"/>
      <c r="DB955" s="11"/>
      <c r="DC955" s="11"/>
      <c r="DD955" s="11"/>
      <c r="DE955" s="11"/>
      <c r="DF955" s="11"/>
      <c r="DG955" s="11"/>
      <c r="DH955" s="11"/>
      <c r="DI955" s="11"/>
      <c r="DJ955" s="11"/>
      <c r="DK955" s="11"/>
      <c r="DL955" s="11"/>
      <c r="DM955" s="11"/>
      <c r="DN955" s="11"/>
      <c r="DO955" s="11"/>
      <c r="DP955" s="11"/>
      <c r="DQ955" s="11"/>
      <c r="DR955" s="11"/>
      <c r="DS955" s="11"/>
      <c r="DT955" s="11"/>
      <c r="DU955" s="11"/>
      <c r="DV955" s="11"/>
      <c r="DW955" s="11"/>
      <c r="DX955" s="11"/>
      <c r="DY955" s="11"/>
      <c r="DZ955" s="11"/>
      <c r="EA955" s="11"/>
      <c r="EB955" s="11"/>
      <c r="EC955" s="11"/>
      <c r="ED955" s="11"/>
      <c r="EE955" s="11"/>
    </row>
    <row r="956">
      <c r="B956" s="58"/>
      <c r="C956" s="58"/>
      <c r="D956" s="58"/>
      <c r="E956" s="58"/>
      <c r="F956" s="58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  <c r="BD956" s="11"/>
      <c r="BE956" s="11"/>
      <c r="BF956" s="11"/>
      <c r="BG956" s="11"/>
      <c r="BH956" s="11"/>
      <c r="BI956" s="11"/>
      <c r="BJ956" s="11"/>
      <c r="BK956" s="11"/>
      <c r="BL956" s="11"/>
      <c r="BM956" s="11"/>
      <c r="BN956" s="11"/>
      <c r="BO956" s="11"/>
      <c r="BP956" s="11"/>
      <c r="BQ956" s="11"/>
      <c r="BR956" s="11"/>
      <c r="BS956" s="11"/>
      <c r="BT956" s="11"/>
      <c r="BU956" s="11"/>
      <c r="BV956" s="11"/>
      <c r="BW956" s="11"/>
      <c r="BX956" s="11"/>
      <c r="BY956" s="11"/>
      <c r="BZ956" s="11"/>
      <c r="CA956" s="11"/>
      <c r="CB956" s="11"/>
      <c r="CC956" s="11"/>
      <c r="CD956" s="11"/>
      <c r="CE956" s="11"/>
      <c r="CF956" s="11"/>
      <c r="CG956" s="11"/>
      <c r="CH956" s="11"/>
      <c r="CI956" s="11"/>
      <c r="CJ956" s="11"/>
      <c r="CK956" s="11"/>
      <c r="CL956" s="11"/>
      <c r="CM956" s="11"/>
      <c r="CN956" s="11"/>
      <c r="CO956" s="11"/>
      <c r="CP956" s="11"/>
      <c r="CQ956" s="11"/>
      <c r="CR956" s="11"/>
      <c r="CS956" s="11"/>
      <c r="CT956" s="11"/>
      <c r="CU956" s="11"/>
      <c r="CV956" s="11"/>
      <c r="CW956" s="11"/>
      <c r="CX956" s="11"/>
      <c r="CY956" s="11"/>
      <c r="CZ956" s="11"/>
      <c r="DA956" s="11"/>
      <c r="DB956" s="11"/>
      <c r="DC956" s="11"/>
      <c r="DD956" s="11"/>
      <c r="DE956" s="11"/>
      <c r="DF956" s="11"/>
      <c r="DG956" s="11"/>
      <c r="DH956" s="11"/>
      <c r="DI956" s="11"/>
      <c r="DJ956" s="11"/>
      <c r="DK956" s="11"/>
      <c r="DL956" s="11"/>
      <c r="DM956" s="11"/>
      <c r="DN956" s="11"/>
      <c r="DO956" s="11"/>
      <c r="DP956" s="11"/>
      <c r="DQ956" s="11"/>
      <c r="DR956" s="11"/>
      <c r="DS956" s="11"/>
      <c r="DT956" s="11"/>
      <c r="DU956" s="11"/>
      <c r="DV956" s="11"/>
      <c r="DW956" s="11"/>
      <c r="DX956" s="11"/>
      <c r="DY956" s="11"/>
      <c r="DZ956" s="11"/>
      <c r="EA956" s="11"/>
      <c r="EB956" s="11"/>
      <c r="EC956" s="11"/>
      <c r="ED956" s="11"/>
      <c r="EE956" s="11"/>
    </row>
    <row r="957">
      <c r="B957" s="58"/>
      <c r="C957" s="58"/>
      <c r="D957" s="58"/>
      <c r="E957" s="58"/>
      <c r="F957" s="58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  <c r="BD957" s="11"/>
      <c r="BE957" s="11"/>
      <c r="BF957" s="11"/>
      <c r="BG957" s="11"/>
      <c r="BH957" s="11"/>
      <c r="BI957" s="11"/>
      <c r="BJ957" s="11"/>
      <c r="BK957" s="11"/>
      <c r="BL957" s="11"/>
      <c r="BM957" s="11"/>
      <c r="BN957" s="11"/>
      <c r="BO957" s="11"/>
      <c r="BP957" s="11"/>
      <c r="BQ957" s="11"/>
      <c r="BR957" s="11"/>
      <c r="BS957" s="11"/>
      <c r="BT957" s="11"/>
      <c r="BU957" s="11"/>
      <c r="BV957" s="11"/>
      <c r="BW957" s="11"/>
      <c r="BX957" s="11"/>
      <c r="BY957" s="11"/>
      <c r="BZ957" s="11"/>
      <c r="CA957" s="11"/>
      <c r="CB957" s="11"/>
      <c r="CC957" s="11"/>
      <c r="CD957" s="11"/>
      <c r="CE957" s="11"/>
      <c r="CF957" s="11"/>
      <c r="CG957" s="11"/>
      <c r="CH957" s="11"/>
      <c r="CI957" s="11"/>
      <c r="CJ957" s="11"/>
      <c r="CK957" s="11"/>
      <c r="CL957" s="11"/>
      <c r="CM957" s="11"/>
      <c r="CN957" s="11"/>
      <c r="CO957" s="11"/>
      <c r="CP957" s="11"/>
      <c r="CQ957" s="11"/>
      <c r="CR957" s="11"/>
      <c r="CS957" s="11"/>
      <c r="CT957" s="11"/>
      <c r="CU957" s="11"/>
      <c r="CV957" s="11"/>
      <c r="CW957" s="11"/>
      <c r="CX957" s="11"/>
      <c r="CY957" s="11"/>
      <c r="CZ957" s="11"/>
      <c r="DA957" s="11"/>
      <c r="DB957" s="11"/>
      <c r="DC957" s="11"/>
      <c r="DD957" s="11"/>
      <c r="DE957" s="11"/>
      <c r="DF957" s="11"/>
      <c r="DG957" s="11"/>
      <c r="DH957" s="11"/>
      <c r="DI957" s="11"/>
      <c r="DJ957" s="11"/>
      <c r="DK957" s="11"/>
      <c r="DL957" s="11"/>
      <c r="DM957" s="11"/>
      <c r="DN957" s="11"/>
      <c r="DO957" s="11"/>
      <c r="DP957" s="11"/>
      <c r="DQ957" s="11"/>
      <c r="DR957" s="11"/>
      <c r="DS957" s="11"/>
      <c r="DT957" s="11"/>
      <c r="DU957" s="11"/>
      <c r="DV957" s="11"/>
      <c r="DW957" s="11"/>
      <c r="DX957" s="11"/>
      <c r="DY957" s="11"/>
      <c r="DZ957" s="11"/>
      <c r="EA957" s="11"/>
      <c r="EB957" s="11"/>
      <c r="EC957" s="11"/>
      <c r="ED957" s="11"/>
      <c r="EE957" s="11"/>
    </row>
    <row r="958">
      <c r="B958" s="58"/>
      <c r="C958" s="58"/>
      <c r="D958" s="58"/>
      <c r="E958" s="58"/>
      <c r="F958" s="58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  <c r="BD958" s="11"/>
      <c r="BE958" s="11"/>
      <c r="BF958" s="11"/>
      <c r="BG958" s="11"/>
      <c r="BH958" s="11"/>
      <c r="BI958" s="11"/>
      <c r="BJ958" s="11"/>
      <c r="BK958" s="11"/>
      <c r="BL958" s="11"/>
      <c r="BM958" s="11"/>
      <c r="BN958" s="11"/>
      <c r="BO958" s="11"/>
      <c r="BP958" s="11"/>
      <c r="BQ958" s="11"/>
      <c r="BR958" s="11"/>
      <c r="BS958" s="11"/>
      <c r="BT958" s="11"/>
      <c r="BU958" s="11"/>
      <c r="BV958" s="11"/>
      <c r="BW958" s="11"/>
      <c r="BX958" s="11"/>
      <c r="BY958" s="11"/>
      <c r="BZ958" s="11"/>
      <c r="CA958" s="11"/>
      <c r="CB958" s="11"/>
      <c r="CC958" s="11"/>
      <c r="CD958" s="11"/>
      <c r="CE958" s="11"/>
      <c r="CF958" s="11"/>
      <c r="CG958" s="11"/>
      <c r="CH958" s="11"/>
      <c r="CI958" s="11"/>
      <c r="CJ958" s="11"/>
      <c r="CK958" s="11"/>
      <c r="CL958" s="11"/>
      <c r="CM958" s="11"/>
      <c r="CN958" s="11"/>
      <c r="CO958" s="11"/>
      <c r="CP958" s="11"/>
      <c r="CQ958" s="11"/>
      <c r="CR958" s="11"/>
      <c r="CS958" s="11"/>
      <c r="CT958" s="11"/>
      <c r="CU958" s="11"/>
      <c r="CV958" s="11"/>
      <c r="CW958" s="11"/>
      <c r="CX958" s="11"/>
      <c r="CY958" s="11"/>
      <c r="CZ958" s="11"/>
      <c r="DA958" s="11"/>
      <c r="DB958" s="11"/>
      <c r="DC958" s="11"/>
      <c r="DD958" s="11"/>
      <c r="DE958" s="11"/>
      <c r="DF958" s="11"/>
      <c r="DG958" s="11"/>
      <c r="DH958" s="11"/>
      <c r="DI958" s="11"/>
      <c r="DJ958" s="11"/>
      <c r="DK958" s="11"/>
      <c r="DL958" s="11"/>
      <c r="DM958" s="11"/>
      <c r="DN958" s="11"/>
      <c r="DO958" s="11"/>
      <c r="DP958" s="11"/>
      <c r="DQ958" s="11"/>
      <c r="DR958" s="11"/>
      <c r="DS958" s="11"/>
      <c r="DT958" s="11"/>
      <c r="DU958" s="11"/>
      <c r="DV958" s="11"/>
      <c r="DW958" s="11"/>
      <c r="DX958" s="11"/>
      <c r="DY958" s="11"/>
      <c r="DZ958" s="11"/>
      <c r="EA958" s="11"/>
      <c r="EB958" s="11"/>
      <c r="EC958" s="11"/>
      <c r="ED958" s="11"/>
      <c r="EE958" s="11"/>
    </row>
    <row r="959">
      <c r="B959" s="58"/>
      <c r="C959" s="58"/>
      <c r="D959" s="58"/>
      <c r="E959" s="58"/>
      <c r="F959" s="58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  <c r="AZ959" s="11"/>
      <c r="BA959" s="11"/>
      <c r="BB959" s="11"/>
      <c r="BC959" s="11"/>
      <c r="BD959" s="11"/>
      <c r="BE959" s="11"/>
      <c r="BF959" s="11"/>
      <c r="BG959" s="11"/>
      <c r="BH959" s="11"/>
      <c r="BI959" s="11"/>
      <c r="BJ959" s="11"/>
      <c r="BK959" s="11"/>
      <c r="BL959" s="11"/>
      <c r="BM959" s="11"/>
      <c r="BN959" s="11"/>
      <c r="BO959" s="11"/>
      <c r="BP959" s="11"/>
      <c r="BQ959" s="11"/>
      <c r="BR959" s="11"/>
      <c r="BS959" s="11"/>
      <c r="BT959" s="11"/>
      <c r="BU959" s="11"/>
      <c r="BV959" s="11"/>
      <c r="BW959" s="11"/>
      <c r="BX959" s="11"/>
      <c r="BY959" s="11"/>
      <c r="BZ959" s="11"/>
      <c r="CA959" s="11"/>
      <c r="CB959" s="11"/>
      <c r="CC959" s="11"/>
      <c r="CD959" s="11"/>
      <c r="CE959" s="11"/>
      <c r="CF959" s="11"/>
      <c r="CG959" s="11"/>
      <c r="CH959" s="11"/>
      <c r="CI959" s="11"/>
      <c r="CJ959" s="11"/>
      <c r="CK959" s="11"/>
      <c r="CL959" s="11"/>
      <c r="CM959" s="11"/>
      <c r="CN959" s="11"/>
      <c r="CO959" s="11"/>
      <c r="CP959" s="11"/>
      <c r="CQ959" s="11"/>
      <c r="CR959" s="11"/>
      <c r="CS959" s="11"/>
      <c r="CT959" s="11"/>
      <c r="CU959" s="11"/>
      <c r="CV959" s="11"/>
      <c r="CW959" s="11"/>
      <c r="CX959" s="11"/>
      <c r="CY959" s="11"/>
      <c r="CZ959" s="11"/>
      <c r="DA959" s="11"/>
      <c r="DB959" s="11"/>
      <c r="DC959" s="11"/>
      <c r="DD959" s="11"/>
      <c r="DE959" s="11"/>
      <c r="DF959" s="11"/>
      <c r="DG959" s="11"/>
      <c r="DH959" s="11"/>
      <c r="DI959" s="11"/>
      <c r="DJ959" s="11"/>
      <c r="DK959" s="11"/>
      <c r="DL959" s="11"/>
      <c r="DM959" s="11"/>
      <c r="DN959" s="11"/>
      <c r="DO959" s="11"/>
      <c r="DP959" s="11"/>
      <c r="DQ959" s="11"/>
      <c r="DR959" s="11"/>
      <c r="DS959" s="11"/>
      <c r="DT959" s="11"/>
      <c r="DU959" s="11"/>
      <c r="DV959" s="11"/>
      <c r="DW959" s="11"/>
      <c r="DX959" s="11"/>
      <c r="DY959" s="11"/>
      <c r="DZ959" s="11"/>
      <c r="EA959" s="11"/>
      <c r="EB959" s="11"/>
      <c r="EC959" s="11"/>
      <c r="ED959" s="11"/>
      <c r="EE959" s="11"/>
    </row>
    <row r="960">
      <c r="B960" s="58"/>
      <c r="C960" s="58"/>
      <c r="D960" s="58"/>
      <c r="E960" s="58"/>
      <c r="F960" s="58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  <c r="BD960" s="11"/>
      <c r="BE960" s="11"/>
      <c r="BF960" s="11"/>
      <c r="BG960" s="11"/>
      <c r="BH960" s="11"/>
      <c r="BI960" s="11"/>
      <c r="BJ960" s="11"/>
      <c r="BK960" s="11"/>
      <c r="BL960" s="11"/>
      <c r="BM960" s="11"/>
      <c r="BN960" s="11"/>
      <c r="BO960" s="11"/>
      <c r="BP960" s="11"/>
      <c r="BQ960" s="11"/>
      <c r="BR960" s="11"/>
      <c r="BS960" s="11"/>
      <c r="BT960" s="11"/>
      <c r="BU960" s="11"/>
      <c r="BV960" s="11"/>
      <c r="BW960" s="11"/>
      <c r="BX960" s="11"/>
      <c r="BY960" s="11"/>
      <c r="BZ960" s="11"/>
      <c r="CA960" s="11"/>
      <c r="CB960" s="11"/>
      <c r="CC960" s="11"/>
      <c r="CD960" s="11"/>
      <c r="CE960" s="11"/>
      <c r="CF960" s="11"/>
      <c r="CG960" s="11"/>
      <c r="CH960" s="11"/>
      <c r="CI960" s="11"/>
      <c r="CJ960" s="11"/>
      <c r="CK960" s="11"/>
      <c r="CL960" s="11"/>
      <c r="CM960" s="11"/>
      <c r="CN960" s="11"/>
      <c r="CO960" s="11"/>
      <c r="CP960" s="11"/>
      <c r="CQ960" s="11"/>
      <c r="CR960" s="11"/>
      <c r="CS960" s="11"/>
      <c r="CT960" s="11"/>
      <c r="CU960" s="11"/>
      <c r="CV960" s="11"/>
      <c r="CW960" s="11"/>
      <c r="CX960" s="11"/>
      <c r="CY960" s="11"/>
      <c r="CZ960" s="11"/>
      <c r="DA960" s="11"/>
      <c r="DB960" s="11"/>
      <c r="DC960" s="11"/>
      <c r="DD960" s="11"/>
      <c r="DE960" s="11"/>
      <c r="DF960" s="11"/>
      <c r="DG960" s="11"/>
      <c r="DH960" s="11"/>
      <c r="DI960" s="11"/>
      <c r="DJ960" s="11"/>
      <c r="DK960" s="11"/>
      <c r="DL960" s="11"/>
      <c r="DM960" s="11"/>
      <c r="DN960" s="11"/>
      <c r="DO960" s="11"/>
      <c r="DP960" s="11"/>
      <c r="DQ960" s="11"/>
      <c r="DR960" s="11"/>
      <c r="DS960" s="11"/>
      <c r="DT960" s="11"/>
      <c r="DU960" s="11"/>
      <c r="DV960" s="11"/>
      <c r="DW960" s="11"/>
      <c r="DX960" s="11"/>
      <c r="DY960" s="11"/>
      <c r="DZ960" s="11"/>
      <c r="EA960" s="11"/>
      <c r="EB960" s="11"/>
      <c r="EC960" s="11"/>
      <c r="ED960" s="11"/>
      <c r="EE960" s="11"/>
    </row>
    <row r="961">
      <c r="B961" s="58"/>
      <c r="C961" s="58"/>
      <c r="D961" s="58"/>
      <c r="E961" s="58"/>
      <c r="F961" s="58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  <c r="BD961" s="11"/>
      <c r="BE961" s="11"/>
      <c r="BF961" s="11"/>
      <c r="BG961" s="11"/>
      <c r="BH961" s="11"/>
      <c r="BI961" s="11"/>
      <c r="BJ961" s="11"/>
      <c r="BK961" s="11"/>
      <c r="BL961" s="11"/>
      <c r="BM961" s="11"/>
      <c r="BN961" s="11"/>
      <c r="BO961" s="11"/>
      <c r="BP961" s="11"/>
      <c r="BQ961" s="11"/>
      <c r="BR961" s="11"/>
      <c r="BS961" s="11"/>
      <c r="BT961" s="11"/>
      <c r="BU961" s="11"/>
      <c r="BV961" s="11"/>
      <c r="BW961" s="11"/>
      <c r="BX961" s="11"/>
      <c r="BY961" s="11"/>
      <c r="BZ961" s="11"/>
      <c r="CA961" s="11"/>
      <c r="CB961" s="11"/>
      <c r="CC961" s="11"/>
      <c r="CD961" s="11"/>
      <c r="CE961" s="11"/>
      <c r="CF961" s="11"/>
      <c r="CG961" s="11"/>
      <c r="CH961" s="11"/>
      <c r="CI961" s="11"/>
      <c r="CJ961" s="11"/>
      <c r="CK961" s="11"/>
      <c r="CL961" s="11"/>
      <c r="CM961" s="11"/>
      <c r="CN961" s="11"/>
      <c r="CO961" s="11"/>
      <c r="CP961" s="11"/>
      <c r="CQ961" s="11"/>
      <c r="CR961" s="11"/>
      <c r="CS961" s="11"/>
      <c r="CT961" s="11"/>
      <c r="CU961" s="11"/>
      <c r="CV961" s="11"/>
      <c r="CW961" s="11"/>
      <c r="CX961" s="11"/>
      <c r="CY961" s="11"/>
      <c r="CZ961" s="11"/>
      <c r="DA961" s="11"/>
      <c r="DB961" s="11"/>
      <c r="DC961" s="11"/>
      <c r="DD961" s="11"/>
      <c r="DE961" s="11"/>
      <c r="DF961" s="11"/>
      <c r="DG961" s="11"/>
      <c r="DH961" s="11"/>
      <c r="DI961" s="11"/>
      <c r="DJ961" s="11"/>
      <c r="DK961" s="11"/>
      <c r="DL961" s="11"/>
      <c r="DM961" s="11"/>
      <c r="DN961" s="11"/>
      <c r="DO961" s="11"/>
      <c r="DP961" s="11"/>
      <c r="DQ961" s="11"/>
      <c r="DR961" s="11"/>
      <c r="DS961" s="11"/>
      <c r="DT961" s="11"/>
      <c r="DU961" s="11"/>
      <c r="DV961" s="11"/>
      <c r="DW961" s="11"/>
      <c r="DX961" s="11"/>
      <c r="DY961" s="11"/>
      <c r="DZ961" s="11"/>
      <c r="EA961" s="11"/>
      <c r="EB961" s="11"/>
      <c r="EC961" s="11"/>
      <c r="ED961" s="11"/>
      <c r="EE961" s="11"/>
    </row>
    <row r="962">
      <c r="B962" s="58"/>
      <c r="C962" s="58"/>
      <c r="D962" s="58"/>
      <c r="E962" s="58"/>
      <c r="F962" s="58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11"/>
      <c r="BF962" s="11"/>
      <c r="BG962" s="11"/>
      <c r="BH962" s="11"/>
      <c r="BI962" s="11"/>
      <c r="BJ962" s="11"/>
      <c r="BK962" s="11"/>
      <c r="BL962" s="11"/>
      <c r="BM962" s="11"/>
      <c r="BN962" s="11"/>
      <c r="BO962" s="11"/>
      <c r="BP962" s="11"/>
      <c r="BQ962" s="11"/>
      <c r="BR962" s="11"/>
      <c r="BS962" s="11"/>
      <c r="BT962" s="11"/>
      <c r="BU962" s="11"/>
      <c r="BV962" s="11"/>
      <c r="BW962" s="11"/>
      <c r="BX962" s="11"/>
      <c r="BY962" s="11"/>
      <c r="BZ962" s="11"/>
      <c r="CA962" s="11"/>
      <c r="CB962" s="11"/>
      <c r="CC962" s="11"/>
      <c r="CD962" s="11"/>
      <c r="CE962" s="11"/>
      <c r="CF962" s="11"/>
      <c r="CG962" s="11"/>
      <c r="CH962" s="11"/>
      <c r="CI962" s="11"/>
      <c r="CJ962" s="11"/>
      <c r="CK962" s="11"/>
      <c r="CL962" s="11"/>
      <c r="CM962" s="11"/>
      <c r="CN962" s="11"/>
      <c r="CO962" s="11"/>
      <c r="CP962" s="11"/>
      <c r="CQ962" s="11"/>
      <c r="CR962" s="11"/>
      <c r="CS962" s="11"/>
      <c r="CT962" s="11"/>
      <c r="CU962" s="11"/>
      <c r="CV962" s="11"/>
      <c r="CW962" s="11"/>
      <c r="CX962" s="11"/>
      <c r="CY962" s="11"/>
      <c r="CZ962" s="11"/>
      <c r="DA962" s="11"/>
      <c r="DB962" s="11"/>
      <c r="DC962" s="11"/>
      <c r="DD962" s="11"/>
      <c r="DE962" s="11"/>
      <c r="DF962" s="11"/>
      <c r="DG962" s="11"/>
      <c r="DH962" s="11"/>
      <c r="DI962" s="11"/>
      <c r="DJ962" s="11"/>
      <c r="DK962" s="11"/>
      <c r="DL962" s="11"/>
      <c r="DM962" s="11"/>
      <c r="DN962" s="11"/>
      <c r="DO962" s="11"/>
      <c r="DP962" s="11"/>
      <c r="DQ962" s="11"/>
      <c r="DR962" s="11"/>
      <c r="DS962" s="11"/>
      <c r="DT962" s="11"/>
      <c r="DU962" s="11"/>
      <c r="DV962" s="11"/>
      <c r="DW962" s="11"/>
      <c r="DX962" s="11"/>
      <c r="DY962" s="11"/>
      <c r="DZ962" s="11"/>
      <c r="EA962" s="11"/>
      <c r="EB962" s="11"/>
      <c r="EC962" s="11"/>
      <c r="ED962" s="11"/>
      <c r="EE962" s="11"/>
    </row>
    <row r="963">
      <c r="B963" s="58"/>
      <c r="C963" s="58"/>
      <c r="D963" s="58"/>
      <c r="E963" s="58"/>
      <c r="F963" s="58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  <c r="BD963" s="11"/>
      <c r="BE963" s="11"/>
      <c r="BF963" s="11"/>
      <c r="BG963" s="11"/>
      <c r="BH963" s="11"/>
      <c r="BI963" s="11"/>
      <c r="BJ963" s="11"/>
      <c r="BK963" s="11"/>
      <c r="BL963" s="11"/>
      <c r="BM963" s="11"/>
      <c r="BN963" s="11"/>
      <c r="BO963" s="11"/>
      <c r="BP963" s="11"/>
      <c r="BQ963" s="11"/>
      <c r="BR963" s="11"/>
      <c r="BS963" s="11"/>
      <c r="BT963" s="11"/>
      <c r="BU963" s="11"/>
      <c r="BV963" s="11"/>
      <c r="BW963" s="11"/>
      <c r="BX963" s="11"/>
      <c r="BY963" s="11"/>
      <c r="BZ963" s="11"/>
      <c r="CA963" s="11"/>
      <c r="CB963" s="11"/>
      <c r="CC963" s="11"/>
      <c r="CD963" s="11"/>
      <c r="CE963" s="11"/>
      <c r="CF963" s="11"/>
      <c r="CG963" s="11"/>
      <c r="CH963" s="11"/>
      <c r="CI963" s="11"/>
      <c r="CJ963" s="11"/>
      <c r="CK963" s="11"/>
      <c r="CL963" s="11"/>
      <c r="CM963" s="11"/>
      <c r="CN963" s="11"/>
      <c r="CO963" s="11"/>
      <c r="CP963" s="11"/>
      <c r="CQ963" s="11"/>
      <c r="CR963" s="11"/>
      <c r="CS963" s="11"/>
      <c r="CT963" s="11"/>
      <c r="CU963" s="11"/>
      <c r="CV963" s="11"/>
      <c r="CW963" s="11"/>
      <c r="CX963" s="11"/>
      <c r="CY963" s="11"/>
      <c r="CZ963" s="11"/>
      <c r="DA963" s="11"/>
      <c r="DB963" s="11"/>
      <c r="DC963" s="11"/>
      <c r="DD963" s="11"/>
      <c r="DE963" s="11"/>
      <c r="DF963" s="11"/>
      <c r="DG963" s="11"/>
      <c r="DH963" s="11"/>
      <c r="DI963" s="11"/>
      <c r="DJ963" s="11"/>
      <c r="DK963" s="11"/>
      <c r="DL963" s="11"/>
      <c r="DM963" s="11"/>
      <c r="DN963" s="11"/>
      <c r="DO963" s="11"/>
      <c r="DP963" s="11"/>
      <c r="DQ963" s="11"/>
      <c r="DR963" s="11"/>
      <c r="DS963" s="11"/>
      <c r="DT963" s="11"/>
      <c r="DU963" s="11"/>
      <c r="DV963" s="11"/>
      <c r="DW963" s="11"/>
      <c r="DX963" s="11"/>
      <c r="DY963" s="11"/>
      <c r="DZ963" s="11"/>
      <c r="EA963" s="11"/>
      <c r="EB963" s="11"/>
      <c r="EC963" s="11"/>
      <c r="ED963" s="11"/>
      <c r="EE963" s="11"/>
    </row>
    <row r="964">
      <c r="B964" s="58"/>
      <c r="C964" s="58"/>
      <c r="D964" s="58"/>
      <c r="E964" s="58"/>
      <c r="F964" s="58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  <c r="BD964" s="11"/>
      <c r="BE964" s="11"/>
      <c r="BF964" s="11"/>
      <c r="BG964" s="11"/>
      <c r="BH964" s="11"/>
      <c r="BI964" s="11"/>
      <c r="BJ964" s="11"/>
      <c r="BK964" s="11"/>
      <c r="BL964" s="11"/>
      <c r="BM964" s="11"/>
      <c r="BN964" s="11"/>
      <c r="BO964" s="11"/>
      <c r="BP964" s="11"/>
      <c r="BQ964" s="11"/>
      <c r="BR964" s="11"/>
      <c r="BS964" s="11"/>
      <c r="BT964" s="11"/>
      <c r="BU964" s="11"/>
      <c r="BV964" s="11"/>
      <c r="BW964" s="11"/>
      <c r="BX964" s="11"/>
      <c r="BY964" s="11"/>
      <c r="BZ964" s="11"/>
      <c r="CA964" s="11"/>
      <c r="CB964" s="11"/>
      <c r="CC964" s="11"/>
      <c r="CD964" s="11"/>
      <c r="CE964" s="11"/>
      <c r="CF964" s="11"/>
      <c r="CG964" s="11"/>
      <c r="CH964" s="11"/>
      <c r="CI964" s="11"/>
      <c r="CJ964" s="11"/>
      <c r="CK964" s="11"/>
      <c r="CL964" s="11"/>
      <c r="CM964" s="11"/>
      <c r="CN964" s="11"/>
      <c r="CO964" s="11"/>
      <c r="CP964" s="11"/>
      <c r="CQ964" s="11"/>
      <c r="CR964" s="11"/>
      <c r="CS964" s="11"/>
      <c r="CT964" s="11"/>
      <c r="CU964" s="11"/>
      <c r="CV964" s="11"/>
      <c r="CW964" s="11"/>
      <c r="CX964" s="11"/>
      <c r="CY964" s="11"/>
      <c r="CZ964" s="11"/>
      <c r="DA964" s="11"/>
      <c r="DB964" s="11"/>
      <c r="DC964" s="11"/>
      <c r="DD964" s="11"/>
      <c r="DE964" s="11"/>
      <c r="DF964" s="11"/>
      <c r="DG964" s="11"/>
      <c r="DH964" s="11"/>
      <c r="DI964" s="11"/>
      <c r="DJ964" s="11"/>
      <c r="DK964" s="11"/>
      <c r="DL964" s="11"/>
      <c r="DM964" s="11"/>
      <c r="DN964" s="11"/>
      <c r="DO964" s="11"/>
      <c r="DP964" s="11"/>
      <c r="DQ964" s="11"/>
      <c r="DR964" s="11"/>
      <c r="DS964" s="11"/>
      <c r="DT964" s="11"/>
      <c r="DU964" s="11"/>
      <c r="DV964" s="11"/>
      <c r="DW964" s="11"/>
      <c r="DX964" s="11"/>
      <c r="DY964" s="11"/>
      <c r="DZ964" s="11"/>
      <c r="EA964" s="11"/>
      <c r="EB964" s="11"/>
      <c r="EC964" s="11"/>
      <c r="ED964" s="11"/>
      <c r="EE964" s="11"/>
    </row>
    <row r="965">
      <c r="B965" s="58"/>
      <c r="C965" s="58"/>
      <c r="D965" s="58"/>
      <c r="E965" s="58"/>
      <c r="F965" s="58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  <c r="BD965" s="11"/>
      <c r="BE965" s="11"/>
      <c r="BF965" s="11"/>
      <c r="BG965" s="11"/>
      <c r="BH965" s="11"/>
      <c r="BI965" s="11"/>
      <c r="BJ965" s="11"/>
      <c r="BK965" s="11"/>
      <c r="BL965" s="11"/>
      <c r="BM965" s="11"/>
      <c r="BN965" s="11"/>
      <c r="BO965" s="11"/>
      <c r="BP965" s="11"/>
      <c r="BQ965" s="11"/>
      <c r="BR965" s="11"/>
      <c r="BS965" s="11"/>
      <c r="BT965" s="11"/>
      <c r="BU965" s="11"/>
      <c r="BV965" s="11"/>
      <c r="BW965" s="11"/>
      <c r="BX965" s="11"/>
      <c r="BY965" s="11"/>
      <c r="BZ965" s="11"/>
      <c r="CA965" s="11"/>
      <c r="CB965" s="11"/>
      <c r="CC965" s="11"/>
      <c r="CD965" s="11"/>
      <c r="CE965" s="11"/>
      <c r="CF965" s="11"/>
      <c r="CG965" s="11"/>
      <c r="CH965" s="11"/>
      <c r="CI965" s="11"/>
      <c r="CJ965" s="11"/>
      <c r="CK965" s="11"/>
      <c r="CL965" s="11"/>
      <c r="CM965" s="11"/>
      <c r="CN965" s="11"/>
      <c r="CO965" s="11"/>
      <c r="CP965" s="11"/>
      <c r="CQ965" s="11"/>
      <c r="CR965" s="11"/>
      <c r="CS965" s="11"/>
      <c r="CT965" s="11"/>
      <c r="CU965" s="11"/>
      <c r="CV965" s="11"/>
      <c r="CW965" s="11"/>
      <c r="CX965" s="11"/>
      <c r="CY965" s="11"/>
      <c r="CZ965" s="11"/>
      <c r="DA965" s="11"/>
      <c r="DB965" s="11"/>
      <c r="DC965" s="11"/>
      <c r="DD965" s="11"/>
      <c r="DE965" s="11"/>
      <c r="DF965" s="11"/>
      <c r="DG965" s="11"/>
      <c r="DH965" s="11"/>
      <c r="DI965" s="11"/>
      <c r="DJ965" s="11"/>
      <c r="DK965" s="11"/>
      <c r="DL965" s="11"/>
      <c r="DM965" s="11"/>
      <c r="DN965" s="11"/>
      <c r="DO965" s="11"/>
      <c r="DP965" s="11"/>
      <c r="DQ965" s="11"/>
      <c r="DR965" s="11"/>
      <c r="DS965" s="11"/>
      <c r="DT965" s="11"/>
      <c r="DU965" s="11"/>
      <c r="DV965" s="11"/>
      <c r="DW965" s="11"/>
      <c r="DX965" s="11"/>
      <c r="DY965" s="11"/>
      <c r="DZ965" s="11"/>
      <c r="EA965" s="11"/>
      <c r="EB965" s="11"/>
      <c r="EC965" s="11"/>
      <c r="ED965" s="11"/>
      <c r="EE965" s="11"/>
    </row>
    <row r="966">
      <c r="B966" s="58"/>
      <c r="C966" s="58"/>
      <c r="D966" s="58"/>
      <c r="E966" s="58"/>
      <c r="F966" s="58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  <c r="BD966" s="11"/>
      <c r="BE966" s="11"/>
      <c r="BF966" s="11"/>
      <c r="BG966" s="11"/>
      <c r="BH966" s="11"/>
      <c r="BI966" s="11"/>
      <c r="BJ966" s="11"/>
      <c r="BK966" s="11"/>
      <c r="BL966" s="11"/>
      <c r="BM966" s="11"/>
      <c r="BN966" s="11"/>
      <c r="BO966" s="11"/>
      <c r="BP966" s="11"/>
      <c r="BQ966" s="11"/>
      <c r="BR966" s="11"/>
      <c r="BS966" s="11"/>
      <c r="BT966" s="11"/>
      <c r="BU966" s="11"/>
      <c r="BV966" s="11"/>
      <c r="BW966" s="11"/>
      <c r="BX966" s="11"/>
      <c r="BY966" s="11"/>
      <c r="BZ966" s="11"/>
      <c r="CA966" s="11"/>
      <c r="CB966" s="11"/>
      <c r="CC966" s="11"/>
      <c r="CD966" s="11"/>
      <c r="CE966" s="11"/>
      <c r="CF966" s="11"/>
      <c r="CG966" s="11"/>
      <c r="CH966" s="11"/>
      <c r="CI966" s="11"/>
      <c r="CJ966" s="11"/>
      <c r="CK966" s="11"/>
      <c r="CL966" s="11"/>
      <c r="CM966" s="11"/>
      <c r="CN966" s="11"/>
      <c r="CO966" s="11"/>
      <c r="CP966" s="11"/>
      <c r="CQ966" s="11"/>
      <c r="CR966" s="11"/>
      <c r="CS966" s="11"/>
      <c r="CT966" s="11"/>
      <c r="CU966" s="11"/>
      <c r="CV966" s="11"/>
      <c r="CW966" s="11"/>
      <c r="CX966" s="11"/>
      <c r="CY966" s="11"/>
      <c r="CZ966" s="11"/>
      <c r="DA966" s="11"/>
      <c r="DB966" s="11"/>
      <c r="DC966" s="11"/>
      <c r="DD966" s="11"/>
      <c r="DE966" s="11"/>
      <c r="DF966" s="11"/>
      <c r="DG966" s="11"/>
      <c r="DH966" s="11"/>
      <c r="DI966" s="11"/>
      <c r="DJ966" s="11"/>
      <c r="DK966" s="11"/>
      <c r="DL966" s="11"/>
      <c r="DM966" s="11"/>
      <c r="DN966" s="11"/>
      <c r="DO966" s="11"/>
      <c r="DP966" s="11"/>
      <c r="DQ966" s="11"/>
      <c r="DR966" s="11"/>
      <c r="DS966" s="11"/>
      <c r="DT966" s="11"/>
      <c r="DU966" s="11"/>
      <c r="DV966" s="11"/>
      <c r="DW966" s="11"/>
      <c r="DX966" s="11"/>
      <c r="DY966" s="11"/>
      <c r="DZ966" s="11"/>
      <c r="EA966" s="11"/>
      <c r="EB966" s="11"/>
      <c r="EC966" s="11"/>
      <c r="ED966" s="11"/>
      <c r="EE966" s="11"/>
    </row>
    <row r="967">
      <c r="B967" s="58"/>
      <c r="C967" s="58"/>
      <c r="D967" s="58"/>
      <c r="E967" s="58"/>
      <c r="F967" s="58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  <c r="BD967" s="11"/>
      <c r="BE967" s="11"/>
      <c r="BF967" s="11"/>
      <c r="BG967" s="11"/>
      <c r="BH967" s="11"/>
      <c r="BI967" s="11"/>
      <c r="BJ967" s="11"/>
      <c r="BK967" s="11"/>
      <c r="BL967" s="11"/>
      <c r="BM967" s="11"/>
      <c r="BN967" s="11"/>
      <c r="BO967" s="11"/>
      <c r="BP967" s="11"/>
      <c r="BQ967" s="11"/>
      <c r="BR967" s="11"/>
      <c r="BS967" s="11"/>
      <c r="BT967" s="11"/>
      <c r="BU967" s="11"/>
      <c r="BV967" s="11"/>
      <c r="BW967" s="11"/>
      <c r="BX967" s="11"/>
      <c r="BY967" s="11"/>
      <c r="BZ967" s="11"/>
      <c r="CA967" s="11"/>
      <c r="CB967" s="11"/>
      <c r="CC967" s="11"/>
      <c r="CD967" s="11"/>
      <c r="CE967" s="11"/>
      <c r="CF967" s="11"/>
      <c r="CG967" s="11"/>
      <c r="CH967" s="11"/>
      <c r="CI967" s="11"/>
      <c r="CJ967" s="11"/>
      <c r="CK967" s="11"/>
      <c r="CL967" s="11"/>
      <c r="CM967" s="11"/>
      <c r="CN967" s="11"/>
      <c r="CO967" s="11"/>
      <c r="CP967" s="11"/>
      <c r="CQ967" s="11"/>
      <c r="CR967" s="11"/>
      <c r="CS967" s="11"/>
      <c r="CT967" s="11"/>
      <c r="CU967" s="11"/>
      <c r="CV967" s="11"/>
      <c r="CW967" s="11"/>
      <c r="CX967" s="11"/>
      <c r="CY967" s="11"/>
      <c r="CZ967" s="11"/>
      <c r="DA967" s="11"/>
      <c r="DB967" s="11"/>
      <c r="DC967" s="11"/>
      <c r="DD967" s="11"/>
      <c r="DE967" s="11"/>
      <c r="DF967" s="11"/>
      <c r="DG967" s="11"/>
      <c r="DH967" s="11"/>
      <c r="DI967" s="11"/>
      <c r="DJ967" s="11"/>
      <c r="DK967" s="11"/>
      <c r="DL967" s="11"/>
      <c r="DM967" s="11"/>
      <c r="DN967" s="11"/>
      <c r="DO967" s="11"/>
      <c r="DP967" s="11"/>
      <c r="DQ967" s="11"/>
      <c r="DR967" s="11"/>
      <c r="DS967" s="11"/>
      <c r="DT967" s="11"/>
      <c r="DU967" s="11"/>
      <c r="DV967" s="11"/>
      <c r="DW967" s="11"/>
      <c r="DX967" s="11"/>
      <c r="DY967" s="11"/>
      <c r="DZ967" s="11"/>
      <c r="EA967" s="11"/>
      <c r="EB967" s="11"/>
      <c r="EC967" s="11"/>
      <c r="ED967" s="11"/>
      <c r="EE967" s="11"/>
    </row>
    <row r="968">
      <c r="B968" s="58"/>
      <c r="C968" s="58"/>
      <c r="D968" s="58"/>
      <c r="E968" s="58"/>
      <c r="F968" s="58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  <c r="BD968" s="11"/>
      <c r="BE968" s="11"/>
      <c r="BF968" s="11"/>
      <c r="BG968" s="11"/>
      <c r="BH968" s="11"/>
      <c r="BI968" s="11"/>
      <c r="BJ968" s="11"/>
      <c r="BK968" s="11"/>
      <c r="BL968" s="11"/>
      <c r="BM968" s="11"/>
      <c r="BN968" s="11"/>
      <c r="BO968" s="11"/>
      <c r="BP968" s="11"/>
      <c r="BQ968" s="11"/>
      <c r="BR968" s="11"/>
      <c r="BS968" s="11"/>
      <c r="BT968" s="11"/>
      <c r="BU968" s="11"/>
      <c r="BV968" s="11"/>
      <c r="BW968" s="11"/>
      <c r="BX968" s="11"/>
      <c r="BY968" s="11"/>
      <c r="BZ968" s="11"/>
      <c r="CA968" s="11"/>
      <c r="CB968" s="11"/>
      <c r="CC968" s="11"/>
      <c r="CD968" s="11"/>
      <c r="CE968" s="11"/>
      <c r="CF968" s="11"/>
      <c r="CG968" s="11"/>
      <c r="CH968" s="11"/>
      <c r="CI968" s="11"/>
      <c r="CJ968" s="11"/>
      <c r="CK968" s="11"/>
      <c r="CL968" s="11"/>
      <c r="CM968" s="11"/>
      <c r="CN968" s="11"/>
      <c r="CO968" s="11"/>
      <c r="CP968" s="11"/>
      <c r="CQ968" s="11"/>
      <c r="CR968" s="11"/>
      <c r="CS968" s="11"/>
      <c r="CT968" s="11"/>
      <c r="CU968" s="11"/>
      <c r="CV968" s="11"/>
      <c r="CW968" s="11"/>
      <c r="CX968" s="11"/>
      <c r="CY968" s="11"/>
      <c r="CZ968" s="11"/>
      <c r="DA968" s="11"/>
      <c r="DB968" s="11"/>
      <c r="DC968" s="11"/>
      <c r="DD968" s="11"/>
      <c r="DE968" s="11"/>
      <c r="DF968" s="11"/>
      <c r="DG968" s="11"/>
      <c r="DH968" s="11"/>
      <c r="DI968" s="11"/>
      <c r="DJ968" s="11"/>
      <c r="DK968" s="11"/>
      <c r="DL968" s="11"/>
      <c r="DM968" s="11"/>
      <c r="DN968" s="11"/>
      <c r="DO968" s="11"/>
      <c r="DP968" s="11"/>
      <c r="DQ968" s="11"/>
      <c r="DR968" s="11"/>
      <c r="DS968" s="11"/>
      <c r="DT968" s="11"/>
      <c r="DU968" s="11"/>
      <c r="DV968" s="11"/>
      <c r="DW968" s="11"/>
      <c r="DX968" s="11"/>
      <c r="DY968" s="11"/>
      <c r="DZ968" s="11"/>
      <c r="EA968" s="11"/>
      <c r="EB968" s="11"/>
      <c r="EC968" s="11"/>
      <c r="ED968" s="11"/>
      <c r="EE968" s="11"/>
    </row>
    <row r="969">
      <c r="B969" s="58"/>
      <c r="C969" s="58"/>
      <c r="D969" s="58"/>
      <c r="E969" s="58"/>
      <c r="F969" s="58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1"/>
      <c r="BE969" s="11"/>
      <c r="BF969" s="11"/>
      <c r="BG969" s="11"/>
      <c r="BH969" s="11"/>
      <c r="BI969" s="11"/>
      <c r="BJ969" s="11"/>
      <c r="BK969" s="11"/>
      <c r="BL969" s="11"/>
      <c r="BM969" s="11"/>
      <c r="BN969" s="11"/>
      <c r="BO969" s="11"/>
      <c r="BP969" s="11"/>
      <c r="BQ969" s="11"/>
      <c r="BR969" s="11"/>
      <c r="BS969" s="11"/>
      <c r="BT969" s="11"/>
      <c r="BU969" s="11"/>
      <c r="BV969" s="11"/>
      <c r="BW969" s="11"/>
      <c r="BX969" s="11"/>
      <c r="BY969" s="11"/>
      <c r="BZ969" s="11"/>
      <c r="CA969" s="11"/>
      <c r="CB969" s="11"/>
      <c r="CC969" s="11"/>
      <c r="CD969" s="11"/>
      <c r="CE969" s="11"/>
      <c r="CF969" s="11"/>
      <c r="CG969" s="11"/>
      <c r="CH969" s="11"/>
      <c r="CI969" s="11"/>
      <c r="CJ969" s="11"/>
      <c r="CK969" s="11"/>
      <c r="CL969" s="11"/>
      <c r="CM969" s="11"/>
      <c r="CN969" s="11"/>
      <c r="CO969" s="11"/>
      <c r="CP969" s="11"/>
      <c r="CQ969" s="11"/>
      <c r="CR969" s="11"/>
      <c r="CS969" s="11"/>
      <c r="CT969" s="11"/>
      <c r="CU969" s="11"/>
      <c r="CV969" s="11"/>
      <c r="CW969" s="11"/>
      <c r="CX969" s="11"/>
      <c r="CY969" s="11"/>
      <c r="CZ969" s="11"/>
      <c r="DA969" s="11"/>
      <c r="DB969" s="11"/>
      <c r="DC969" s="11"/>
      <c r="DD969" s="11"/>
      <c r="DE969" s="11"/>
      <c r="DF969" s="11"/>
      <c r="DG969" s="11"/>
      <c r="DH969" s="11"/>
      <c r="DI969" s="11"/>
      <c r="DJ969" s="11"/>
      <c r="DK969" s="11"/>
      <c r="DL969" s="11"/>
      <c r="DM969" s="11"/>
      <c r="DN969" s="11"/>
      <c r="DO969" s="11"/>
      <c r="DP969" s="11"/>
      <c r="DQ969" s="11"/>
      <c r="DR969" s="11"/>
      <c r="DS969" s="11"/>
      <c r="DT969" s="11"/>
      <c r="DU969" s="11"/>
      <c r="DV969" s="11"/>
      <c r="DW969" s="11"/>
      <c r="DX969" s="11"/>
      <c r="DY969" s="11"/>
      <c r="DZ969" s="11"/>
      <c r="EA969" s="11"/>
      <c r="EB969" s="11"/>
      <c r="EC969" s="11"/>
      <c r="ED969" s="11"/>
      <c r="EE969" s="11"/>
    </row>
    <row r="970">
      <c r="B970" s="58"/>
      <c r="C970" s="58"/>
      <c r="D970" s="58"/>
      <c r="E970" s="58"/>
      <c r="F970" s="58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  <c r="BD970" s="11"/>
      <c r="BE970" s="11"/>
      <c r="BF970" s="11"/>
      <c r="BG970" s="11"/>
      <c r="BH970" s="11"/>
      <c r="BI970" s="11"/>
      <c r="BJ970" s="11"/>
      <c r="BK970" s="11"/>
      <c r="BL970" s="11"/>
      <c r="BM970" s="11"/>
      <c r="BN970" s="11"/>
      <c r="BO970" s="11"/>
      <c r="BP970" s="11"/>
      <c r="BQ970" s="11"/>
      <c r="BR970" s="11"/>
      <c r="BS970" s="11"/>
      <c r="BT970" s="11"/>
      <c r="BU970" s="11"/>
      <c r="BV970" s="11"/>
      <c r="BW970" s="11"/>
      <c r="BX970" s="11"/>
      <c r="BY970" s="11"/>
      <c r="BZ970" s="11"/>
      <c r="CA970" s="11"/>
      <c r="CB970" s="11"/>
      <c r="CC970" s="11"/>
      <c r="CD970" s="11"/>
      <c r="CE970" s="11"/>
      <c r="CF970" s="11"/>
      <c r="CG970" s="11"/>
      <c r="CH970" s="11"/>
      <c r="CI970" s="11"/>
      <c r="CJ970" s="11"/>
      <c r="CK970" s="11"/>
      <c r="CL970" s="11"/>
      <c r="CM970" s="11"/>
      <c r="CN970" s="11"/>
      <c r="CO970" s="11"/>
      <c r="CP970" s="11"/>
      <c r="CQ970" s="11"/>
      <c r="CR970" s="11"/>
      <c r="CS970" s="11"/>
      <c r="CT970" s="11"/>
      <c r="CU970" s="11"/>
      <c r="CV970" s="11"/>
      <c r="CW970" s="11"/>
      <c r="CX970" s="11"/>
      <c r="CY970" s="11"/>
      <c r="CZ970" s="11"/>
      <c r="DA970" s="11"/>
      <c r="DB970" s="11"/>
      <c r="DC970" s="11"/>
      <c r="DD970" s="11"/>
      <c r="DE970" s="11"/>
      <c r="DF970" s="11"/>
      <c r="DG970" s="11"/>
      <c r="DH970" s="11"/>
      <c r="DI970" s="11"/>
      <c r="DJ970" s="11"/>
      <c r="DK970" s="11"/>
      <c r="DL970" s="11"/>
      <c r="DM970" s="11"/>
      <c r="DN970" s="11"/>
      <c r="DO970" s="11"/>
      <c r="DP970" s="11"/>
      <c r="DQ970" s="11"/>
      <c r="DR970" s="11"/>
      <c r="DS970" s="11"/>
      <c r="DT970" s="11"/>
      <c r="DU970" s="11"/>
      <c r="DV970" s="11"/>
      <c r="DW970" s="11"/>
      <c r="DX970" s="11"/>
      <c r="DY970" s="11"/>
      <c r="DZ970" s="11"/>
      <c r="EA970" s="11"/>
      <c r="EB970" s="11"/>
      <c r="EC970" s="11"/>
      <c r="ED970" s="11"/>
      <c r="EE970" s="11"/>
    </row>
    <row r="971">
      <c r="B971" s="58"/>
      <c r="C971" s="58"/>
      <c r="D971" s="58"/>
      <c r="E971" s="58"/>
      <c r="F971" s="58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  <c r="BD971" s="11"/>
      <c r="BE971" s="11"/>
      <c r="BF971" s="11"/>
      <c r="BG971" s="11"/>
      <c r="BH971" s="11"/>
      <c r="BI971" s="11"/>
      <c r="BJ971" s="11"/>
      <c r="BK971" s="11"/>
      <c r="BL971" s="11"/>
      <c r="BM971" s="11"/>
      <c r="BN971" s="11"/>
      <c r="BO971" s="11"/>
      <c r="BP971" s="11"/>
      <c r="BQ971" s="11"/>
      <c r="BR971" s="11"/>
      <c r="BS971" s="11"/>
      <c r="BT971" s="11"/>
      <c r="BU971" s="11"/>
      <c r="BV971" s="11"/>
      <c r="BW971" s="11"/>
      <c r="BX971" s="11"/>
      <c r="BY971" s="11"/>
      <c r="BZ971" s="11"/>
      <c r="CA971" s="11"/>
      <c r="CB971" s="11"/>
      <c r="CC971" s="11"/>
      <c r="CD971" s="11"/>
      <c r="CE971" s="11"/>
      <c r="CF971" s="11"/>
      <c r="CG971" s="11"/>
      <c r="CH971" s="11"/>
      <c r="CI971" s="11"/>
      <c r="CJ971" s="11"/>
      <c r="CK971" s="11"/>
      <c r="CL971" s="11"/>
      <c r="CM971" s="11"/>
      <c r="CN971" s="11"/>
      <c r="CO971" s="11"/>
      <c r="CP971" s="11"/>
      <c r="CQ971" s="11"/>
      <c r="CR971" s="11"/>
      <c r="CS971" s="11"/>
      <c r="CT971" s="11"/>
      <c r="CU971" s="11"/>
      <c r="CV971" s="11"/>
      <c r="CW971" s="11"/>
      <c r="CX971" s="11"/>
      <c r="CY971" s="11"/>
      <c r="CZ971" s="11"/>
      <c r="DA971" s="11"/>
      <c r="DB971" s="11"/>
      <c r="DC971" s="11"/>
      <c r="DD971" s="11"/>
      <c r="DE971" s="11"/>
      <c r="DF971" s="11"/>
      <c r="DG971" s="11"/>
      <c r="DH971" s="11"/>
      <c r="DI971" s="11"/>
      <c r="DJ971" s="11"/>
      <c r="DK971" s="11"/>
      <c r="DL971" s="11"/>
      <c r="DM971" s="11"/>
      <c r="DN971" s="11"/>
      <c r="DO971" s="11"/>
      <c r="DP971" s="11"/>
      <c r="DQ971" s="11"/>
      <c r="DR971" s="11"/>
      <c r="DS971" s="11"/>
      <c r="DT971" s="11"/>
      <c r="DU971" s="11"/>
      <c r="DV971" s="11"/>
      <c r="DW971" s="11"/>
      <c r="DX971" s="11"/>
      <c r="DY971" s="11"/>
      <c r="DZ971" s="11"/>
      <c r="EA971" s="11"/>
      <c r="EB971" s="11"/>
      <c r="EC971" s="11"/>
      <c r="ED971" s="11"/>
      <c r="EE971" s="11"/>
    </row>
    <row r="972">
      <c r="B972" s="58"/>
      <c r="C972" s="58"/>
      <c r="D972" s="58"/>
      <c r="E972" s="58"/>
      <c r="F972" s="58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  <c r="BD972" s="11"/>
      <c r="BE972" s="11"/>
      <c r="BF972" s="11"/>
      <c r="BG972" s="11"/>
      <c r="BH972" s="11"/>
      <c r="BI972" s="11"/>
      <c r="BJ972" s="11"/>
      <c r="BK972" s="11"/>
      <c r="BL972" s="11"/>
      <c r="BM972" s="11"/>
      <c r="BN972" s="11"/>
      <c r="BO972" s="11"/>
      <c r="BP972" s="11"/>
      <c r="BQ972" s="11"/>
      <c r="BR972" s="11"/>
      <c r="BS972" s="11"/>
      <c r="BT972" s="11"/>
      <c r="BU972" s="11"/>
      <c r="BV972" s="11"/>
      <c r="BW972" s="11"/>
      <c r="BX972" s="11"/>
      <c r="BY972" s="11"/>
      <c r="BZ972" s="11"/>
      <c r="CA972" s="11"/>
      <c r="CB972" s="11"/>
      <c r="CC972" s="11"/>
      <c r="CD972" s="11"/>
      <c r="CE972" s="11"/>
      <c r="CF972" s="11"/>
      <c r="CG972" s="11"/>
      <c r="CH972" s="11"/>
      <c r="CI972" s="11"/>
      <c r="CJ972" s="11"/>
      <c r="CK972" s="11"/>
      <c r="CL972" s="11"/>
      <c r="CM972" s="11"/>
      <c r="CN972" s="11"/>
      <c r="CO972" s="11"/>
      <c r="CP972" s="11"/>
      <c r="CQ972" s="11"/>
      <c r="CR972" s="11"/>
      <c r="CS972" s="11"/>
      <c r="CT972" s="11"/>
      <c r="CU972" s="11"/>
      <c r="CV972" s="11"/>
      <c r="CW972" s="11"/>
      <c r="CX972" s="11"/>
      <c r="CY972" s="11"/>
      <c r="CZ972" s="11"/>
      <c r="DA972" s="11"/>
      <c r="DB972" s="11"/>
      <c r="DC972" s="11"/>
      <c r="DD972" s="11"/>
      <c r="DE972" s="11"/>
      <c r="DF972" s="11"/>
      <c r="DG972" s="11"/>
      <c r="DH972" s="11"/>
      <c r="DI972" s="11"/>
      <c r="DJ972" s="11"/>
      <c r="DK972" s="11"/>
      <c r="DL972" s="11"/>
      <c r="DM972" s="11"/>
      <c r="DN972" s="11"/>
      <c r="DO972" s="11"/>
      <c r="DP972" s="11"/>
      <c r="DQ972" s="11"/>
      <c r="DR972" s="11"/>
      <c r="DS972" s="11"/>
      <c r="DT972" s="11"/>
      <c r="DU972" s="11"/>
      <c r="DV972" s="11"/>
      <c r="DW972" s="11"/>
      <c r="DX972" s="11"/>
      <c r="DY972" s="11"/>
      <c r="DZ972" s="11"/>
      <c r="EA972" s="11"/>
      <c r="EB972" s="11"/>
      <c r="EC972" s="11"/>
      <c r="ED972" s="11"/>
      <c r="EE972" s="11"/>
    </row>
    <row r="973">
      <c r="B973" s="58"/>
      <c r="C973" s="58"/>
      <c r="D973" s="58"/>
      <c r="E973" s="58"/>
      <c r="F973" s="58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  <c r="BD973" s="11"/>
      <c r="BE973" s="11"/>
      <c r="BF973" s="11"/>
      <c r="BG973" s="11"/>
      <c r="BH973" s="11"/>
      <c r="BI973" s="11"/>
      <c r="BJ973" s="11"/>
      <c r="BK973" s="11"/>
      <c r="BL973" s="11"/>
      <c r="BM973" s="11"/>
      <c r="BN973" s="11"/>
      <c r="BO973" s="11"/>
      <c r="BP973" s="11"/>
      <c r="BQ973" s="11"/>
      <c r="BR973" s="11"/>
      <c r="BS973" s="11"/>
      <c r="BT973" s="11"/>
      <c r="BU973" s="11"/>
      <c r="BV973" s="11"/>
      <c r="BW973" s="11"/>
      <c r="BX973" s="11"/>
      <c r="BY973" s="11"/>
      <c r="BZ973" s="11"/>
      <c r="CA973" s="11"/>
      <c r="CB973" s="11"/>
      <c r="CC973" s="11"/>
      <c r="CD973" s="11"/>
      <c r="CE973" s="11"/>
      <c r="CF973" s="11"/>
      <c r="CG973" s="11"/>
      <c r="CH973" s="11"/>
      <c r="CI973" s="11"/>
      <c r="CJ973" s="11"/>
      <c r="CK973" s="11"/>
      <c r="CL973" s="11"/>
      <c r="CM973" s="11"/>
      <c r="CN973" s="11"/>
      <c r="CO973" s="11"/>
      <c r="CP973" s="11"/>
      <c r="CQ973" s="11"/>
      <c r="CR973" s="11"/>
      <c r="CS973" s="11"/>
      <c r="CT973" s="11"/>
      <c r="CU973" s="11"/>
      <c r="CV973" s="11"/>
      <c r="CW973" s="11"/>
      <c r="CX973" s="11"/>
      <c r="CY973" s="11"/>
      <c r="CZ973" s="11"/>
      <c r="DA973" s="11"/>
      <c r="DB973" s="11"/>
      <c r="DC973" s="11"/>
      <c r="DD973" s="11"/>
      <c r="DE973" s="11"/>
      <c r="DF973" s="11"/>
      <c r="DG973" s="11"/>
      <c r="DH973" s="11"/>
      <c r="DI973" s="11"/>
      <c r="DJ973" s="11"/>
      <c r="DK973" s="11"/>
      <c r="DL973" s="11"/>
      <c r="DM973" s="11"/>
      <c r="DN973" s="11"/>
      <c r="DO973" s="11"/>
      <c r="DP973" s="11"/>
      <c r="DQ973" s="11"/>
      <c r="DR973" s="11"/>
      <c r="DS973" s="11"/>
      <c r="DT973" s="11"/>
      <c r="DU973" s="11"/>
      <c r="DV973" s="11"/>
      <c r="DW973" s="11"/>
      <c r="DX973" s="11"/>
      <c r="DY973" s="11"/>
      <c r="DZ973" s="11"/>
      <c r="EA973" s="11"/>
      <c r="EB973" s="11"/>
      <c r="EC973" s="11"/>
      <c r="ED973" s="11"/>
      <c r="EE973" s="11"/>
    </row>
    <row r="974">
      <c r="B974" s="58"/>
      <c r="C974" s="58"/>
      <c r="D974" s="58"/>
      <c r="E974" s="58"/>
      <c r="F974" s="58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  <c r="BD974" s="11"/>
      <c r="BE974" s="11"/>
      <c r="BF974" s="11"/>
      <c r="BG974" s="11"/>
      <c r="BH974" s="11"/>
      <c r="BI974" s="11"/>
      <c r="BJ974" s="11"/>
      <c r="BK974" s="11"/>
      <c r="BL974" s="11"/>
      <c r="BM974" s="11"/>
      <c r="BN974" s="11"/>
      <c r="BO974" s="11"/>
      <c r="BP974" s="11"/>
      <c r="BQ974" s="11"/>
      <c r="BR974" s="11"/>
      <c r="BS974" s="11"/>
      <c r="BT974" s="11"/>
      <c r="BU974" s="11"/>
      <c r="BV974" s="11"/>
      <c r="BW974" s="11"/>
      <c r="BX974" s="11"/>
      <c r="BY974" s="11"/>
      <c r="BZ974" s="11"/>
      <c r="CA974" s="11"/>
      <c r="CB974" s="11"/>
      <c r="CC974" s="11"/>
      <c r="CD974" s="11"/>
      <c r="CE974" s="11"/>
      <c r="CF974" s="11"/>
      <c r="CG974" s="11"/>
      <c r="CH974" s="11"/>
      <c r="CI974" s="11"/>
      <c r="CJ974" s="11"/>
      <c r="CK974" s="11"/>
      <c r="CL974" s="11"/>
      <c r="CM974" s="11"/>
      <c r="CN974" s="11"/>
      <c r="CO974" s="11"/>
      <c r="CP974" s="11"/>
      <c r="CQ974" s="11"/>
      <c r="CR974" s="11"/>
      <c r="CS974" s="11"/>
      <c r="CT974" s="11"/>
      <c r="CU974" s="11"/>
      <c r="CV974" s="11"/>
      <c r="CW974" s="11"/>
      <c r="CX974" s="11"/>
      <c r="CY974" s="11"/>
      <c r="CZ974" s="11"/>
      <c r="DA974" s="11"/>
      <c r="DB974" s="11"/>
      <c r="DC974" s="11"/>
      <c r="DD974" s="11"/>
      <c r="DE974" s="11"/>
      <c r="DF974" s="11"/>
      <c r="DG974" s="11"/>
      <c r="DH974" s="11"/>
      <c r="DI974" s="11"/>
      <c r="DJ974" s="11"/>
      <c r="DK974" s="11"/>
      <c r="DL974" s="11"/>
      <c r="DM974" s="11"/>
      <c r="DN974" s="11"/>
      <c r="DO974" s="11"/>
      <c r="DP974" s="11"/>
      <c r="DQ974" s="11"/>
      <c r="DR974" s="11"/>
      <c r="DS974" s="11"/>
      <c r="DT974" s="11"/>
      <c r="DU974" s="11"/>
      <c r="DV974" s="11"/>
      <c r="DW974" s="11"/>
      <c r="DX974" s="11"/>
      <c r="DY974" s="11"/>
      <c r="DZ974" s="11"/>
      <c r="EA974" s="11"/>
      <c r="EB974" s="11"/>
      <c r="EC974" s="11"/>
      <c r="ED974" s="11"/>
      <c r="EE974" s="11"/>
    </row>
    <row r="975">
      <c r="B975" s="58"/>
      <c r="C975" s="58"/>
      <c r="D975" s="58"/>
      <c r="E975" s="58"/>
      <c r="F975" s="58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  <c r="BD975" s="11"/>
      <c r="BE975" s="11"/>
      <c r="BF975" s="11"/>
      <c r="BG975" s="11"/>
      <c r="BH975" s="11"/>
      <c r="BI975" s="11"/>
      <c r="BJ975" s="11"/>
      <c r="BK975" s="11"/>
      <c r="BL975" s="11"/>
      <c r="BM975" s="11"/>
      <c r="BN975" s="11"/>
      <c r="BO975" s="11"/>
      <c r="BP975" s="11"/>
      <c r="BQ975" s="11"/>
      <c r="BR975" s="11"/>
      <c r="BS975" s="11"/>
      <c r="BT975" s="11"/>
      <c r="BU975" s="11"/>
      <c r="BV975" s="11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</row>
    <row r="976">
      <c r="B976" s="58"/>
      <c r="C976" s="58"/>
      <c r="D976" s="58"/>
      <c r="E976" s="58"/>
      <c r="F976" s="58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  <c r="BD976" s="11"/>
      <c r="BE976" s="11"/>
      <c r="BF976" s="11"/>
      <c r="BG976" s="11"/>
      <c r="BH976" s="11"/>
      <c r="BI976" s="11"/>
      <c r="BJ976" s="11"/>
      <c r="BK976" s="11"/>
      <c r="BL976" s="11"/>
      <c r="BM976" s="11"/>
      <c r="BN976" s="11"/>
      <c r="BO976" s="11"/>
      <c r="BP976" s="11"/>
      <c r="BQ976" s="11"/>
      <c r="BR976" s="11"/>
      <c r="BS976" s="11"/>
      <c r="BT976" s="11"/>
      <c r="BU976" s="11"/>
      <c r="BV976" s="11"/>
      <c r="BW976" s="11"/>
      <c r="BX976" s="11"/>
      <c r="BY976" s="11"/>
      <c r="BZ976" s="11"/>
      <c r="CA976" s="11"/>
      <c r="CB976" s="11"/>
      <c r="CC976" s="11"/>
      <c r="CD976" s="11"/>
      <c r="CE976" s="11"/>
      <c r="CF976" s="11"/>
      <c r="CG976" s="11"/>
      <c r="CH976" s="11"/>
      <c r="CI976" s="11"/>
      <c r="CJ976" s="11"/>
      <c r="CK976" s="11"/>
      <c r="CL976" s="11"/>
      <c r="CM976" s="11"/>
      <c r="CN976" s="11"/>
      <c r="CO976" s="11"/>
      <c r="CP976" s="11"/>
      <c r="CQ976" s="11"/>
      <c r="CR976" s="11"/>
      <c r="CS976" s="11"/>
      <c r="CT976" s="11"/>
      <c r="CU976" s="11"/>
      <c r="CV976" s="11"/>
      <c r="CW976" s="11"/>
      <c r="CX976" s="11"/>
      <c r="CY976" s="11"/>
      <c r="CZ976" s="11"/>
      <c r="DA976" s="11"/>
      <c r="DB976" s="11"/>
      <c r="DC976" s="11"/>
      <c r="DD976" s="11"/>
      <c r="DE976" s="11"/>
      <c r="DF976" s="11"/>
      <c r="DG976" s="11"/>
      <c r="DH976" s="11"/>
      <c r="DI976" s="11"/>
      <c r="DJ976" s="11"/>
      <c r="DK976" s="11"/>
      <c r="DL976" s="11"/>
      <c r="DM976" s="11"/>
      <c r="DN976" s="11"/>
      <c r="DO976" s="11"/>
      <c r="DP976" s="11"/>
      <c r="DQ976" s="11"/>
      <c r="DR976" s="11"/>
      <c r="DS976" s="11"/>
      <c r="DT976" s="11"/>
      <c r="DU976" s="11"/>
      <c r="DV976" s="11"/>
      <c r="DW976" s="11"/>
      <c r="DX976" s="11"/>
      <c r="DY976" s="11"/>
      <c r="DZ976" s="11"/>
      <c r="EA976" s="11"/>
      <c r="EB976" s="11"/>
      <c r="EC976" s="11"/>
      <c r="ED976" s="11"/>
      <c r="EE976" s="11"/>
    </row>
    <row r="977">
      <c r="B977" s="58"/>
      <c r="C977" s="58"/>
      <c r="D977" s="58"/>
      <c r="E977" s="58"/>
      <c r="F977" s="58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  <c r="BD977" s="11"/>
      <c r="BE977" s="11"/>
      <c r="BF977" s="11"/>
      <c r="BG977" s="11"/>
      <c r="BH977" s="11"/>
      <c r="BI977" s="11"/>
      <c r="BJ977" s="11"/>
      <c r="BK977" s="11"/>
      <c r="BL977" s="11"/>
      <c r="BM977" s="11"/>
      <c r="BN977" s="11"/>
      <c r="BO977" s="11"/>
      <c r="BP977" s="11"/>
      <c r="BQ977" s="11"/>
      <c r="BR977" s="11"/>
      <c r="BS977" s="11"/>
      <c r="BT977" s="11"/>
      <c r="BU977" s="11"/>
      <c r="BV977" s="11"/>
      <c r="BW977" s="11"/>
      <c r="BX977" s="11"/>
      <c r="BY977" s="11"/>
      <c r="BZ977" s="11"/>
      <c r="CA977" s="11"/>
      <c r="CB977" s="11"/>
      <c r="CC977" s="11"/>
      <c r="CD977" s="11"/>
      <c r="CE977" s="11"/>
      <c r="CF977" s="11"/>
      <c r="CG977" s="11"/>
      <c r="CH977" s="11"/>
      <c r="CI977" s="11"/>
      <c r="CJ977" s="11"/>
      <c r="CK977" s="11"/>
      <c r="CL977" s="11"/>
      <c r="CM977" s="11"/>
      <c r="CN977" s="11"/>
      <c r="CO977" s="11"/>
      <c r="CP977" s="11"/>
      <c r="CQ977" s="11"/>
      <c r="CR977" s="11"/>
      <c r="CS977" s="11"/>
      <c r="CT977" s="11"/>
      <c r="CU977" s="11"/>
      <c r="CV977" s="11"/>
      <c r="CW977" s="11"/>
      <c r="CX977" s="11"/>
      <c r="CY977" s="11"/>
      <c r="CZ977" s="11"/>
      <c r="DA977" s="11"/>
      <c r="DB977" s="11"/>
      <c r="DC977" s="11"/>
      <c r="DD977" s="11"/>
      <c r="DE977" s="11"/>
      <c r="DF977" s="11"/>
      <c r="DG977" s="11"/>
      <c r="DH977" s="11"/>
      <c r="DI977" s="11"/>
      <c r="DJ977" s="11"/>
      <c r="DK977" s="11"/>
      <c r="DL977" s="11"/>
      <c r="DM977" s="11"/>
      <c r="DN977" s="11"/>
      <c r="DO977" s="11"/>
      <c r="DP977" s="11"/>
      <c r="DQ977" s="11"/>
      <c r="DR977" s="11"/>
      <c r="DS977" s="11"/>
      <c r="DT977" s="11"/>
      <c r="DU977" s="11"/>
      <c r="DV977" s="11"/>
      <c r="DW977" s="11"/>
      <c r="DX977" s="11"/>
      <c r="DY977" s="11"/>
      <c r="DZ977" s="11"/>
      <c r="EA977" s="11"/>
      <c r="EB977" s="11"/>
      <c r="EC977" s="11"/>
      <c r="ED977" s="11"/>
      <c r="EE977" s="11"/>
    </row>
    <row r="978">
      <c r="B978" s="58"/>
      <c r="C978" s="58"/>
      <c r="D978" s="58"/>
      <c r="E978" s="58"/>
      <c r="F978" s="58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  <c r="BD978" s="11"/>
      <c r="BE978" s="11"/>
      <c r="BF978" s="11"/>
      <c r="BG978" s="11"/>
      <c r="BH978" s="11"/>
      <c r="BI978" s="11"/>
      <c r="BJ978" s="11"/>
      <c r="BK978" s="11"/>
      <c r="BL978" s="11"/>
      <c r="BM978" s="11"/>
      <c r="BN978" s="11"/>
      <c r="BO978" s="11"/>
      <c r="BP978" s="11"/>
      <c r="BQ978" s="11"/>
      <c r="BR978" s="11"/>
      <c r="BS978" s="11"/>
      <c r="BT978" s="11"/>
      <c r="BU978" s="11"/>
      <c r="BV978" s="11"/>
      <c r="BW978" s="11"/>
      <c r="BX978" s="11"/>
      <c r="BY978" s="11"/>
      <c r="BZ978" s="11"/>
      <c r="CA978" s="11"/>
      <c r="CB978" s="11"/>
      <c r="CC978" s="11"/>
      <c r="CD978" s="11"/>
      <c r="CE978" s="11"/>
      <c r="CF978" s="11"/>
      <c r="CG978" s="11"/>
      <c r="CH978" s="11"/>
      <c r="CI978" s="11"/>
      <c r="CJ978" s="11"/>
      <c r="CK978" s="11"/>
      <c r="CL978" s="11"/>
      <c r="CM978" s="11"/>
      <c r="CN978" s="11"/>
      <c r="CO978" s="11"/>
      <c r="CP978" s="11"/>
      <c r="CQ978" s="11"/>
      <c r="CR978" s="11"/>
      <c r="CS978" s="11"/>
      <c r="CT978" s="11"/>
      <c r="CU978" s="11"/>
      <c r="CV978" s="11"/>
      <c r="CW978" s="11"/>
      <c r="CX978" s="11"/>
      <c r="CY978" s="11"/>
      <c r="CZ978" s="11"/>
      <c r="DA978" s="11"/>
      <c r="DB978" s="11"/>
      <c r="DC978" s="11"/>
      <c r="DD978" s="11"/>
      <c r="DE978" s="11"/>
      <c r="DF978" s="11"/>
      <c r="DG978" s="11"/>
      <c r="DH978" s="11"/>
      <c r="DI978" s="11"/>
      <c r="DJ978" s="11"/>
      <c r="DK978" s="11"/>
      <c r="DL978" s="11"/>
      <c r="DM978" s="11"/>
      <c r="DN978" s="11"/>
      <c r="DO978" s="11"/>
      <c r="DP978" s="11"/>
      <c r="DQ978" s="11"/>
      <c r="DR978" s="11"/>
      <c r="DS978" s="11"/>
      <c r="DT978" s="11"/>
      <c r="DU978" s="11"/>
      <c r="DV978" s="11"/>
      <c r="DW978" s="11"/>
      <c r="DX978" s="11"/>
      <c r="DY978" s="11"/>
      <c r="DZ978" s="11"/>
      <c r="EA978" s="11"/>
      <c r="EB978" s="11"/>
      <c r="EC978" s="11"/>
      <c r="ED978" s="11"/>
      <c r="EE978" s="11"/>
    </row>
    <row r="979">
      <c r="B979" s="58"/>
      <c r="C979" s="58"/>
      <c r="D979" s="58"/>
      <c r="E979" s="58"/>
      <c r="F979" s="58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  <c r="BD979" s="11"/>
      <c r="BE979" s="11"/>
      <c r="BF979" s="11"/>
      <c r="BG979" s="11"/>
      <c r="BH979" s="11"/>
      <c r="BI979" s="11"/>
      <c r="BJ979" s="11"/>
      <c r="BK979" s="11"/>
      <c r="BL979" s="11"/>
      <c r="BM979" s="11"/>
      <c r="BN979" s="11"/>
      <c r="BO979" s="11"/>
      <c r="BP979" s="11"/>
      <c r="BQ979" s="11"/>
      <c r="BR979" s="11"/>
      <c r="BS979" s="11"/>
      <c r="BT979" s="11"/>
      <c r="BU979" s="11"/>
      <c r="BV979" s="11"/>
      <c r="BW979" s="11"/>
      <c r="BX979" s="11"/>
      <c r="BY979" s="11"/>
      <c r="BZ979" s="11"/>
      <c r="CA979" s="11"/>
      <c r="CB979" s="11"/>
      <c r="CC979" s="11"/>
      <c r="CD979" s="11"/>
      <c r="CE979" s="11"/>
      <c r="CF979" s="11"/>
      <c r="CG979" s="11"/>
      <c r="CH979" s="11"/>
      <c r="CI979" s="11"/>
      <c r="CJ979" s="11"/>
      <c r="CK979" s="11"/>
      <c r="CL979" s="11"/>
      <c r="CM979" s="11"/>
      <c r="CN979" s="11"/>
      <c r="CO979" s="11"/>
      <c r="CP979" s="11"/>
      <c r="CQ979" s="11"/>
      <c r="CR979" s="11"/>
      <c r="CS979" s="11"/>
      <c r="CT979" s="11"/>
      <c r="CU979" s="11"/>
      <c r="CV979" s="11"/>
      <c r="CW979" s="11"/>
      <c r="CX979" s="11"/>
      <c r="CY979" s="11"/>
      <c r="CZ979" s="11"/>
      <c r="DA979" s="11"/>
      <c r="DB979" s="11"/>
      <c r="DC979" s="11"/>
      <c r="DD979" s="11"/>
      <c r="DE979" s="11"/>
      <c r="DF979" s="11"/>
      <c r="DG979" s="11"/>
      <c r="DH979" s="11"/>
      <c r="DI979" s="11"/>
      <c r="DJ979" s="11"/>
      <c r="DK979" s="11"/>
      <c r="DL979" s="11"/>
      <c r="DM979" s="11"/>
      <c r="DN979" s="11"/>
      <c r="DO979" s="11"/>
      <c r="DP979" s="11"/>
      <c r="DQ979" s="11"/>
      <c r="DR979" s="11"/>
      <c r="DS979" s="11"/>
      <c r="DT979" s="11"/>
      <c r="DU979" s="11"/>
      <c r="DV979" s="11"/>
      <c r="DW979" s="11"/>
      <c r="DX979" s="11"/>
      <c r="DY979" s="11"/>
      <c r="DZ979" s="11"/>
      <c r="EA979" s="11"/>
      <c r="EB979" s="11"/>
      <c r="EC979" s="11"/>
      <c r="ED979" s="11"/>
      <c r="EE979" s="11"/>
    </row>
    <row r="980">
      <c r="B980" s="58"/>
      <c r="C980" s="58"/>
      <c r="D980" s="58"/>
      <c r="E980" s="58"/>
      <c r="F980" s="58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  <c r="BD980" s="11"/>
      <c r="BE980" s="11"/>
      <c r="BF980" s="11"/>
      <c r="BG980" s="11"/>
      <c r="BH980" s="11"/>
      <c r="BI980" s="11"/>
      <c r="BJ980" s="11"/>
      <c r="BK980" s="11"/>
      <c r="BL980" s="11"/>
      <c r="BM980" s="11"/>
      <c r="BN980" s="11"/>
      <c r="BO980" s="11"/>
      <c r="BP980" s="11"/>
      <c r="BQ980" s="11"/>
      <c r="BR980" s="11"/>
      <c r="BS980" s="11"/>
      <c r="BT980" s="11"/>
      <c r="BU980" s="11"/>
      <c r="BV980" s="11"/>
      <c r="BW980" s="11"/>
      <c r="BX980" s="11"/>
      <c r="BY980" s="11"/>
      <c r="BZ980" s="11"/>
      <c r="CA980" s="11"/>
      <c r="CB980" s="11"/>
      <c r="CC980" s="11"/>
      <c r="CD980" s="11"/>
      <c r="CE980" s="11"/>
      <c r="CF980" s="11"/>
      <c r="CG980" s="11"/>
      <c r="CH980" s="11"/>
      <c r="CI980" s="11"/>
      <c r="CJ980" s="11"/>
      <c r="CK980" s="11"/>
      <c r="CL980" s="11"/>
      <c r="CM980" s="11"/>
      <c r="CN980" s="11"/>
      <c r="CO980" s="11"/>
      <c r="CP980" s="11"/>
      <c r="CQ980" s="11"/>
      <c r="CR980" s="11"/>
      <c r="CS980" s="11"/>
      <c r="CT980" s="11"/>
      <c r="CU980" s="11"/>
      <c r="CV980" s="11"/>
      <c r="CW980" s="11"/>
      <c r="CX980" s="11"/>
      <c r="CY980" s="11"/>
      <c r="CZ980" s="11"/>
      <c r="DA980" s="11"/>
      <c r="DB980" s="11"/>
      <c r="DC980" s="11"/>
      <c r="DD980" s="11"/>
      <c r="DE980" s="11"/>
      <c r="DF980" s="11"/>
      <c r="DG980" s="11"/>
      <c r="DH980" s="11"/>
      <c r="DI980" s="11"/>
      <c r="DJ980" s="11"/>
      <c r="DK980" s="11"/>
      <c r="DL980" s="11"/>
      <c r="DM980" s="11"/>
      <c r="DN980" s="11"/>
      <c r="DO980" s="11"/>
      <c r="DP980" s="11"/>
      <c r="DQ980" s="11"/>
      <c r="DR980" s="11"/>
      <c r="DS980" s="11"/>
      <c r="DT980" s="11"/>
      <c r="DU980" s="11"/>
      <c r="DV980" s="11"/>
      <c r="DW980" s="11"/>
      <c r="DX980" s="11"/>
      <c r="DY980" s="11"/>
      <c r="DZ980" s="11"/>
      <c r="EA980" s="11"/>
      <c r="EB980" s="11"/>
      <c r="EC980" s="11"/>
      <c r="ED980" s="11"/>
      <c r="EE980" s="11"/>
    </row>
    <row r="981">
      <c r="B981" s="58"/>
      <c r="C981" s="58"/>
      <c r="D981" s="58"/>
      <c r="E981" s="58"/>
      <c r="F981" s="58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  <c r="BD981" s="11"/>
      <c r="BE981" s="11"/>
      <c r="BF981" s="11"/>
      <c r="BG981" s="11"/>
      <c r="BH981" s="11"/>
      <c r="BI981" s="11"/>
      <c r="BJ981" s="11"/>
      <c r="BK981" s="11"/>
      <c r="BL981" s="11"/>
      <c r="BM981" s="11"/>
      <c r="BN981" s="11"/>
      <c r="BO981" s="11"/>
      <c r="BP981" s="11"/>
      <c r="BQ981" s="11"/>
      <c r="BR981" s="11"/>
      <c r="BS981" s="11"/>
      <c r="BT981" s="11"/>
      <c r="BU981" s="11"/>
      <c r="BV981" s="11"/>
      <c r="BW981" s="11"/>
      <c r="BX981" s="11"/>
      <c r="BY981" s="11"/>
      <c r="BZ981" s="11"/>
      <c r="CA981" s="11"/>
      <c r="CB981" s="11"/>
      <c r="CC981" s="11"/>
      <c r="CD981" s="11"/>
      <c r="CE981" s="11"/>
      <c r="CF981" s="11"/>
      <c r="CG981" s="11"/>
      <c r="CH981" s="11"/>
      <c r="CI981" s="11"/>
      <c r="CJ981" s="11"/>
      <c r="CK981" s="11"/>
      <c r="CL981" s="11"/>
      <c r="CM981" s="11"/>
      <c r="CN981" s="11"/>
      <c r="CO981" s="11"/>
      <c r="CP981" s="11"/>
      <c r="CQ981" s="11"/>
      <c r="CR981" s="11"/>
      <c r="CS981" s="11"/>
      <c r="CT981" s="11"/>
      <c r="CU981" s="11"/>
      <c r="CV981" s="11"/>
      <c r="CW981" s="11"/>
      <c r="CX981" s="11"/>
      <c r="CY981" s="11"/>
      <c r="CZ981" s="11"/>
      <c r="DA981" s="11"/>
      <c r="DB981" s="11"/>
      <c r="DC981" s="11"/>
      <c r="DD981" s="11"/>
      <c r="DE981" s="11"/>
      <c r="DF981" s="11"/>
      <c r="DG981" s="11"/>
      <c r="DH981" s="11"/>
      <c r="DI981" s="11"/>
      <c r="DJ981" s="11"/>
      <c r="DK981" s="11"/>
      <c r="DL981" s="11"/>
      <c r="DM981" s="11"/>
      <c r="DN981" s="11"/>
      <c r="DO981" s="11"/>
      <c r="DP981" s="11"/>
      <c r="DQ981" s="11"/>
      <c r="DR981" s="11"/>
      <c r="DS981" s="11"/>
      <c r="DT981" s="11"/>
      <c r="DU981" s="11"/>
      <c r="DV981" s="11"/>
      <c r="DW981" s="11"/>
      <c r="DX981" s="11"/>
      <c r="DY981" s="11"/>
      <c r="DZ981" s="11"/>
      <c r="EA981" s="11"/>
      <c r="EB981" s="11"/>
      <c r="EC981" s="11"/>
      <c r="ED981" s="11"/>
      <c r="EE981" s="11"/>
    </row>
    <row r="982">
      <c r="B982" s="58"/>
      <c r="C982" s="58"/>
      <c r="D982" s="58"/>
      <c r="E982" s="58"/>
      <c r="F982" s="58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  <c r="BD982" s="11"/>
      <c r="BE982" s="11"/>
      <c r="BF982" s="11"/>
      <c r="BG982" s="11"/>
      <c r="BH982" s="11"/>
      <c r="BI982" s="11"/>
      <c r="BJ982" s="11"/>
      <c r="BK982" s="11"/>
      <c r="BL982" s="11"/>
      <c r="BM982" s="11"/>
      <c r="BN982" s="11"/>
      <c r="BO982" s="11"/>
      <c r="BP982" s="11"/>
      <c r="BQ982" s="11"/>
      <c r="BR982" s="11"/>
      <c r="BS982" s="11"/>
      <c r="BT982" s="11"/>
      <c r="BU982" s="11"/>
      <c r="BV982" s="11"/>
      <c r="BW982" s="11"/>
      <c r="BX982" s="11"/>
      <c r="BY982" s="11"/>
      <c r="BZ982" s="11"/>
      <c r="CA982" s="11"/>
      <c r="CB982" s="11"/>
      <c r="CC982" s="11"/>
      <c r="CD982" s="11"/>
      <c r="CE982" s="11"/>
      <c r="CF982" s="11"/>
      <c r="CG982" s="11"/>
      <c r="CH982" s="11"/>
      <c r="CI982" s="11"/>
      <c r="CJ982" s="11"/>
      <c r="CK982" s="11"/>
      <c r="CL982" s="11"/>
      <c r="CM982" s="11"/>
      <c r="CN982" s="11"/>
      <c r="CO982" s="11"/>
      <c r="CP982" s="11"/>
      <c r="CQ982" s="11"/>
      <c r="CR982" s="11"/>
      <c r="CS982" s="11"/>
      <c r="CT982" s="11"/>
      <c r="CU982" s="11"/>
      <c r="CV982" s="11"/>
      <c r="CW982" s="11"/>
      <c r="CX982" s="11"/>
      <c r="CY982" s="11"/>
      <c r="CZ982" s="11"/>
      <c r="DA982" s="11"/>
      <c r="DB982" s="11"/>
      <c r="DC982" s="11"/>
      <c r="DD982" s="11"/>
      <c r="DE982" s="11"/>
      <c r="DF982" s="11"/>
      <c r="DG982" s="11"/>
      <c r="DH982" s="11"/>
      <c r="DI982" s="11"/>
      <c r="DJ982" s="11"/>
      <c r="DK982" s="11"/>
      <c r="DL982" s="11"/>
      <c r="DM982" s="11"/>
      <c r="DN982" s="11"/>
      <c r="DO982" s="11"/>
      <c r="DP982" s="11"/>
      <c r="DQ982" s="11"/>
      <c r="DR982" s="11"/>
      <c r="DS982" s="11"/>
      <c r="DT982" s="11"/>
      <c r="DU982" s="11"/>
      <c r="DV982" s="11"/>
      <c r="DW982" s="11"/>
      <c r="DX982" s="11"/>
      <c r="DY982" s="11"/>
      <c r="DZ982" s="11"/>
      <c r="EA982" s="11"/>
      <c r="EB982" s="11"/>
      <c r="EC982" s="11"/>
      <c r="ED982" s="11"/>
      <c r="EE982" s="11"/>
    </row>
    <row r="983">
      <c r="B983" s="58"/>
      <c r="C983" s="58"/>
      <c r="D983" s="58"/>
      <c r="E983" s="58"/>
      <c r="F983" s="58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  <c r="BD983" s="11"/>
      <c r="BE983" s="11"/>
      <c r="BF983" s="11"/>
      <c r="BG983" s="11"/>
      <c r="BH983" s="11"/>
      <c r="BI983" s="11"/>
      <c r="BJ983" s="11"/>
      <c r="BK983" s="11"/>
      <c r="BL983" s="11"/>
      <c r="BM983" s="11"/>
      <c r="BN983" s="11"/>
      <c r="BO983" s="11"/>
      <c r="BP983" s="11"/>
      <c r="BQ983" s="11"/>
      <c r="BR983" s="11"/>
      <c r="BS983" s="11"/>
      <c r="BT983" s="11"/>
      <c r="BU983" s="11"/>
      <c r="BV983" s="11"/>
      <c r="BW983" s="11"/>
      <c r="BX983" s="11"/>
      <c r="BY983" s="11"/>
      <c r="BZ983" s="11"/>
      <c r="CA983" s="11"/>
      <c r="CB983" s="11"/>
      <c r="CC983" s="11"/>
      <c r="CD983" s="11"/>
      <c r="CE983" s="11"/>
      <c r="CF983" s="11"/>
      <c r="CG983" s="11"/>
      <c r="CH983" s="11"/>
      <c r="CI983" s="11"/>
      <c r="CJ983" s="11"/>
      <c r="CK983" s="11"/>
      <c r="CL983" s="11"/>
      <c r="CM983" s="11"/>
      <c r="CN983" s="11"/>
      <c r="CO983" s="11"/>
      <c r="CP983" s="11"/>
      <c r="CQ983" s="11"/>
      <c r="CR983" s="11"/>
      <c r="CS983" s="11"/>
      <c r="CT983" s="11"/>
      <c r="CU983" s="11"/>
      <c r="CV983" s="11"/>
      <c r="CW983" s="11"/>
      <c r="CX983" s="11"/>
      <c r="CY983" s="11"/>
      <c r="CZ983" s="11"/>
      <c r="DA983" s="11"/>
      <c r="DB983" s="11"/>
      <c r="DC983" s="11"/>
      <c r="DD983" s="11"/>
      <c r="DE983" s="11"/>
      <c r="DF983" s="11"/>
      <c r="DG983" s="11"/>
      <c r="DH983" s="11"/>
      <c r="DI983" s="11"/>
      <c r="DJ983" s="11"/>
      <c r="DK983" s="11"/>
      <c r="DL983" s="11"/>
      <c r="DM983" s="11"/>
      <c r="DN983" s="11"/>
      <c r="DO983" s="11"/>
      <c r="DP983" s="11"/>
      <c r="DQ983" s="11"/>
      <c r="DR983" s="11"/>
      <c r="DS983" s="11"/>
      <c r="DT983" s="11"/>
      <c r="DU983" s="11"/>
      <c r="DV983" s="11"/>
      <c r="DW983" s="11"/>
      <c r="DX983" s="11"/>
      <c r="DY983" s="11"/>
      <c r="DZ983" s="11"/>
      <c r="EA983" s="11"/>
      <c r="EB983" s="11"/>
      <c r="EC983" s="11"/>
      <c r="ED983" s="11"/>
      <c r="EE983" s="11"/>
    </row>
    <row r="984">
      <c r="B984" s="58"/>
      <c r="C984" s="58"/>
      <c r="D984" s="58"/>
      <c r="E984" s="58"/>
      <c r="F984" s="58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  <c r="BD984" s="11"/>
      <c r="BE984" s="11"/>
      <c r="BF984" s="11"/>
      <c r="BG984" s="11"/>
      <c r="BH984" s="11"/>
      <c r="BI984" s="11"/>
      <c r="BJ984" s="11"/>
      <c r="BK984" s="11"/>
      <c r="BL984" s="11"/>
      <c r="BM984" s="11"/>
      <c r="BN984" s="11"/>
      <c r="BO984" s="11"/>
      <c r="BP984" s="11"/>
      <c r="BQ984" s="11"/>
      <c r="BR984" s="11"/>
      <c r="BS984" s="11"/>
      <c r="BT984" s="11"/>
      <c r="BU984" s="11"/>
      <c r="BV984" s="11"/>
      <c r="BW984" s="11"/>
      <c r="BX984" s="11"/>
      <c r="BY984" s="11"/>
      <c r="BZ984" s="11"/>
      <c r="CA984" s="11"/>
      <c r="CB984" s="11"/>
      <c r="CC984" s="11"/>
      <c r="CD984" s="11"/>
      <c r="CE984" s="11"/>
      <c r="CF984" s="11"/>
      <c r="CG984" s="11"/>
      <c r="CH984" s="11"/>
      <c r="CI984" s="11"/>
      <c r="CJ984" s="11"/>
      <c r="CK984" s="11"/>
      <c r="CL984" s="11"/>
      <c r="CM984" s="11"/>
      <c r="CN984" s="11"/>
      <c r="CO984" s="11"/>
      <c r="CP984" s="11"/>
      <c r="CQ984" s="11"/>
      <c r="CR984" s="11"/>
      <c r="CS984" s="11"/>
      <c r="CT984" s="11"/>
      <c r="CU984" s="11"/>
      <c r="CV984" s="11"/>
      <c r="CW984" s="11"/>
      <c r="CX984" s="11"/>
      <c r="CY984" s="11"/>
      <c r="CZ984" s="11"/>
      <c r="DA984" s="11"/>
      <c r="DB984" s="11"/>
      <c r="DC984" s="11"/>
      <c r="DD984" s="11"/>
      <c r="DE984" s="11"/>
      <c r="DF984" s="11"/>
      <c r="DG984" s="11"/>
      <c r="DH984" s="11"/>
      <c r="DI984" s="11"/>
      <c r="DJ984" s="11"/>
      <c r="DK984" s="11"/>
      <c r="DL984" s="11"/>
      <c r="DM984" s="11"/>
      <c r="DN984" s="11"/>
      <c r="DO984" s="11"/>
      <c r="DP984" s="11"/>
      <c r="DQ984" s="11"/>
      <c r="DR984" s="11"/>
      <c r="DS984" s="11"/>
      <c r="DT984" s="11"/>
      <c r="DU984" s="11"/>
      <c r="DV984" s="11"/>
      <c r="DW984" s="11"/>
      <c r="DX984" s="11"/>
      <c r="DY984" s="11"/>
      <c r="DZ984" s="11"/>
      <c r="EA984" s="11"/>
      <c r="EB984" s="11"/>
      <c r="EC984" s="11"/>
      <c r="ED984" s="11"/>
      <c r="EE984" s="11"/>
    </row>
    <row r="985">
      <c r="B985" s="58"/>
      <c r="C985" s="58"/>
      <c r="D985" s="58"/>
      <c r="E985" s="58"/>
      <c r="F985" s="58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  <c r="BD985" s="11"/>
      <c r="BE985" s="11"/>
      <c r="BF985" s="11"/>
      <c r="BG985" s="11"/>
      <c r="BH985" s="11"/>
      <c r="BI985" s="11"/>
      <c r="BJ985" s="11"/>
      <c r="BK985" s="11"/>
      <c r="BL985" s="11"/>
      <c r="BM985" s="11"/>
      <c r="BN985" s="11"/>
      <c r="BO985" s="11"/>
      <c r="BP985" s="11"/>
      <c r="BQ985" s="11"/>
      <c r="BR985" s="11"/>
      <c r="BS985" s="11"/>
      <c r="BT985" s="11"/>
      <c r="BU985" s="11"/>
      <c r="BV985" s="11"/>
      <c r="BW985" s="11"/>
      <c r="BX985" s="11"/>
      <c r="BY985" s="11"/>
      <c r="BZ985" s="11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</row>
    <row r="986">
      <c r="B986" s="58"/>
      <c r="C986" s="58"/>
      <c r="D986" s="58"/>
      <c r="E986" s="58"/>
      <c r="F986" s="58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  <c r="BD986" s="11"/>
      <c r="BE986" s="11"/>
      <c r="BF986" s="11"/>
      <c r="BG986" s="11"/>
      <c r="BH986" s="11"/>
      <c r="BI986" s="11"/>
      <c r="BJ986" s="11"/>
      <c r="BK986" s="11"/>
      <c r="BL986" s="11"/>
      <c r="BM986" s="11"/>
      <c r="BN986" s="11"/>
      <c r="BO986" s="11"/>
      <c r="BP986" s="11"/>
      <c r="BQ986" s="11"/>
      <c r="BR986" s="11"/>
      <c r="BS986" s="11"/>
      <c r="BT986" s="11"/>
      <c r="BU986" s="11"/>
      <c r="BV986" s="11"/>
      <c r="BW986" s="11"/>
      <c r="BX986" s="11"/>
      <c r="BY986" s="11"/>
      <c r="BZ986" s="11"/>
      <c r="CA986" s="11"/>
      <c r="CB986" s="11"/>
      <c r="CC986" s="11"/>
      <c r="CD986" s="11"/>
      <c r="CE986" s="11"/>
      <c r="CF986" s="11"/>
      <c r="CG986" s="11"/>
      <c r="CH986" s="11"/>
      <c r="CI986" s="11"/>
      <c r="CJ986" s="11"/>
      <c r="CK986" s="11"/>
      <c r="CL986" s="11"/>
      <c r="CM986" s="11"/>
      <c r="CN986" s="11"/>
      <c r="CO986" s="11"/>
      <c r="CP986" s="11"/>
      <c r="CQ986" s="11"/>
      <c r="CR986" s="11"/>
      <c r="CS986" s="11"/>
      <c r="CT986" s="11"/>
      <c r="CU986" s="11"/>
      <c r="CV986" s="11"/>
      <c r="CW986" s="11"/>
      <c r="CX986" s="11"/>
      <c r="CY986" s="11"/>
      <c r="CZ986" s="11"/>
      <c r="DA986" s="11"/>
      <c r="DB986" s="11"/>
      <c r="DC986" s="11"/>
      <c r="DD986" s="11"/>
      <c r="DE986" s="11"/>
      <c r="DF986" s="11"/>
      <c r="DG986" s="11"/>
      <c r="DH986" s="11"/>
      <c r="DI986" s="11"/>
      <c r="DJ986" s="11"/>
      <c r="DK986" s="11"/>
      <c r="DL986" s="11"/>
      <c r="DM986" s="11"/>
      <c r="DN986" s="11"/>
      <c r="DO986" s="11"/>
      <c r="DP986" s="11"/>
      <c r="DQ986" s="11"/>
      <c r="DR986" s="11"/>
      <c r="DS986" s="11"/>
      <c r="DT986" s="11"/>
      <c r="DU986" s="11"/>
      <c r="DV986" s="11"/>
      <c r="DW986" s="11"/>
      <c r="DX986" s="11"/>
      <c r="DY986" s="11"/>
      <c r="DZ986" s="11"/>
      <c r="EA986" s="11"/>
      <c r="EB986" s="11"/>
      <c r="EC986" s="11"/>
      <c r="ED986" s="11"/>
      <c r="EE986" s="11"/>
    </row>
    <row r="987">
      <c r="B987" s="58"/>
      <c r="C987" s="58"/>
      <c r="D987" s="58"/>
      <c r="E987" s="58"/>
      <c r="F987" s="58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  <c r="BD987" s="11"/>
      <c r="BE987" s="11"/>
      <c r="BF987" s="11"/>
      <c r="BG987" s="11"/>
      <c r="BH987" s="11"/>
      <c r="BI987" s="11"/>
      <c r="BJ987" s="11"/>
      <c r="BK987" s="11"/>
      <c r="BL987" s="11"/>
      <c r="BM987" s="11"/>
      <c r="BN987" s="11"/>
      <c r="BO987" s="11"/>
      <c r="BP987" s="11"/>
      <c r="BQ987" s="11"/>
      <c r="BR987" s="11"/>
      <c r="BS987" s="11"/>
      <c r="BT987" s="11"/>
      <c r="BU987" s="11"/>
      <c r="BV987" s="11"/>
      <c r="BW987" s="11"/>
      <c r="BX987" s="11"/>
      <c r="BY987" s="11"/>
      <c r="BZ987" s="11"/>
      <c r="CA987" s="11"/>
      <c r="CB987" s="11"/>
      <c r="CC987" s="11"/>
      <c r="CD987" s="11"/>
      <c r="CE987" s="11"/>
      <c r="CF987" s="11"/>
      <c r="CG987" s="11"/>
      <c r="CH987" s="11"/>
      <c r="CI987" s="11"/>
      <c r="CJ987" s="11"/>
      <c r="CK987" s="11"/>
      <c r="CL987" s="11"/>
      <c r="CM987" s="11"/>
      <c r="CN987" s="11"/>
      <c r="CO987" s="11"/>
      <c r="CP987" s="11"/>
      <c r="CQ987" s="11"/>
      <c r="CR987" s="11"/>
      <c r="CS987" s="11"/>
      <c r="CT987" s="11"/>
      <c r="CU987" s="11"/>
      <c r="CV987" s="11"/>
      <c r="CW987" s="11"/>
      <c r="CX987" s="11"/>
      <c r="CY987" s="11"/>
      <c r="CZ987" s="11"/>
      <c r="DA987" s="11"/>
      <c r="DB987" s="11"/>
      <c r="DC987" s="11"/>
      <c r="DD987" s="11"/>
      <c r="DE987" s="11"/>
      <c r="DF987" s="11"/>
      <c r="DG987" s="11"/>
      <c r="DH987" s="11"/>
      <c r="DI987" s="11"/>
      <c r="DJ987" s="11"/>
      <c r="DK987" s="11"/>
      <c r="DL987" s="11"/>
      <c r="DM987" s="11"/>
      <c r="DN987" s="11"/>
      <c r="DO987" s="11"/>
      <c r="DP987" s="11"/>
      <c r="DQ987" s="11"/>
      <c r="DR987" s="11"/>
      <c r="DS987" s="11"/>
      <c r="DT987" s="11"/>
      <c r="DU987" s="11"/>
      <c r="DV987" s="11"/>
      <c r="DW987" s="11"/>
      <c r="DX987" s="11"/>
      <c r="DY987" s="11"/>
      <c r="DZ987" s="11"/>
      <c r="EA987" s="11"/>
      <c r="EB987" s="11"/>
      <c r="EC987" s="11"/>
      <c r="ED987" s="11"/>
      <c r="EE987" s="11"/>
    </row>
    <row r="988">
      <c r="B988" s="58"/>
      <c r="C988" s="58"/>
      <c r="D988" s="58"/>
      <c r="E988" s="58"/>
      <c r="F988" s="58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  <c r="AZ988" s="11"/>
      <c r="BA988" s="11"/>
      <c r="BB988" s="11"/>
      <c r="BC988" s="11"/>
      <c r="BD988" s="11"/>
      <c r="BE988" s="11"/>
      <c r="BF988" s="11"/>
      <c r="BG988" s="11"/>
      <c r="BH988" s="11"/>
      <c r="BI988" s="11"/>
      <c r="BJ988" s="11"/>
      <c r="BK988" s="11"/>
      <c r="BL988" s="11"/>
      <c r="BM988" s="11"/>
      <c r="BN988" s="11"/>
      <c r="BO988" s="11"/>
      <c r="BP988" s="11"/>
      <c r="BQ988" s="11"/>
      <c r="BR988" s="11"/>
      <c r="BS988" s="11"/>
      <c r="BT988" s="11"/>
      <c r="BU988" s="11"/>
      <c r="BV988" s="11"/>
      <c r="BW988" s="11"/>
      <c r="BX988" s="11"/>
      <c r="BY988" s="11"/>
      <c r="BZ988" s="11"/>
      <c r="CA988" s="11"/>
      <c r="CB988" s="11"/>
      <c r="CC988" s="11"/>
      <c r="CD988" s="11"/>
      <c r="CE988" s="11"/>
      <c r="CF988" s="11"/>
      <c r="CG988" s="11"/>
      <c r="CH988" s="11"/>
      <c r="CI988" s="11"/>
      <c r="CJ988" s="11"/>
      <c r="CK988" s="11"/>
      <c r="CL988" s="11"/>
      <c r="CM988" s="11"/>
      <c r="CN988" s="11"/>
      <c r="CO988" s="11"/>
      <c r="CP988" s="11"/>
      <c r="CQ988" s="11"/>
      <c r="CR988" s="11"/>
      <c r="CS988" s="11"/>
      <c r="CT988" s="11"/>
      <c r="CU988" s="11"/>
      <c r="CV988" s="11"/>
      <c r="CW988" s="11"/>
      <c r="CX988" s="11"/>
      <c r="CY988" s="11"/>
      <c r="CZ988" s="11"/>
      <c r="DA988" s="11"/>
      <c r="DB988" s="11"/>
      <c r="DC988" s="11"/>
      <c r="DD988" s="11"/>
      <c r="DE988" s="11"/>
      <c r="DF988" s="11"/>
      <c r="DG988" s="11"/>
      <c r="DH988" s="11"/>
      <c r="DI988" s="11"/>
      <c r="DJ988" s="11"/>
      <c r="DK988" s="11"/>
      <c r="DL988" s="11"/>
      <c r="DM988" s="11"/>
      <c r="DN988" s="11"/>
      <c r="DO988" s="11"/>
      <c r="DP988" s="11"/>
      <c r="DQ988" s="11"/>
      <c r="DR988" s="11"/>
      <c r="DS988" s="11"/>
      <c r="DT988" s="11"/>
      <c r="DU988" s="11"/>
      <c r="DV988" s="11"/>
      <c r="DW988" s="11"/>
      <c r="DX988" s="11"/>
      <c r="DY988" s="11"/>
      <c r="DZ988" s="11"/>
      <c r="EA988" s="11"/>
      <c r="EB988" s="11"/>
      <c r="EC988" s="11"/>
      <c r="ED988" s="11"/>
      <c r="EE988" s="11"/>
    </row>
    <row r="989">
      <c r="B989" s="58"/>
      <c r="C989" s="58"/>
      <c r="D989" s="58"/>
      <c r="E989" s="58"/>
      <c r="F989" s="58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  <c r="AZ989" s="11"/>
      <c r="BA989" s="11"/>
      <c r="BB989" s="11"/>
      <c r="BC989" s="11"/>
      <c r="BD989" s="11"/>
      <c r="BE989" s="11"/>
      <c r="BF989" s="11"/>
      <c r="BG989" s="11"/>
      <c r="BH989" s="11"/>
      <c r="BI989" s="11"/>
      <c r="BJ989" s="11"/>
      <c r="BK989" s="11"/>
      <c r="BL989" s="11"/>
      <c r="BM989" s="11"/>
      <c r="BN989" s="11"/>
      <c r="BO989" s="11"/>
      <c r="BP989" s="11"/>
      <c r="BQ989" s="11"/>
      <c r="BR989" s="11"/>
      <c r="BS989" s="11"/>
      <c r="BT989" s="11"/>
      <c r="BU989" s="11"/>
      <c r="BV989" s="11"/>
      <c r="BW989" s="11"/>
      <c r="BX989" s="11"/>
      <c r="BY989" s="11"/>
      <c r="BZ989" s="11"/>
      <c r="CA989" s="11"/>
      <c r="CB989" s="11"/>
      <c r="CC989" s="11"/>
      <c r="CD989" s="11"/>
      <c r="CE989" s="11"/>
      <c r="CF989" s="11"/>
      <c r="CG989" s="11"/>
      <c r="CH989" s="11"/>
      <c r="CI989" s="11"/>
      <c r="CJ989" s="11"/>
      <c r="CK989" s="11"/>
      <c r="CL989" s="11"/>
      <c r="CM989" s="11"/>
      <c r="CN989" s="11"/>
      <c r="CO989" s="11"/>
      <c r="CP989" s="11"/>
      <c r="CQ989" s="11"/>
      <c r="CR989" s="11"/>
      <c r="CS989" s="11"/>
      <c r="CT989" s="11"/>
      <c r="CU989" s="11"/>
      <c r="CV989" s="11"/>
      <c r="CW989" s="11"/>
      <c r="CX989" s="11"/>
      <c r="CY989" s="11"/>
      <c r="CZ989" s="11"/>
      <c r="DA989" s="11"/>
      <c r="DB989" s="11"/>
      <c r="DC989" s="11"/>
      <c r="DD989" s="11"/>
      <c r="DE989" s="11"/>
      <c r="DF989" s="11"/>
      <c r="DG989" s="11"/>
      <c r="DH989" s="11"/>
      <c r="DI989" s="11"/>
      <c r="DJ989" s="11"/>
      <c r="DK989" s="11"/>
      <c r="DL989" s="11"/>
      <c r="DM989" s="11"/>
      <c r="DN989" s="11"/>
      <c r="DO989" s="11"/>
      <c r="DP989" s="11"/>
      <c r="DQ989" s="11"/>
      <c r="DR989" s="11"/>
      <c r="DS989" s="11"/>
      <c r="DT989" s="11"/>
      <c r="DU989" s="11"/>
      <c r="DV989" s="11"/>
      <c r="DW989" s="11"/>
      <c r="DX989" s="11"/>
      <c r="DY989" s="11"/>
      <c r="DZ989" s="11"/>
      <c r="EA989" s="11"/>
      <c r="EB989" s="11"/>
      <c r="EC989" s="11"/>
      <c r="ED989" s="11"/>
      <c r="EE989" s="11"/>
    </row>
    <row r="990">
      <c r="B990" s="58"/>
      <c r="C990" s="58"/>
      <c r="D990" s="58"/>
      <c r="E990" s="58"/>
      <c r="F990" s="58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  <c r="AZ990" s="11"/>
      <c r="BA990" s="11"/>
      <c r="BB990" s="11"/>
      <c r="BC990" s="11"/>
      <c r="BD990" s="11"/>
      <c r="BE990" s="11"/>
      <c r="BF990" s="11"/>
      <c r="BG990" s="11"/>
      <c r="BH990" s="11"/>
      <c r="BI990" s="11"/>
      <c r="BJ990" s="11"/>
      <c r="BK990" s="11"/>
      <c r="BL990" s="11"/>
      <c r="BM990" s="11"/>
      <c r="BN990" s="11"/>
      <c r="BO990" s="11"/>
      <c r="BP990" s="11"/>
      <c r="BQ990" s="11"/>
      <c r="BR990" s="11"/>
      <c r="BS990" s="11"/>
      <c r="BT990" s="11"/>
      <c r="BU990" s="11"/>
      <c r="BV990" s="11"/>
      <c r="BW990" s="11"/>
      <c r="BX990" s="11"/>
      <c r="BY990" s="11"/>
      <c r="BZ990" s="11"/>
      <c r="CA990" s="11"/>
      <c r="CB990" s="11"/>
      <c r="CC990" s="11"/>
      <c r="CD990" s="11"/>
      <c r="CE990" s="11"/>
      <c r="CF990" s="11"/>
      <c r="CG990" s="11"/>
      <c r="CH990" s="11"/>
      <c r="CI990" s="11"/>
      <c r="CJ990" s="11"/>
      <c r="CK990" s="11"/>
      <c r="CL990" s="11"/>
      <c r="CM990" s="11"/>
      <c r="CN990" s="11"/>
      <c r="CO990" s="11"/>
      <c r="CP990" s="11"/>
      <c r="CQ990" s="11"/>
      <c r="CR990" s="11"/>
      <c r="CS990" s="11"/>
      <c r="CT990" s="11"/>
      <c r="CU990" s="11"/>
      <c r="CV990" s="11"/>
      <c r="CW990" s="11"/>
      <c r="CX990" s="11"/>
      <c r="CY990" s="11"/>
      <c r="CZ990" s="11"/>
      <c r="DA990" s="11"/>
      <c r="DB990" s="11"/>
      <c r="DC990" s="11"/>
      <c r="DD990" s="11"/>
      <c r="DE990" s="11"/>
      <c r="DF990" s="11"/>
      <c r="DG990" s="11"/>
      <c r="DH990" s="11"/>
      <c r="DI990" s="11"/>
      <c r="DJ990" s="11"/>
      <c r="DK990" s="11"/>
      <c r="DL990" s="11"/>
      <c r="DM990" s="11"/>
      <c r="DN990" s="11"/>
      <c r="DO990" s="11"/>
      <c r="DP990" s="11"/>
      <c r="DQ990" s="11"/>
      <c r="DR990" s="11"/>
      <c r="DS990" s="11"/>
      <c r="DT990" s="11"/>
      <c r="DU990" s="11"/>
      <c r="DV990" s="11"/>
      <c r="DW990" s="11"/>
      <c r="DX990" s="11"/>
      <c r="DY990" s="11"/>
      <c r="DZ990" s="11"/>
      <c r="EA990" s="11"/>
      <c r="EB990" s="11"/>
      <c r="EC990" s="11"/>
      <c r="ED990" s="11"/>
      <c r="EE990" s="11"/>
    </row>
    <row r="991">
      <c r="B991" s="58"/>
      <c r="C991" s="58"/>
      <c r="D991" s="58"/>
      <c r="E991" s="58"/>
      <c r="F991" s="58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  <c r="AZ991" s="11"/>
      <c r="BA991" s="11"/>
      <c r="BB991" s="11"/>
      <c r="BC991" s="11"/>
      <c r="BD991" s="11"/>
      <c r="BE991" s="11"/>
      <c r="BF991" s="11"/>
      <c r="BG991" s="11"/>
      <c r="BH991" s="11"/>
      <c r="BI991" s="11"/>
      <c r="BJ991" s="11"/>
      <c r="BK991" s="11"/>
      <c r="BL991" s="11"/>
      <c r="BM991" s="11"/>
      <c r="BN991" s="11"/>
      <c r="BO991" s="11"/>
      <c r="BP991" s="11"/>
      <c r="BQ991" s="11"/>
      <c r="BR991" s="11"/>
      <c r="BS991" s="11"/>
      <c r="BT991" s="11"/>
      <c r="BU991" s="11"/>
      <c r="BV991" s="11"/>
      <c r="BW991" s="11"/>
      <c r="BX991" s="11"/>
      <c r="BY991" s="11"/>
      <c r="BZ991" s="11"/>
      <c r="CA991" s="11"/>
      <c r="CB991" s="11"/>
      <c r="CC991" s="11"/>
      <c r="CD991" s="11"/>
      <c r="CE991" s="11"/>
      <c r="CF991" s="11"/>
      <c r="CG991" s="11"/>
      <c r="CH991" s="11"/>
      <c r="CI991" s="11"/>
      <c r="CJ991" s="11"/>
      <c r="CK991" s="11"/>
      <c r="CL991" s="11"/>
      <c r="CM991" s="11"/>
      <c r="CN991" s="11"/>
      <c r="CO991" s="11"/>
      <c r="CP991" s="11"/>
      <c r="CQ991" s="11"/>
      <c r="CR991" s="11"/>
      <c r="CS991" s="11"/>
      <c r="CT991" s="11"/>
      <c r="CU991" s="11"/>
      <c r="CV991" s="11"/>
      <c r="CW991" s="11"/>
      <c r="CX991" s="11"/>
      <c r="CY991" s="11"/>
      <c r="CZ991" s="11"/>
      <c r="DA991" s="11"/>
      <c r="DB991" s="11"/>
      <c r="DC991" s="11"/>
      <c r="DD991" s="11"/>
      <c r="DE991" s="11"/>
      <c r="DF991" s="11"/>
      <c r="DG991" s="11"/>
      <c r="DH991" s="11"/>
      <c r="DI991" s="11"/>
      <c r="DJ991" s="11"/>
      <c r="DK991" s="11"/>
      <c r="DL991" s="11"/>
      <c r="DM991" s="11"/>
      <c r="DN991" s="11"/>
      <c r="DO991" s="11"/>
      <c r="DP991" s="11"/>
      <c r="DQ991" s="11"/>
      <c r="DR991" s="11"/>
      <c r="DS991" s="11"/>
      <c r="DT991" s="11"/>
      <c r="DU991" s="11"/>
      <c r="DV991" s="11"/>
      <c r="DW991" s="11"/>
      <c r="DX991" s="11"/>
      <c r="DY991" s="11"/>
      <c r="DZ991" s="11"/>
      <c r="EA991" s="11"/>
      <c r="EB991" s="11"/>
      <c r="EC991" s="11"/>
      <c r="ED991" s="11"/>
      <c r="EE991" s="11"/>
    </row>
    <row r="992">
      <c r="B992" s="58"/>
      <c r="C992" s="58"/>
      <c r="D992" s="58"/>
      <c r="E992" s="58"/>
      <c r="F992" s="58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  <c r="BD992" s="11"/>
      <c r="BE992" s="11"/>
      <c r="BF992" s="11"/>
      <c r="BG992" s="11"/>
      <c r="BH992" s="11"/>
      <c r="BI992" s="11"/>
      <c r="BJ992" s="11"/>
      <c r="BK992" s="11"/>
      <c r="BL992" s="11"/>
      <c r="BM992" s="11"/>
      <c r="BN992" s="11"/>
      <c r="BO992" s="11"/>
      <c r="BP992" s="11"/>
      <c r="BQ992" s="11"/>
      <c r="BR992" s="11"/>
      <c r="BS992" s="11"/>
      <c r="BT992" s="11"/>
      <c r="BU992" s="11"/>
      <c r="BV992" s="11"/>
      <c r="BW992" s="11"/>
      <c r="BX992" s="11"/>
      <c r="BY992" s="11"/>
      <c r="BZ992" s="11"/>
      <c r="CA992" s="11"/>
      <c r="CB992" s="11"/>
      <c r="CC992" s="11"/>
      <c r="CD992" s="11"/>
      <c r="CE992" s="11"/>
      <c r="CF992" s="11"/>
      <c r="CG992" s="11"/>
      <c r="CH992" s="11"/>
      <c r="CI992" s="11"/>
      <c r="CJ992" s="11"/>
      <c r="CK992" s="11"/>
      <c r="CL992" s="11"/>
      <c r="CM992" s="11"/>
      <c r="CN992" s="11"/>
      <c r="CO992" s="11"/>
      <c r="CP992" s="11"/>
      <c r="CQ992" s="11"/>
      <c r="CR992" s="11"/>
      <c r="CS992" s="11"/>
      <c r="CT992" s="11"/>
      <c r="CU992" s="11"/>
      <c r="CV992" s="11"/>
      <c r="CW992" s="11"/>
      <c r="CX992" s="11"/>
      <c r="CY992" s="11"/>
      <c r="CZ992" s="11"/>
      <c r="DA992" s="11"/>
      <c r="DB992" s="11"/>
      <c r="DC992" s="11"/>
      <c r="DD992" s="11"/>
      <c r="DE992" s="11"/>
      <c r="DF992" s="11"/>
      <c r="DG992" s="11"/>
      <c r="DH992" s="11"/>
      <c r="DI992" s="11"/>
      <c r="DJ992" s="11"/>
      <c r="DK992" s="11"/>
      <c r="DL992" s="11"/>
      <c r="DM992" s="11"/>
      <c r="DN992" s="11"/>
      <c r="DO992" s="11"/>
      <c r="DP992" s="11"/>
      <c r="DQ992" s="11"/>
      <c r="DR992" s="11"/>
      <c r="DS992" s="11"/>
      <c r="DT992" s="11"/>
      <c r="DU992" s="11"/>
      <c r="DV992" s="11"/>
      <c r="DW992" s="11"/>
      <c r="DX992" s="11"/>
      <c r="DY992" s="11"/>
      <c r="DZ992" s="11"/>
      <c r="EA992" s="11"/>
      <c r="EB992" s="11"/>
      <c r="EC992" s="11"/>
      <c r="ED992" s="11"/>
      <c r="EE992" s="11"/>
    </row>
    <row r="993">
      <c r="B993" s="58"/>
      <c r="C993" s="58"/>
      <c r="D993" s="58"/>
      <c r="E993" s="58"/>
      <c r="F993" s="58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  <c r="BD993" s="11"/>
      <c r="BE993" s="11"/>
      <c r="BF993" s="11"/>
      <c r="BG993" s="11"/>
      <c r="BH993" s="11"/>
      <c r="BI993" s="11"/>
      <c r="BJ993" s="11"/>
      <c r="BK993" s="11"/>
      <c r="BL993" s="11"/>
      <c r="BM993" s="11"/>
      <c r="BN993" s="11"/>
      <c r="BO993" s="11"/>
      <c r="BP993" s="11"/>
      <c r="BQ993" s="11"/>
      <c r="BR993" s="11"/>
      <c r="BS993" s="11"/>
      <c r="BT993" s="11"/>
      <c r="BU993" s="11"/>
      <c r="BV993" s="11"/>
      <c r="BW993" s="11"/>
      <c r="BX993" s="11"/>
      <c r="BY993" s="11"/>
      <c r="BZ993" s="11"/>
      <c r="CA993" s="11"/>
      <c r="CB993" s="11"/>
      <c r="CC993" s="11"/>
      <c r="CD993" s="11"/>
      <c r="CE993" s="11"/>
      <c r="CF993" s="11"/>
      <c r="CG993" s="11"/>
      <c r="CH993" s="11"/>
      <c r="CI993" s="11"/>
      <c r="CJ993" s="11"/>
      <c r="CK993" s="11"/>
      <c r="CL993" s="11"/>
      <c r="CM993" s="11"/>
      <c r="CN993" s="11"/>
      <c r="CO993" s="11"/>
      <c r="CP993" s="11"/>
      <c r="CQ993" s="11"/>
      <c r="CR993" s="11"/>
      <c r="CS993" s="11"/>
      <c r="CT993" s="11"/>
      <c r="CU993" s="11"/>
      <c r="CV993" s="11"/>
      <c r="CW993" s="11"/>
      <c r="CX993" s="11"/>
      <c r="CY993" s="11"/>
      <c r="CZ993" s="11"/>
      <c r="DA993" s="11"/>
      <c r="DB993" s="11"/>
      <c r="DC993" s="11"/>
      <c r="DD993" s="11"/>
      <c r="DE993" s="11"/>
      <c r="DF993" s="11"/>
      <c r="DG993" s="11"/>
      <c r="DH993" s="11"/>
      <c r="DI993" s="11"/>
      <c r="DJ993" s="11"/>
      <c r="DK993" s="11"/>
      <c r="DL993" s="11"/>
      <c r="DM993" s="11"/>
      <c r="DN993" s="11"/>
      <c r="DO993" s="11"/>
      <c r="DP993" s="11"/>
      <c r="DQ993" s="11"/>
      <c r="DR993" s="11"/>
      <c r="DS993" s="11"/>
      <c r="DT993" s="11"/>
      <c r="DU993" s="11"/>
      <c r="DV993" s="11"/>
      <c r="DW993" s="11"/>
      <c r="DX993" s="11"/>
      <c r="DY993" s="11"/>
      <c r="DZ993" s="11"/>
      <c r="EA993" s="11"/>
      <c r="EB993" s="11"/>
      <c r="EC993" s="11"/>
      <c r="ED993" s="11"/>
      <c r="EE993" s="11"/>
    </row>
    <row r="994">
      <c r="B994" s="58"/>
      <c r="C994" s="58"/>
      <c r="D994" s="58"/>
      <c r="E994" s="58"/>
      <c r="F994" s="58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  <c r="AZ994" s="11"/>
      <c r="BA994" s="11"/>
      <c r="BB994" s="11"/>
      <c r="BC994" s="11"/>
      <c r="BD994" s="11"/>
      <c r="BE994" s="11"/>
      <c r="BF994" s="11"/>
      <c r="BG994" s="11"/>
      <c r="BH994" s="11"/>
      <c r="BI994" s="11"/>
      <c r="BJ994" s="11"/>
      <c r="BK994" s="11"/>
      <c r="BL994" s="11"/>
      <c r="BM994" s="11"/>
      <c r="BN994" s="11"/>
      <c r="BO994" s="11"/>
      <c r="BP994" s="11"/>
      <c r="BQ994" s="11"/>
      <c r="BR994" s="11"/>
      <c r="BS994" s="11"/>
      <c r="BT994" s="11"/>
      <c r="BU994" s="11"/>
      <c r="BV994" s="11"/>
      <c r="BW994" s="11"/>
      <c r="BX994" s="11"/>
      <c r="BY994" s="11"/>
      <c r="BZ994" s="11"/>
      <c r="CA994" s="11"/>
      <c r="CB994" s="11"/>
      <c r="CC994" s="11"/>
      <c r="CD994" s="11"/>
      <c r="CE994" s="11"/>
      <c r="CF994" s="11"/>
      <c r="CG994" s="11"/>
      <c r="CH994" s="11"/>
      <c r="CI994" s="11"/>
      <c r="CJ994" s="11"/>
      <c r="CK994" s="11"/>
      <c r="CL994" s="11"/>
      <c r="CM994" s="11"/>
      <c r="CN994" s="11"/>
      <c r="CO994" s="11"/>
      <c r="CP994" s="11"/>
      <c r="CQ994" s="11"/>
      <c r="CR994" s="11"/>
      <c r="CS994" s="11"/>
      <c r="CT994" s="11"/>
      <c r="CU994" s="11"/>
      <c r="CV994" s="11"/>
      <c r="CW994" s="11"/>
      <c r="CX994" s="11"/>
      <c r="CY994" s="11"/>
      <c r="CZ994" s="11"/>
      <c r="DA994" s="11"/>
      <c r="DB994" s="11"/>
      <c r="DC994" s="11"/>
      <c r="DD994" s="11"/>
      <c r="DE994" s="11"/>
      <c r="DF994" s="11"/>
      <c r="DG994" s="11"/>
      <c r="DH994" s="11"/>
      <c r="DI994" s="11"/>
      <c r="DJ994" s="11"/>
      <c r="DK994" s="11"/>
      <c r="DL994" s="11"/>
      <c r="DM994" s="11"/>
      <c r="DN994" s="11"/>
      <c r="DO994" s="11"/>
      <c r="DP994" s="11"/>
      <c r="DQ994" s="11"/>
      <c r="DR994" s="11"/>
      <c r="DS994" s="11"/>
      <c r="DT994" s="11"/>
      <c r="DU994" s="11"/>
      <c r="DV994" s="11"/>
      <c r="DW994" s="11"/>
      <c r="DX994" s="11"/>
      <c r="DY994" s="11"/>
      <c r="DZ994" s="11"/>
      <c r="EA994" s="11"/>
      <c r="EB994" s="11"/>
      <c r="EC994" s="11"/>
      <c r="ED994" s="11"/>
      <c r="EE994" s="11"/>
    </row>
    <row r="995">
      <c r="B995" s="58"/>
      <c r="C995" s="58"/>
      <c r="D995" s="58"/>
      <c r="E995" s="58"/>
      <c r="F995" s="58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  <c r="AZ995" s="11"/>
      <c r="BA995" s="11"/>
      <c r="BB995" s="11"/>
      <c r="BC995" s="11"/>
      <c r="BD995" s="11"/>
      <c r="BE995" s="11"/>
      <c r="BF995" s="11"/>
      <c r="BG995" s="11"/>
      <c r="BH995" s="11"/>
      <c r="BI995" s="11"/>
      <c r="BJ995" s="11"/>
      <c r="BK995" s="11"/>
      <c r="BL995" s="11"/>
      <c r="BM995" s="11"/>
      <c r="BN995" s="11"/>
      <c r="BO995" s="11"/>
      <c r="BP995" s="11"/>
      <c r="BQ995" s="11"/>
      <c r="BR995" s="11"/>
      <c r="BS995" s="11"/>
      <c r="BT995" s="11"/>
      <c r="BU995" s="11"/>
      <c r="BV995" s="11"/>
      <c r="BW995" s="11"/>
      <c r="BX995" s="11"/>
      <c r="BY995" s="11"/>
      <c r="BZ995" s="11"/>
      <c r="CA995" s="11"/>
      <c r="CB995" s="11"/>
      <c r="CC995" s="11"/>
      <c r="CD995" s="11"/>
      <c r="CE995" s="11"/>
      <c r="CF995" s="11"/>
      <c r="CG995" s="11"/>
      <c r="CH995" s="11"/>
      <c r="CI995" s="11"/>
      <c r="CJ995" s="11"/>
      <c r="CK995" s="11"/>
      <c r="CL995" s="11"/>
      <c r="CM995" s="11"/>
      <c r="CN995" s="11"/>
      <c r="CO995" s="11"/>
      <c r="CP995" s="11"/>
      <c r="CQ995" s="11"/>
      <c r="CR995" s="11"/>
      <c r="CS995" s="11"/>
      <c r="CT995" s="11"/>
      <c r="CU995" s="11"/>
      <c r="CV995" s="11"/>
      <c r="CW995" s="11"/>
      <c r="CX995" s="11"/>
      <c r="CY995" s="11"/>
      <c r="CZ995" s="11"/>
      <c r="DA995" s="11"/>
      <c r="DB995" s="11"/>
      <c r="DC995" s="11"/>
      <c r="DD995" s="11"/>
      <c r="DE995" s="11"/>
      <c r="DF995" s="11"/>
      <c r="DG995" s="11"/>
      <c r="DH995" s="11"/>
      <c r="DI995" s="11"/>
      <c r="DJ995" s="11"/>
      <c r="DK995" s="11"/>
      <c r="DL995" s="11"/>
      <c r="DM995" s="11"/>
      <c r="DN995" s="11"/>
      <c r="DO995" s="11"/>
      <c r="DP995" s="11"/>
      <c r="DQ995" s="11"/>
      <c r="DR995" s="11"/>
      <c r="DS995" s="11"/>
      <c r="DT995" s="11"/>
      <c r="DU995" s="11"/>
      <c r="DV995" s="11"/>
      <c r="DW995" s="11"/>
      <c r="DX995" s="11"/>
      <c r="DY995" s="11"/>
      <c r="DZ995" s="11"/>
      <c r="EA995" s="11"/>
      <c r="EB995" s="11"/>
      <c r="EC995" s="11"/>
      <c r="ED995" s="11"/>
      <c r="EE995" s="11"/>
    </row>
    <row r="996">
      <c r="B996" s="58"/>
      <c r="C996" s="58"/>
      <c r="D996" s="58"/>
      <c r="E996" s="58"/>
      <c r="F996" s="58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1"/>
      <c r="AY996" s="11"/>
      <c r="AZ996" s="11"/>
      <c r="BA996" s="11"/>
      <c r="BB996" s="11"/>
      <c r="BC996" s="11"/>
      <c r="BD996" s="11"/>
      <c r="BE996" s="11"/>
      <c r="BF996" s="11"/>
      <c r="BG996" s="11"/>
      <c r="BH996" s="11"/>
      <c r="BI996" s="11"/>
      <c r="BJ996" s="11"/>
      <c r="BK996" s="11"/>
      <c r="BL996" s="11"/>
      <c r="BM996" s="11"/>
      <c r="BN996" s="11"/>
      <c r="BO996" s="11"/>
      <c r="BP996" s="11"/>
      <c r="BQ996" s="11"/>
      <c r="BR996" s="11"/>
      <c r="BS996" s="11"/>
      <c r="BT996" s="11"/>
      <c r="BU996" s="11"/>
      <c r="BV996" s="11"/>
      <c r="BW996" s="11"/>
      <c r="BX996" s="11"/>
      <c r="BY996" s="11"/>
      <c r="BZ996" s="11"/>
      <c r="CA996" s="11"/>
      <c r="CB996" s="11"/>
      <c r="CC996" s="11"/>
      <c r="CD996" s="11"/>
      <c r="CE996" s="11"/>
      <c r="CF996" s="11"/>
      <c r="CG996" s="11"/>
      <c r="CH996" s="11"/>
      <c r="CI996" s="11"/>
      <c r="CJ996" s="11"/>
      <c r="CK996" s="11"/>
      <c r="CL996" s="11"/>
      <c r="CM996" s="11"/>
      <c r="CN996" s="11"/>
      <c r="CO996" s="11"/>
      <c r="CP996" s="11"/>
      <c r="CQ996" s="11"/>
      <c r="CR996" s="11"/>
      <c r="CS996" s="11"/>
      <c r="CT996" s="11"/>
      <c r="CU996" s="11"/>
      <c r="CV996" s="11"/>
      <c r="CW996" s="11"/>
      <c r="CX996" s="11"/>
      <c r="CY996" s="11"/>
      <c r="CZ996" s="11"/>
      <c r="DA996" s="11"/>
      <c r="DB996" s="11"/>
      <c r="DC996" s="11"/>
      <c r="DD996" s="11"/>
      <c r="DE996" s="11"/>
      <c r="DF996" s="11"/>
      <c r="DG996" s="11"/>
      <c r="DH996" s="11"/>
      <c r="DI996" s="11"/>
      <c r="DJ996" s="11"/>
      <c r="DK996" s="11"/>
      <c r="DL996" s="11"/>
      <c r="DM996" s="11"/>
      <c r="DN996" s="11"/>
      <c r="DO996" s="11"/>
      <c r="DP996" s="11"/>
      <c r="DQ996" s="11"/>
      <c r="DR996" s="11"/>
      <c r="DS996" s="11"/>
      <c r="DT996" s="11"/>
      <c r="DU996" s="11"/>
      <c r="DV996" s="11"/>
      <c r="DW996" s="11"/>
      <c r="DX996" s="11"/>
      <c r="DY996" s="11"/>
      <c r="DZ996" s="11"/>
      <c r="EA996" s="11"/>
      <c r="EB996" s="11"/>
      <c r="EC996" s="11"/>
      <c r="ED996" s="11"/>
      <c r="EE996" s="11"/>
    </row>
    <row r="997">
      <c r="B997" s="58"/>
      <c r="C997" s="58"/>
      <c r="D997" s="58"/>
      <c r="E997" s="58"/>
      <c r="F997" s="58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1"/>
      <c r="AY997" s="11"/>
      <c r="AZ997" s="11"/>
      <c r="BA997" s="11"/>
      <c r="BB997" s="11"/>
      <c r="BC997" s="11"/>
      <c r="BD997" s="11"/>
      <c r="BE997" s="11"/>
      <c r="BF997" s="11"/>
      <c r="BG997" s="11"/>
      <c r="BH997" s="11"/>
      <c r="BI997" s="11"/>
      <c r="BJ997" s="11"/>
      <c r="BK997" s="11"/>
      <c r="BL997" s="11"/>
      <c r="BM997" s="11"/>
      <c r="BN997" s="11"/>
      <c r="BO997" s="11"/>
      <c r="BP997" s="11"/>
      <c r="BQ997" s="11"/>
      <c r="BR997" s="11"/>
      <c r="BS997" s="11"/>
      <c r="BT997" s="11"/>
      <c r="BU997" s="11"/>
      <c r="BV997" s="11"/>
      <c r="BW997" s="11"/>
      <c r="BX997" s="11"/>
      <c r="BY997" s="11"/>
      <c r="BZ997" s="11"/>
      <c r="CA997" s="11"/>
      <c r="CB997" s="11"/>
      <c r="CC997" s="11"/>
      <c r="CD997" s="11"/>
      <c r="CE997" s="11"/>
      <c r="CF997" s="11"/>
      <c r="CG997" s="11"/>
      <c r="CH997" s="11"/>
      <c r="CI997" s="11"/>
      <c r="CJ997" s="11"/>
      <c r="CK997" s="11"/>
      <c r="CL997" s="11"/>
      <c r="CM997" s="11"/>
      <c r="CN997" s="11"/>
      <c r="CO997" s="11"/>
      <c r="CP997" s="11"/>
      <c r="CQ997" s="11"/>
      <c r="CR997" s="11"/>
      <c r="CS997" s="11"/>
      <c r="CT997" s="11"/>
      <c r="CU997" s="11"/>
      <c r="CV997" s="11"/>
      <c r="CW997" s="11"/>
      <c r="CX997" s="11"/>
      <c r="CY997" s="11"/>
      <c r="CZ997" s="11"/>
      <c r="DA997" s="11"/>
      <c r="DB997" s="11"/>
      <c r="DC997" s="11"/>
      <c r="DD997" s="11"/>
      <c r="DE997" s="11"/>
      <c r="DF997" s="11"/>
      <c r="DG997" s="11"/>
      <c r="DH997" s="11"/>
      <c r="DI997" s="11"/>
      <c r="DJ997" s="11"/>
      <c r="DK997" s="11"/>
      <c r="DL997" s="11"/>
      <c r="DM997" s="11"/>
      <c r="DN997" s="11"/>
      <c r="DO997" s="11"/>
      <c r="DP997" s="11"/>
      <c r="DQ997" s="11"/>
      <c r="DR997" s="11"/>
      <c r="DS997" s="11"/>
      <c r="DT997" s="11"/>
      <c r="DU997" s="11"/>
      <c r="DV997" s="11"/>
      <c r="DW997" s="11"/>
      <c r="DX997" s="11"/>
      <c r="DY997" s="11"/>
      <c r="DZ997" s="11"/>
      <c r="EA997" s="11"/>
      <c r="EB997" s="11"/>
      <c r="EC997" s="11"/>
      <c r="ED997" s="11"/>
      <c r="EE997" s="11"/>
    </row>
    <row r="998">
      <c r="B998" s="58"/>
      <c r="C998" s="58"/>
      <c r="D998" s="58"/>
      <c r="E998" s="58"/>
      <c r="F998" s="58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1"/>
      <c r="AY998" s="11"/>
      <c r="AZ998" s="11"/>
      <c r="BA998" s="11"/>
      <c r="BB998" s="11"/>
      <c r="BC998" s="11"/>
      <c r="BD998" s="11"/>
      <c r="BE998" s="11"/>
      <c r="BF998" s="11"/>
      <c r="BG998" s="11"/>
      <c r="BH998" s="11"/>
      <c r="BI998" s="11"/>
      <c r="BJ998" s="11"/>
      <c r="BK998" s="11"/>
      <c r="BL998" s="11"/>
      <c r="BM998" s="11"/>
      <c r="BN998" s="11"/>
      <c r="BO998" s="11"/>
      <c r="BP998" s="11"/>
      <c r="BQ998" s="11"/>
      <c r="BR998" s="11"/>
      <c r="BS998" s="11"/>
      <c r="BT998" s="11"/>
      <c r="BU998" s="11"/>
      <c r="BV998" s="11"/>
      <c r="BW998" s="11"/>
      <c r="BX998" s="11"/>
      <c r="BY998" s="11"/>
      <c r="BZ998" s="11"/>
      <c r="CA998" s="11"/>
      <c r="CB998" s="11"/>
      <c r="CC998" s="11"/>
      <c r="CD998" s="11"/>
      <c r="CE998" s="11"/>
      <c r="CF998" s="11"/>
      <c r="CG998" s="11"/>
      <c r="CH998" s="11"/>
      <c r="CI998" s="11"/>
      <c r="CJ998" s="11"/>
      <c r="CK998" s="11"/>
      <c r="CL998" s="11"/>
      <c r="CM998" s="11"/>
      <c r="CN998" s="11"/>
      <c r="CO998" s="11"/>
      <c r="CP998" s="11"/>
      <c r="CQ998" s="11"/>
      <c r="CR998" s="11"/>
      <c r="CS998" s="11"/>
      <c r="CT998" s="11"/>
      <c r="CU998" s="11"/>
      <c r="CV998" s="11"/>
      <c r="CW998" s="11"/>
      <c r="CX998" s="11"/>
      <c r="CY998" s="11"/>
      <c r="CZ998" s="11"/>
      <c r="DA998" s="11"/>
      <c r="DB998" s="11"/>
      <c r="DC998" s="11"/>
      <c r="DD998" s="11"/>
      <c r="DE998" s="11"/>
      <c r="DF998" s="11"/>
      <c r="DG998" s="11"/>
      <c r="DH998" s="11"/>
      <c r="DI998" s="11"/>
      <c r="DJ998" s="11"/>
      <c r="DK998" s="11"/>
      <c r="DL998" s="11"/>
      <c r="DM998" s="11"/>
      <c r="DN998" s="11"/>
      <c r="DO998" s="11"/>
      <c r="DP998" s="11"/>
      <c r="DQ998" s="11"/>
      <c r="DR998" s="11"/>
      <c r="DS998" s="11"/>
      <c r="DT998" s="11"/>
      <c r="DU998" s="11"/>
      <c r="DV998" s="11"/>
      <c r="DW998" s="11"/>
      <c r="DX998" s="11"/>
      <c r="DY998" s="11"/>
      <c r="DZ998" s="11"/>
      <c r="EA998" s="11"/>
      <c r="EB998" s="11"/>
      <c r="EC998" s="11"/>
      <c r="ED998" s="11"/>
      <c r="EE998" s="11"/>
    </row>
    <row r="999">
      <c r="B999" s="58"/>
      <c r="C999" s="58"/>
      <c r="D999" s="58"/>
      <c r="E999" s="58"/>
      <c r="F999" s="58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  <c r="AX999" s="11"/>
      <c r="AY999" s="11"/>
      <c r="AZ999" s="11"/>
      <c r="BA999" s="11"/>
      <c r="BB999" s="11"/>
      <c r="BC999" s="11"/>
      <c r="BD999" s="11"/>
      <c r="BE999" s="11"/>
      <c r="BF999" s="11"/>
      <c r="BG999" s="11"/>
      <c r="BH999" s="11"/>
      <c r="BI999" s="11"/>
      <c r="BJ999" s="11"/>
      <c r="BK999" s="11"/>
      <c r="BL999" s="11"/>
      <c r="BM999" s="11"/>
      <c r="BN999" s="11"/>
      <c r="BO999" s="11"/>
      <c r="BP999" s="11"/>
      <c r="BQ999" s="11"/>
      <c r="BR999" s="11"/>
      <c r="BS999" s="11"/>
      <c r="BT999" s="11"/>
      <c r="BU999" s="11"/>
      <c r="BV999" s="11"/>
      <c r="BW999" s="11"/>
      <c r="BX999" s="11"/>
      <c r="BY999" s="11"/>
      <c r="BZ999" s="11"/>
      <c r="CA999" s="11"/>
      <c r="CB999" s="11"/>
      <c r="CC999" s="11"/>
      <c r="CD999" s="11"/>
      <c r="CE999" s="11"/>
      <c r="CF999" s="11"/>
      <c r="CG999" s="11"/>
      <c r="CH999" s="11"/>
      <c r="CI999" s="11"/>
      <c r="CJ999" s="11"/>
      <c r="CK999" s="11"/>
      <c r="CL999" s="11"/>
      <c r="CM999" s="11"/>
      <c r="CN999" s="11"/>
      <c r="CO999" s="11"/>
      <c r="CP999" s="11"/>
      <c r="CQ999" s="11"/>
      <c r="CR999" s="11"/>
      <c r="CS999" s="11"/>
      <c r="CT999" s="11"/>
      <c r="CU999" s="11"/>
      <c r="CV999" s="11"/>
      <c r="CW999" s="11"/>
      <c r="CX999" s="11"/>
      <c r="CY999" s="11"/>
      <c r="CZ999" s="11"/>
      <c r="DA999" s="11"/>
      <c r="DB999" s="11"/>
      <c r="DC999" s="11"/>
      <c r="DD999" s="11"/>
      <c r="DE999" s="11"/>
      <c r="DF999" s="11"/>
      <c r="DG999" s="11"/>
      <c r="DH999" s="11"/>
      <c r="DI999" s="11"/>
      <c r="DJ999" s="11"/>
      <c r="DK999" s="11"/>
      <c r="DL999" s="11"/>
      <c r="DM999" s="11"/>
      <c r="DN999" s="11"/>
      <c r="DO999" s="11"/>
      <c r="DP999" s="11"/>
      <c r="DQ999" s="11"/>
      <c r="DR999" s="11"/>
      <c r="DS999" s="11"/>
      <c r="DT999" s="11"/>
      <c r="DU999" s="11"/>
      <c r="DV999" s="11"/>
      <c r="DW999" s="11"/>
      <c r="DX999" s="11"/>
      <c r="DY999" s="11"/>
      <c r="DZ999" s="11"/>
      <c r="EA999" s="11"/>
      <c r="EB999" s="11"/>
      <c r="EC999" s="11"/>
      <c r="ED999" s="11"/>
      <c r="EE999" s="11"/>
    </row>
    <row r="1000">
      <c r="B1000" s="58"/>
      <c r="C1000" s="58"/>
      <c r="D1000" s="58"/>
      <c r="E1000" s="58"/>
      <c r="F1000" s="58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  <c r="AX1000" s="11"/>
      <c r="AY1000" s="11"/>
      <c r="AZ1000" s="11"/>
      <c r="BA1000" s="11"/>
      <c r="BB1000" s="11"/>
      <c r="BC1000" s="11"/>
      <c r="BD1000" s="11"/>
      <c r="BE1000" s="11"/>
      <c r="BF1000" s="11"/>
      <c r="BG1000" s="11"/>
      <c r="BH1000" s="11"/>
      <c r="BI1000" s="11"/>
      <c r="BJ1000" s="11"/>
      <c r="BK1000" s="11"/>
      <c r="BL1000" s="11"/>
      <c r="BM1000" s="11"/>
      <c r="BN1000" s="11"/>
      <c r="BO1000" s="11"/>
      <c r="BP1000" s="11"/>
      <c r="BQ1000" s="11"/>
      <c r="BR1000" s="11"/>
      <c r="BS1000" s="11"/>
      <c r="BT1000" s="11"/>
      <c r="BU1000" s="11"/>
      <c r="BV1000" s="11"/>
      <c r="BW1000" s="11"/>
      <c r="BX1000" s="11"/>
      <c r="BY1000" s="11"/>
      <c r="BZ1000" s="11"/>
      <c r="CA1000" s="11"/>
      <c r="CB1000" s="11"/>
      <c r="CC1000" s="11"/>
      <c r="CD1000" s="11"/>
      <c r="CE1000" s="11"/>
      <c r="CF1000" s="11"/>
      <c r="CG1000" s="11"/>
      <c r="CH1000" s="11"/>
      <c r="CI1000" s="11"/>
      <c r="CJ1000" s="11"/>
      <c r="CK1000" s="11"/>
      <c r="CL1000" s="11"/>
      <c r="CM1000" s="11"/>
      <c r="CN1000" s="11"/>
      <c r="CO1000" s="11"/>
      <c r="CP1000" s="11"/>
      <c r="CQ1000" s="11"/>
      <c r="CR1000" s="11"/>
      <c r="CS1000" s="11"/>
      <c r="CT1000" s="11"/>
      <c r="CU1000" s="11"/>
      <c r="CV1000" s="11"/>
      <c r="CW1000" s="11"/>
      <c r="CX1000" s="11"/>
      <c r="CY1000" s="11"/>
      <c r="CZ1000" s="11"/>
      <c r="DA1000" s="11"/>
      <c r="DB1000" s="11"/>
      <c r="DC1000" s="11"/>
      <c r="DD1000" s="11"/>
      <c r="DE1000" s="11"/>
      <c r="DF1000" s="11"/>
      <c r="DG1000" s="11"/>
      <c r="DH1000" s="11"/>
      <c r="DI1000" s="11"/>
      <c r="DJ1000" s="11"/>
      <c r="DK1000" s="11"/>
      <c r="DL1000" s="11"/>
      <c r="DM1000" s="11"/>
      <c r="DN1000" s="11"/>
      <c r="DO1000" s="11"/>
      <c r="DP1000" s="11"/>
      <c r="DQ1000" s="11"/>
      <c r="DR1000" s="11"/>
      <c r="DS1000" s="11"/>
      <c r="DT1000" s="11"/>
      <c r="DU1000" s="11"/>
      <c r="DV1000" s="11"/>
      <c r="DW1000" s="11"/>
      <c r="DX1000" s="11"/>
      <c r="DY1000" s="11"/>
      <c r="DZ1000" s="11"/>
      <c r="EA1000" s="11"/>
      <c r="EB1000" s="11"/>
      <c r="EC1000" s="11"/>
      <c r="ED1000" s="11"/>
      <c r="EE1000" s="11"/>
    </row>
    <row r="1001">
      <c r="B1001" s="58"/>
      <c r="C1001" s="58"/>
      <c r="D1001" s="58"/>
      <c r="E1001" s="58"/>
      <c r="F1001" s="58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11"/>
      <c r="AV1001" s="11"/>
      <c r="AW1001" s="11"/>
      <c r="AX1001" s="11"/>
      <c r="AY1001" s="11"/>
      <c r="AZ1001" s="11"/>
      <c r="BA1001" s="11"/>
      <c r="BB1001" s="11"/>
      <c r="BC1001" s="11"/>
      <c r="BD1001" s="11"/>
      <c r="BE1001" s="11"/>
      <c r="BF1001" s="11"/>
      <c r="BG1001" s="11"/>
      <c r="BH1001" s="11"/>
      <c r="BI1001" s="11"/>
      <c r="BJ1001" s="11"/>
      <c r="BK1001" s="11"/>
      <c r="BL1001" s="11"/>
      <c r="BM1001" s="11"/>
      <c r="BN1001" s="11"/>
      <c r="BO1001" s="11"/>
      <c r="BP1001" s="11"/>
      <c r="BQ1001" s="11"/>
      <c r="BR1001" s="11"/>
      <c r="BS1001" s="11"/>
      <c r="BT1001" s="11"/>
      <c r="BU1001" s="11"/>
      <c r="BV1001" s="11"/>
      <c r="BW1001" s="11"/>
      <c r="BX1001" s="11"/>
      <c r="BY1001" s="11"/>
      <c r="BZ1001" s="11"/>
      <c r="CA1001" s="11"/>
      <c r="CB1001" s="11"/>
      <c r="CC1001" s="11"/>
      <c r="CD1001" s="11"/>
      <c r="CE1001" s="11"/>
      <c r="CF1001" s="11"/>
      <c r="CG1001" s="11"/>
      <c r="CH1001" s="11"/>
      <c r="CI1001" s="11"/>
      <c r="CJ1001" s="11"/>
      <c r="CK1001" s="11"/>
      <c r="CL1001" s="11"/>
      <c r="CM1001" s="11"/>
      <c r="CN1001" s="11"/>
      <c r="CO1001" s="11"/>
      <c r="CP1001" s="11"/>
      <c r="CQ1001" s="11"/>
      <c r="CR1001" s="11"/>
      <c r="CS1001" s="11"/>
      <c r="CT1001" s="11"/>
      <c r="CU1001" s="11"/>
      <c r="CV1001" s="11"/>
      <c r="CW1001" s="11"/>
      <c r="CX1001" s="11"/>
      <c r="CY1001" s="11"/>
      <c r="CZ1001" s="11"/>
      <c r="DA1001" s="11"/>
      <c r="DB1001" s="11"/>
      <c r="DC1001" s="11"/>
      <c r="DD1001" s="11"/>
      <c r="DE1001" s="11"/>
      <c r="DF1001" s="11"/>
      <c r="DG1001" s="11"/>
      <c r="DH1001" s="11"/>
      <c r="DI1001" s="11"/>
      <c r="DJ1001" s="11"/>
      <c r="DK1001" s="11"/>
      <c r="DL1001" s="11"/>
      <c r="DM1001" s="11"/>
      <c r="DN1001" s="11"/>
      <c r="DO1001" s="11"/>
      <c r="DP1001" s="11"/>
      <c r="DQ1001" s="11"/>
      <c r="DR1001" s="11"/>
      <c r="DS1001" s="11"/>
      <c r="DT1001" s="11"/>
      <c r="DU1001" s="11"/>
      <c r="DV1001" s="11"/>
      <c r="DW1001" s="11"/>
      <c r="DX1001" s="11"/>
      <c r="DY1001" s="11"/>
      <c r="DZ1001" s="11"/>
      <c r="EA1001" s="11"/>
      <c r="EB1001" s="11"/>
      <c r="EC1001" s="11"/>
      <c r="ED1001" s="11"/>
      <c r="EE1001" s="11"/>
    </row>
    <row r="1002">
      <c r="B1002" s="58"/>
      <c r="C1002" s="58"/>
      <c r="D1002" s="58"/>
      <c r="E1002" s="58"/>
      <c r="F1002" s="58"/>
      <c r="AH1002" s="11"/>
      <c r="AI1002" s="11"/>
      <c r="AJ1002" s="11"/>
      <c r="AK1002" s="11"/>
      <c r="AL1002" s="11"/>
      <c r="AM1002" s="11"/>
      <c r="AN1002" s="11"/>
      <c r="AO1002" s="11"/>
      <c r="AP1002" s="11"/>
      <c r="AQ1002" s="11"/>
      <c r="AR1002" s="11"/>
      <c r="AS1002" s="11"/>
      <c r="AT1002" s="11"/>
      <c r="AU1002" s="11"/>
      <c r="AV1002" s="11"/>
      <c r="AW1002" s="11"/>
      <c r="AX1002" s="11"/>
      <c r="AY1002" s="11"/>
      <c r="AZ1002" s="11"/>
      <c r="BA1002" s="11"/>
      <c r="BB1002" s="11"/>
      <c r="BC1002" s="11"/>
      <c r="BD1002" s="11"/>
      <c r="BE1002" s="11"/>
      <c r="BF1002" s="11"/>
      <c r="BG1002" s="11"/>
      <c r="BH1002" s="11"/>
      <c r="BI1002" s="11"/>
      <c r="BJ1002" s="11"/>
      <c r="BK1002" s="11"/>
      <c r="BL1002" s="11"/>
      <c r="BM1002" s="11"/>
      <c r="BN1002" s="11"/>
      <c r="BO1002" s="11"/>
      <c r="BP1002" s="11"/>
      <c r="BQ1002" s="11"/>
      <c r="BR1002" s="11"/>
      <c r="BS1002" s="11"/>
      <c r="BT1002" s="11"/>
      <c r="BU1002" s="11"/>
      <c r="BV1002" s="11"/>
      <c r="BW1002" s="11"/>
      <c r="BX1002" s="11"/>
      <c r="BY1002" s="11"/>
      <c r="BZ1002" s="11"/>
      <c r="CA1002" s="11"/>
      <c r="CB1002" s="11"/>
      <c r="CC1002" s="11"/>
      <c r="CD1002" s="11"/>
      <c r="CE1002" s="11"/>
      <c r="CF1002" s="11"/>
      <c r="CG1002" s="11"/>
      <c r="CH1002" s="11"/>
      <c r="CI1002" s="11"/>
      <c r="CJ1002" s="11"/>
      <c r="CK1002" s="11"/>
      <c r="CL1002" s="11"/>
      <c r="CM1002" s="11"/>
      <c r="CN1002" s="11"/>
      <c r="CO1002" s="11"/>
      <c r="CP1002" s="11"/>
      <c r="CQ1002" s="11"/>
      <c r="CR1002" s="11"/>
      <c r="CS1002" s="11"/>
      <c r="CT1002" s="11"/>
      <c r="CU1002" s="11"/>
      <c r="CV1002" s="11"/>
      <c r="CW1002" s="11"/>
      <c r="CX1002" s="11"/>
      <c r="CY1002" s="11"/>
      <c r="CZ1002" s="11"/>
      <c r="DA1002" s="11"/>
      <c r="DB1002" s="11"/>
      <c r="DC1002" s="11"/>
      <c r="DD1002" s="11"/>
      <c r="DE1002" s="11"/>
      <c r="DF1002" s="11"/>
      <c r="DG1002" s="11"/>
      <c r="DH1002" s="11"/>
      <c r="DI1002" s="11"/>
      <c r="DJ1002" s="11"/>
      <c r="DK1002" s="11"/>
      <c r="DL1002" s="11"/>
      <c r="DM1002" s="11"/>
      <c r="DN1002" s="11"/>
      <c r="DO1002" s="11"/>
      <c r="DP1002" s="11"/>
      <c r="DQ1002" s="11"/>
      <c r="DR1002" s="11"/>
      <c r="DS1002" s="11"/>
      <c r="DT1002" s="11"/>
      <c r="DU1002" s="11"/>
      <c r="DV1002" s="11"/>
      <c r="DW1002" s="11"/>
      <c r="DX1002" s="11"/>
      <c r="DY1002" s="11"/>
      <c r="DZ1002" s="11"/>
      <c r="EA1002" s="11"/>
      <c r="EB1002" s="11"/>
      <c r="EC1002" s="11"/>
      <c r="ED1002" s="11"/>
      <c r="EE1002" s="11"/>
    </row>
    <row r="1003">
      <c r="B1003" s="58"/>
      <c r="C1003" s="58"/>
      <c r="D1003" s="58"/>
      <c r="E1003" s="58"/>
      <c r="F1003" s="58"/>
      <c r="AH1003" s="11"/>
      <c r="AI1003" s="11"/>
      <c r="AJ1003" s="11"/>
      <c r="AK1003" s="11"/>
      <c r="AL1003" s="11"/>
      <c r="AM1003" s="11"/>
      <c r="AN1003" s="11"/>
      <c r="AO1003" s="11"/>
      <c r="AP1003" s="11"/>
      <c r="AQ1003" s="11"/>
      <c r="AR1003" s="11"/>
      <c r="AS1003" s="11"/>
      <c r="AT1003" s="11"/>
      <c r="AU1003" s="11"/>
      <c r="AV1003" s="11"/>
      <c r="AW1003" s="11"/>
      <c r="AX1003" s="11"/>
      <c r="AY1003" s="11"/>
      <c r="AZ1003" s="11"/>
      <c r="BA1003" s="11"/>
      <c r="BB1003" s="11"/>
      <c r="BC1003" s="11"/>
      <c r="BD1003" s="11"/>
      <c r="BE1003" s="11"/>
      <c r="BF1003" s="11"/>
      <c r="BG1003" s="11"/>
      <c r="BH1003" s="11"/>
      <c r="BI1003" s="11"/>
      <c r="BJ1003" s="11"/>
      <c r="BK1003" s="11"/>
      <c r="BL1003" s="11"/>
      <c r="BM1003" s="11"/>
      <c r="BN1003" s="11"/>
      <c r="BO1003" s="11"/>
      <c r="BP1003" s="11"/>
      <c r="BQ1003" s="11"/>
      <c r="BR1003" s="11"/>
      <c r="BS1003" s="11"/>
      <c r="BT1003" s="11"/>
      <c r="BU1003" s="11"/>
      <c r="BV1003" s="11"/>
      <c r="BW1003" s="11"/>
      <c r="BX1003" s="11"/>
      <c r="BY1003" s="11"/>
      <c r="BZ1003" s="11"/>
      <c r="CA1003" s="11"/>
      <c r="CB1003" s="11"/>
      <c r="CC1003" s="11"/>
      <c r="CD1003" s="11"/>
      <c r="CE1003" s="11"/>
      <c r="CF1003" s="11"/>
      <c r="CG1003" s="11"/>
      <c r="CH1003" s="11"/>
      <c r="CI1003" s="11"/>
      <c r="CJ1003" s="11"/>
      <c r="CK1003" s="11"/>
      <c r="CL1003" s="11"/>
      <c r="CM1003" s="11"/>
      <c r="CN1003" s="11"/>
      <c r="CO1003" s="11"/>
      <c r="CP1003" s="11"/>
      <c r="CQ1003" s="11"/>
      <c r="CR1003" s="11"/>
      <c r="CS1003" s="11"/>
      <c r="CT1003" s="11"/>
      <c r="CU1003" s="11"/>
      <c r="CV1003" s="11"/>
      <c r="CW1003" s="11"/>
      <c r="CX1003" s="11"/>
      <c r="CY1003" s="11"/>
      <c r="CZ1003" s="11"/>
      <c r="DA1003" s="11"/>
      <c r="DB1003" s="11"/>
      <c r="DC1003" s="11"/>
      <c r="DD1003" s="11"/>
      <c r="DE1003" s="11"/>
      <c r="DF1003" s="11"/>
      <c r="DG1003" s="11"/>
      <c r="DH1003" s="11"/>
      <c r="DI1003" s="11"/>
      <c r="DJ1003" s="11"/>
      <c r="DK1003" s="11"/>
      <c r="DL1003" s="11"/>
      <c r="DM1003" s="11"/>
      <c r="DN1003" s="11"/>
      <c r="DO1003" s="11"/>
      <c r="DP1003" s="11"/>
      <c r="DQ1003" s="11"/>
      <c r="DR1003" s="11"/>
      <c r="DS1003" s="11"/>
      <c r="DT1003" s="11"/>
      <c r="DU1003" s="11"/>
      <c r="DV1003" s="11"/>
      <c r="DW1003" s="11"/>
      <c r="DX1003" s="11"/>
      <c r="DY1003" s="11"/>
      <c r="DZ1003" s="11"/>
      <c r="EA1003" s="11"/>
      <c r="EB1003" s="11"/>
      <c r="EC1003" s="11"/>
      <c r="ED1003" s="11"/>
      <c r="EE1003" s="11"/>
    </row>
    <row r="1004">
      <c r="B1004" s="58"/>
      <c r="C1004" s="58"/>
      <c r="D1004" s="58"/>
      <c r="E1004" s="58"/>
      <c r="F1004" s="58"/>
      <c r="AH1004" s="11"/>
      <c r="AI1004" s="11"/>
      <c r="AJ1004" s="11"/>
      <c r="AK1004" s="11"/>
      <c r="AL1004" s="11"/>
      <c r="AM1004" s="11"/>
      <c r="AN1004" s="11"/>
      <c r="AO1004" s="11"/>
      <c r="AP1004" s="11"/>
      <c r="AQ1004" s="11"/>
      <c r="AR1004" s="11"/>
      <c r="AS1004" s="11"/>
      <c r="AT1004" s="11"/>
      <c r="AU1004" s="11"/>
      <c r="AV1004" s="11"/>
      <c r="AW1004" s="11"/>
      <c r="AX1004" s="11"/>
      <c r="AY1004" s="11"/>
      <c r="AZ1004" s="11"/>
      <c r="BA1004" s="11"/>
      <c r="BB1004" s="11"/>
      <c r="BC1004" s="11"/>
      <c r="BD1004" s="11"/>
      <c r="BE1004" s="11"/>
      <c r="BF1004" s="11"/>
      <c r="BG1004" s="11"/>
      <c r="BH1004" s="11"/>
      <c r="BI1004" s="11"/>
      <c r="BJ1004" s="11"/>
      <c r="BK1004" s="11"/>
      <c r="BL1004" s="11"/>
      <c r="BM1004" s="11"/>
      <c r="BN1004" s="11"/>
      <c r="BO1004" s="11"/>
      <c r="BP1004" s="11"/>
      <c r="BQ1004" s="11"/>
      <c r="BR1004" s="11"/>
      <c r="BS1004" s="11"/>
      <c r="BT1004" s="11"/>
      <c r="BU1004" s="11"/>
      <c r="BV1004" s="11"/>
      <c r="BW1004" s="11"/>
      <c r="BX1004" s="11"/>
      <c r="BY1004" s="11"/>
      <c r="BZ1004" s="11"/>
      <c r="CA1004" s="11"/>
      <c r="CB1004" s="11"/>
      <c r="CC1004" s="11"/>
      <c r="CD1004" s="11"/>
      <c r="CE1004" s="11"/>
      <c r="CF1004" s="11"/>
      <c r="CG1004" s="11"/>
      <c r="CH1004" s="11"/>
      <c r="CI1004" s="11"/>
      <c r="CJ1004" s="11"/>
      <c r="CK1004" s="11"/>
      <c r="CL1004" s="11"/>
      <c r="CM1004" s="11"/>
      <c r="CN1004" s="11"/>
      <c r="CO1004" s="11"/>
      <c r="CP1004" s="11"/>
      <c r="CQ1004" s="11"/>
      <c r="CR1004" s="11"/>
      <c r="CS1004" s="11"/>
      <c r="CT1004" s="11"/>
      <c r="CU1004" s="11"/>
      <c r="CV1004" s="11"/>
      <c r="CW1004" s="11"/>
      <c r="CX1004" s="11"/>
      <c r="CY1004" s="11"/>
      <c r="CZ1004" s="11"/>
      <c r="DA1004" s="11"/>
      <c r="DB1004" s="11"/>
      <c r="DC1004" s="11"/>
      <c r="DD1004" s="11"/>
      <c r="DE1004" s="11"/>
      <c r="DF1004" s="11"/>
      <c r="DG1004" s="11"/>
      <c r="DH1004" s="11"/>
      <c r="DI1004" s="11"/>
      <c r="DJ1004" s="11"/>
      <c r="DK1004" s="11"/>
      <c r="DL1004" s="11"/>
      <c r="DM1004" s="11"/>
      <c r="DN1004" s="11"/>
      <c r="DO1004" s="11"/>
      <c r="DP1004" s="11"/>
      <c r="DQ1004" s="11"/>
      <c r="DR1004" s="11"/>
      <c r="DS1004" s="11"/>
      <c r="DT1004" s="11"/>
      <c r="DU1004" s="11"/>
      <c r="DV1004" s="11"/>
      <c r="DW1004" s="11"/>
      <c r="DX1004" s="11"/>
      <c r="DY1004" s="11"/>
      <c r="DZ1004" s="11"/>
      <c r="EA1004" s="11"/>
      <c r="EB1004" s="11"/>
      <c r="EC1004" s="11"/>
      <c r="ED1004" s="11"/>
      <c r="EE1004" s="11"/>
    </row>
    <row r="1005">
      <c r="B1005" s="58"/>
      <c r="C1005" s="58"/>
      <c r="D1005" s="58"/>
      <c r="E1005" s="58"/>
      <c r="F1005" s="58"/>
      <c r="AH1005" s="11"/>
      <c r="AI1005" s="11"/>
      <c r="AJ1005" s="11"/>
      <c r="AK1005" s="11"/>
      <c r="AL1005" s="11"/>
      <c r="AM1005" s="11"/>
      <c r="AN1005" s="11"/>
      <c r="AO1005" s="11"/>
      <c r="AP1005" s="11"/>
      <c r="AQ1005" s="11"/>
      <c r="AR1005" s="11"/>
      <c r="AS1005" s="11"/>
      <c r="AT1005" s="11"/>
      <c r="AU1005" s="11"/>
      <c r="AV1005" s="11"/>
      <c r="AW1005" s="11"/>
      <c r="AX1005" s="11"/>
      <c r="AY1005" s="11"/>
      <c r="AZ1005" s="11"/>
      <c r="BA1005" s="11"/>
      <c r="BB1005" s="11"/>
      <c r="BC1005" s="11"/>
      <c r="BD1005" s="11"/>
      <c r="BE1005" s="11"/>
      <c r="BF1005" s="11"/>
      <c r="BG1005" s="11"/>
      <c r="BH1005" s="11"/>
      <c r="BI1005" s="11"/>
      <c r="BJ1005" s="11"/>
      <c r="BK1005" s="11"/>
      <c r="BL1005" s="11"/>
      <c r="BM1005" s="11"/>
      <c r="BN1005" s="11"/>
      <c r="BO1005" s="11"/>
      <c r="BP1005" s="11"/>
      <c r="BQ1005" s="11"/>
      <c r="BR1005" s="11"/>
      <c r="BS1005" s="11"/>
      <c r="BT1005" s="11"/>
      <c r="BU1005" s="11"/>
      <c r="BV1005" s="11"/>
      <c r="BW1005" s="11"/>
      <c r="BX1005" s="11"/>
      <c r="BY1005" s="11"/>
      <c r="BZ1005" s="11"/>
      <c r="CA1005" s="11"/>
      <c r="CB1005" s="11"/>
      <c r="CC1005" s="11"/>
      <c r="CD1005" s="11"/>
      <c r="CE1005" s="11"/>
      <c r="CF1005" s="11"/>
      <c r="CG1005" s="11"/>
      <c r="CH1005" s="11"/>
      <c r="CI1005" s="11"/>
      <c r="CJ1005" s="11"/>
      <c r="CK1005" s="11"/>
      <c r="CL1005" s="11"/>
      <c r="CM1005" s="11"/>
      <c r="CN1005" s="11"/>
      <c r="CO1005" s="11"/>
      <c r="CP1005" s="11"/>
      <c r="CQ1005" s="11"/>
      <c r="CR1005" s="11"/>
      <c r="CS1005" s="11"/>
      <c r="CT1005" s="11"/>
      <c r="CU1005" s="11"/>
      <c r="CV1005" s="11"/>
      <c r="CW1005" s="11"/>
      <c r="CX1005" s="11"/>
      <c r="CY1005" s="11"/>
      <c r="CZ1005" s="11"/>
      <c r="DA1005" s="11"/>
      <c r="DB1005" s="11"/>
      <c r="DC1005" s="11"/>
      <c r="DD1005" s="11"/>
      <c r="DE1005" s="11"/>
      <c r="DF1005" s="11"/>
      <c r="DG1005" s="11"/>
      <c r="DH1005" s="11"/>
      <c r="DI1005" s="11"/>
      <c r="DJ1005" s="11"/>
      <c r="DK1005" s="11"/>
      <c r="DL1005" s="11"/>
      <c r="DM1005" s="11"/>
      <c r="DN1005" s="11"/>
      <c r="DO1005" s="11"/>
      <c r="DP1005" s="11"/>
      <c r="DQ1005" s="11"/>
      <c r="DR1005" s="11"/>
      <c r="DS1005" s="11"/>
      <c r="DT1005" s="11"/>
      <c r="DU1005" s="11"/>
      <c r="DV1005" s="11"/>
      <c r="DW1005" s="11"/>
      <c r="DX1005" s="11"/>
      <c r="DY1005" s="11"/>
      <c r="DZ1005" s="11"/>
      <c r="EA1005" s="11"/>
      <c r="EB1005" s="11"/>
      <c r="EC1005" s="11"/>
      <c r="ED1005" s="11"/>
      <c r="EE1005" s="11"/>
    </row>
    <row r="1006">
      <c r="B1006" s="58"/>
      <c r="C1006" s="58"/>
      <c r="D1006" s="58"/>
      <c r="E1006" s="58"/>
      <c r="F1006" s="58"/>
      <c r="AH1006" s="11"/>
      <c r="AI1006" s="11"/>
      <c r="AJ1006" s="11"/>
      <c r="AK1006" s="11"/>
      <c r="AL1006" s="11"/>
      <c r="AM1006" s="11"/>
      <c r="AN1006" s="11"/>
      <c r="AO1006" s="11"/>
      <c r="AP1006" s="11"/>
      <c r="AQ1006" s="11"/>
      <c r="AR1006" s="11"/>
      <c r="AS1006" s="11"/>
      <c r="AT1006" s="11"/>
      <c r="AU1006" s="11"/>
      <c r="AV1006" s="11"/>
      <c r="AW1006" s="11"/>
      <c r="AX1006" s="11"/>
      <c r="AY1006" s="11"/>
      <c r="AZ1006" s="11"/>
      <c r="BA1006" s="11"/>
      <c r="BB1006" s="11"/>
      <c r="BC1006" s="11"/>
      <c r="BD1006" s="11"/>
      <c r="BE1006" s="11"/>
      <c r="BF1006" s="11"/>
      <c r="BG1006" s="11"/>
      <c r="BH1006" s="11"/>
      <c r="BI1006" s="11"/>
      <c r="BJ1006" s="11"/>
      <c r="BK1006" s="11"/>
      <c r="BL1006" s="11"/>
      <c r="BM1006" s="11"/>
      <c r="BN1006" s="11"/>
      <c r="BO1006" s="11"/>
      <c r="BP1006" s="11"/>
      <c r="BQ1006" s="11"/>
      <c r="BR1006" s="11"/>
      <c r="BS1006" s="11"/>
      <c r="BT1006" s="11"/>
      <c r="BU1006" s="11"/>
      <c r="BV1006" s="11"/>
      <c r="BW1006" s="11"/>
      <c r="BX1006" s="11"/>
      <c r="BY1006" s="11"/>
      <c r="BZ1006" s="11"/>
      <c r="CA1006" s="11"/>
      <c r="CB1006" s="11"/>
      <c r="CC1006" s="11"/>
      <c r="CD1006" s="11"/>
      <c r="CE1006" s="11"/>
      <c r="CF1006" s="11"/>
      <c r="CG1006" s="11"/>
      <c r="CH1006" s="11"/>
      <c r="CI1006" s="11"/>
      <c r="CJ1006" s="11"/>
      <c r="CK1006" s="11"/>
      <c r="CL1006" s="11"/>
      <c r="CM1006" s="11"/>
      <c r="CN1006" s="11"/>
      <c r="CO1006" s="11"/>
      <c r="CP1006" s="11"/>
      <c r="CQ1006" s="11"/>
      <c r="CR1006" s="11"/>
      <c r="CS1006" s="11"/>
      <c r="CT1006" s="11"/>
      <c r="CU1006" s="11"/>
      <c r="CV1006" s="11"/>
      <c r="CW1006" s="11"/>
      <c r="CX1006" s="11"/>
      <c r="CY1006" s="11"/>
      <c r="CZ1006" s="11"/>
      <c r="DA1006" s="11"/>
      <c r="DB1006" s="11"/>
      <c r="DC1006" s="11"/>
      <c r="DD1006" s="11"/>
      <c r="DE1006" s="11"/>
      <c r="DF1006" s="11"/>
      <c r="DG1006" s="11"/>
      <c r="DH1006" s="11"/>
      <c r="DI1006" s="11"/>
      <c r="DJ1006" s="11"/>
      <c r="DK1006" s="11"/>
      <c r="DL1006" s="11"/>
      <c r="DM1006" s="11"/>
      <c r="DN1006" s="11"/>
      <c r="DO1006" s="11"/>
      <c r="DP1006" s="11"/>
      <c r="DQ1006" s="11"/>
      <c r="DR1006" s="11"/>
      <c r="DS1006" s="11"/>
      <c r="DT1006" s="11"/>
      <c r="DU1006" s="11"/>
      <c r="DV1006" s="11"/>
      <c r="DW1006" s="11"/>
      <c r="DX1006" s="11"/>
      <c r="DY1006" s="11"/>
      <c r="DZ1006" s="11"/>
      <c r="EA1006" s="11"/>
      <c r="EB1006" s="11"/>
      <c r="EC1006" s="11"/>
      <c r="ED1006" s="11"/>
      <c r="EE1006" s="11"/>
    </row>
    <row r="1007">
      <c r="B1007" s="58"/>
      <c r="C1007" s="58"/>
      <c r="D1007" s="58"/>
      <c r="E1007" s="58"/>
      <c r="F1007" s="58"/>
      <c r="AH1007" s="11"/>
      <c r="AI1007" s="11"/>
      <c r="AJ1007" s="11"/>
      <c r="AK1007" s="11"/>
      <c r="AL1007" s="11"/>
      <c r="AM1007" s="11"/>
      <c r="AN1007" s="11"/>
      <c r="AO1007" s="11"/>
      <c r="AP1007" s="11"/>
      <c r="AQ1007" s="11"/>
      <c r="AR1007" s="11"/>
      <c r="AS1007" s="11"/>
      <c r="AT1007" s="11"/>
      <c r="AU1007" s="11"/>
      <c r="AV1007" s="11"/>
      <c r="AW1007" s="11"/>
      <c r="AX1007" s="11"/>
      <c r="AY1007" s="11"/>
      <c r="AZ1007" s="11"/>
      <c r="BA1007" s="11"/>
      <c r="BB1007" s="11"/>
      <c r="BC1007" s="11"/>
      <c r="BD1007" s="11"/>
      <c r="BE1007" s="11"/>
      <c r="BF1007" s="11"/>
      <c r="BG1007" s="11"/>
      <c r="BH1007" s="11"/>
      <c r="BI1007" s="11"/>
      <c r="BJ1007" s="11"/>
      <c r="BK1007" s="11"/>
      <c r="BL1007" s="11"/>
      <c r="BM1007" s="11"/>
      <c r="BN1007" s="11"/>
      <c r="BO1007" s="11"/>
      <c r="BP1007" s="11"/>
      <c r="BQ1007" s="11"/>
      <c r="BR1007" s="11"/>
      <c r="BS1007" s="11"/>
      <c r="BT1007" s="11"/>
      <c r="BU1007" s="11"/>
      <c r="BV1007" s="11"/>
      <c r="BW1007" s="11"/>
      <c r="BX1007" s="11"/>
      <c r="BY1007" s="11"/>
      <c r="BZ1007" s="11"/>
      <c r="CA1007" s="11"/>
      <c r="CB1007" s="11"/>
      <c r="CC1007" s="11"/>
      <c r="CD1007" s="11"/>
      <c r="CE1007" s="11"/>
      <c r="CF1007" s="11"/>
      <c r="CG1007" s="11"/>
      <c r="CH1007" s="11"/>
      <c r="CI1007" s="11"/>
      <c r="CJ1007" s="11"/>
      <c r="CK1007" s="11"/>
      <c r="CL1007" s="11"/>
      <c r="CM1007" s="11"/>
      <c r="CN1007" s="11"/>
      <c r="CO1007" s="11"/>
      <c r="CP1007" s="11"/>
      <c r="CQ1007" s="11"/>
      <c r="CR1007" s="11"/>
      <c r="CS1007" s="11"/>
      <c r="CT1007" s="11"/>
      <c r="CU1007" s="11"/>
      <c r="CV1007" s="11"/>
      <c r="CW1007" s="11"/>
      <c r="CX1007" s="11"/>
      <c r="CY1007" s="11"/>
      <c r="CZ1007" s="11"/>
      <c r="DA1007" s="11"/>
      <c r="DB1007" s="11"/>
      <c r="DC1007" s="11"/>
      <c r="DD1007" s="11"/>
      <c r="DE1007" s="11"/>
      <c r="DF1007" s="11"/>
      <c r="DG1007" s="11"/>
      <c r="DH1007" s="11"/>
      <c r="DI1007" s="11"/>
      <c r="DJ1007" s="11"/>
      <c r="DK1007" s="11"/>
      <c r="DL1007" s="11"/>
      <c r="DM1007" s="11"/>
      <c r="DN1007" s="11"/>
      <c r="DO1007" s="11"/>
      <c r="DP1007" s="11"/>
      <c r="DQ1007" s="11"/>
      <c r="DR1007" s="11"/>
      <c r="DS1007" s="11"/>
      <c r="DT1007" s="11"/>
      <c r="DU1007" s="11"/>
      <c r="DV1007" s="11"/>
      <c r="DW1007" s="11"/>
      <c r="DX1007" s="11"/>
      <c r="DY1007" s="11"/>
      <c r="DZ1007" s="11"/>
      <c r="EA1007" s="11"/>
      <c r="EB1007" s="11"/>
      <c r="EC1007" s="11"/>
      <c r="ED1007" s="11"/>
      <c r="EE1007" s="11"/>
    </row>
    <row r="1008">
      <c r="B1008" s="58"/>
      <c r="C1008" s="58"/>
      <c r="D1008" s="58"/>
      <c r="E1008" s="58"/>
      <c r="F1008" s="58"/>
      <c r="AH1008" s="11"/>
      <c r="AI1008" s="11"/>
      <c r="AJ1008" s="11"/>
      <c r="AK1008" s="11"/>
      <c r="AL1008" s="11"/>
      <c r="AM1008" s="11"/>
      <c r="AN1008" s="11"/>
      <c r="AO1008" s="11"/>
      <c r="AP1008" s="11"/>
      <c r="AQ1008" s="11"/>
      <c r="AR1008" s="11"/>
      <c r="AS1008" s="11"/>
      <c r="AT1008" s="11"/>
      <c r="AU1008" s="11"/>
      <c r="AV1008" s="11"/>
      <c r="AW1008" s="11"/>
      <c r="AX1008" s="11"/>
      <c r="AY1008" s="11"/>
      <c r="AZ1008" s="11"/>
      <c r="BA1008" s="11"/>
      <c r="BB1008" s="11"/>
      <c r="BC1008" s="11"/>
      <c r="BD1008" s="11"/>
      <c r="BE1008" s="11"/>
      <c r="BF1008" s="11"/>
      <c r="BG1008" s="11"/>
      <c r="BH1008" s="11"/>
      <c r="BI1008" s="11"/>
      <c r="BJ1008" s="11"/>
      <c r="BK1008" s="11"/>
      <c r="BL1008" s="11"/>
      <c r="BM1008" s="11"/>
      <c r="BN1008" s="11"/>
      <c r="BO1008" s="11"/>
      <c r="BP1008" s="11"/>
      <c r="BQ1008" s="11"/>
      <c r="BR1008" s="11"/>
      <c r="BS1008" s="11"/>
      <c r="BT1008" s="11"/>
      <c r="BU1008" s="11"/>
      <c r="BV1008" s="11"/>
      <c r="BW1008" s="11"/>
      <c r="BX1008" s="11"/>
      <c r="BY1008" s="11"/>
      <c r="BZ1008" s="11"/>
      <c r="CA1008" s="11"/>
      <c r="CB1008" s="11"/>
      <c r="CC1008" s="11"/>
      <c r="CD1008" s="11"/>
      <c r="CE1008" s="11"/>
      <c r="CF1008" s="11"/>
      <c r="CG1008" s="11"/>
      <c r="CH1008" s="11"/>
      <c r="CI1008" s="11"/>
      <c r="CJ1008" s="11"/>
      <c r="CK1008" s="11"/>
      <c r="CL1008" s="11"/>
      <c r="CM1008" s="11"/>
      <c r="CN1008" s="11"/>
      <c r="CO1008" s="11"/>
      <c r="CP1008" s="11"/>
      <c r="CQ1008" s="11"/>
      <c r="CR1008" s="11"/>
      <c r="CS1008" s="11"/>
      <c r="CT1008" s="11"/>
      <c r="CU1008" s="11"/>
      <c r="CV1008" s="11"/>
      <c r="CW1008" s="11"/>
      <c r="CX1008" s="11"/>
      <c r="CY1008" s="11"/>
      <c r="CZ1008" s="11"/>
      <c r="DA1008" s="11"/>
      <c r="DB1008" s="11"/>
      <c r="DC1008" s="11"/>
      <c r="DD1008" s="11"/>
      <c r="DE1008" s="11"/>
      <c r="DF1008" s="11"/>
      <c r="DG1008" s="11"/>
      <c r="DH1008" s="11"/>
      <c r="DI1008" s="11"/>
      <c r="DJ1008" s="11"/>
      <c r="DK1008" s="11"/>
      <c r="DL1008" s="11"/>
      <c r="DM1008" s="11"/>
      <c r="DN1008" s="11"/>
      <c r="DO1008" s="11"/>
      <c r="DP1008" s="11"/>
      <c r="DQ1008" s="11"/>
      <c r="DR1008" s="11"/>
      <c r="DS1008" s="11"/>
      <c r="DT1008" s="11"/>
      <c r="DU1008" s="11"/>
      <c r="DV1008" s="11"/>
      <c r="DW1008" s="11"/>
      <c r="DX1008" s="11"/>
      <c r="DY1008" s="11"/>
      <c r="DZ1008" s="11"/>
      <c r="EA1008" s="11"/>
      <c r="EB1008" s="11"/>
      <c r="EC1008" s="11"/>
      <c r="ED1008" s="11"/>
      <c r="EE1008" s="11"/>
    </row>
    <row r="1009">
      <c r="B1009" s="58"/>
      <c r="C1009" s="58"/>
      <c r="D1009" s="58"/>
      <c r="E1009" s="58"/>
      <c r="F1009" s="58"/>
      <c r="AH1009" s="11"/>
      <c r="AI1009" s="11"/>
      <c r="AJ1009" s="11"/>
      <c r="AK1009" s="11"/>
      <c r="AL1009" s="11"/>
      <c r="AM1009" s="11"/>
      <c r="AN1009" s="11"/>
      <c r="AO1009" s="11"/>
      <c r="AP1009" s="11"/>
      <c r="AQ1009" s="11"/>
      <c r="AR1009" s="11"/>
      <c r="AS1009" s="11"/>
      <c r="AT1009" s="11"/>
      <c r="AU1009" s="11"/>
      <c r="AV1009" s="11"/>
      <c r="AW1009" s="11"/>
      <c r="AX1009" s="11"/>
      <c r="AY1009" s="11"/>
      <c r="AZ1009" s="11"/>
      <c r="BA1009" s="11"/>
      <c r="BB1009" s="11"/>
      <c r="BC1009" s="11"/>
      <c r="BD1009" s="11"/>
      <c r="BE1009" s="11"/>
      <c r="BF1009" s="11"/>
      <c r="BG1009" s="11"/>
      <c r="BH1009" s="11"/>
      <c r="BI1009" s="11"/>
      <c r="BJ1009" s="11"/>
      <c r="BK1009" s="11"/>
      <c r="BL1009" s="11"/>
      <c r="BM1009" s="11"/>
      <c r="BN1009" s="11"/>
      <c r="BO1009" s="11"/>
      <c r="BP1009" s="11"/>
      <c r="BQ1009" s="11"/>
      <c r="BR1009" s="11"/>
      <c r="BS1009" s="11"/>
      <c r="BT1009" s="11"/>
      <c r="BU1009" s="11"/>
      <c r="BV1009" s="11"/>
      <c r="BW1009" s="11"/>
      <c r="BX1009" s="11"/>
      <c r="BY1009" s="11"/>
      <c r="BZ1009" s="11"/>
      <c r="CA1009" s="11"/>
      <c r="CB1009" s="11"/>
      <c r="CC1009" s="11"/>
      <c r="CD1009" s="11"/>
      <c r="CE1009" s="11"/>
      <c r="CF1009" s="11"/>
      <c r="CG1009" s="11"/>
      <c r="CH1009" s="11"/>
      <c r="CI1009" s="11"/>
      <c r="CJ1009" s="11"/>
      <c r="CK1009" s="11"/>
      <c r="CL1009" s="11"/>
      <c r="CM1009" s="11"/>
      <c r="CN1009" s="11"/>
      <c r="CO1009" s="11"/>
      <c r="CP1009" s="11"/>
      <c r="CQ1009" s="11"/>
      <c r="CR1009" s="11"/>
      <c r="CS1009" s="11"/>
      <c r="CT1009" s="11"/>
      <c r="CU1009" s="11"/>
      <c r="CV1009" s="11"/>
      <c r="CW1009" s="11"/>
      <c r="CX1009" s="11"/>
      <c r="CY1009" s="11"/>
      <c r="CZ1009" s="11"/>
      <c r="DA1009" s="11"/>
      <c r="DB1009" s="11"/>
      <c r="DC1009" s="11"/>
      <c r="DD1009" s="11"/>
      <c r="DE1009" s="11"/>
      <c r="DF1009" s="11"/>
      <c r="DG1009" s="11"/>
      <c r="DH1009" s="11"/>
      <c r="DI1009" s="11"/>
      <c r="DJ1009" s="11"/>
      <c r="DK1009" s="11"/>
      <c r="DL1009" s="11"/>
      <c r="DM1009" s="11"/>
      <c r="DN1009" s="11"/>
      <c r="DO1009" s="11"/>
      <c r="DP1009" s="11"/>
      <c r="DQ1009" s="11"/>
      <c r="DR1009" s="11"/>
      <c r="DS1009" s="11"/>
      <c r="DT1009" s="11"/>
      <c r="DU1009" s="11"/>
      <c r="DV1009" s="11"/>
      <c r="DW1009" s="11"/>
      <c r="DX1009" s="11"/>
      <c r="DY1009" s="11"/>
      <c r="DZ1009" s="11"/>
      <c r="EA1009" s="11"/>
      <c r="EB1009" s="11"/>
      <c r="EC1009" s="11"/>
      <c r="ED1009" s="11"/>
      <c r="EE1009" s="11"/>
    </row>
    <row r="1010">
      <c r="B1010" s="58"/>
      <c r="C1010" s="58"/>
      <c r="D1010" s="58"/>
      <c r="E1010" s="58"/>
      <c r="F1010" s="58"/>
      <c r="AH1010" s="11"/>
      <c r="AI1010" s="11"/>
      <c r="AJ1010" s="11"/>
      <c r="AK1010" s="11"/>
      <c r="AL1010" s="11"/>
      <c r="AM1010" s="11"/>
      <c r="AN1010" s="11"/>
      <c r="AO1010" s="11"/>
      <c r="AP1010" s="11"/>
      <c r="AQ1010" s="11"/>
      <c r="AR1010" s="11"/>
      <c r="AS1010" s="11"/>
      <c r="AT1010" s="11"/>
      <c r="AU1010" s="11"/>
      <c r="AV1010" s="11"/>
      <c r="AW1010" s="11"/>
      <c r="AX1010" s="11"/>
      <c r="AY1010" s="11"/>
      <c r="AZ1010" s="11"/>
      <c r="BA1010" s="11"/>
      <c r="BB1010" s="11"/>
      <c r="BC1010" s="11"/>
      <c r="BD1010" s="11"/>
      <c r="BE1010" s="11"/>
      <c r="BF1010" s="11"/>
      <c r="BG1010" s="11"/>
      <c r="BH1010" s="11"/>
      <c r="BI1010" s="11"/>
      <c r="BJ1010" s="11"/>
      <c r="BK1010" s="11"/>
      <c r="BL1010" s="11"/>
      <c r="BM1010" s="11"/>
      <c r="BN1010" s="11"/>
      <c r="BO1010" s="11"/>
      <c r="BP1010" s="11"/>
      <c r="BQ1010" s="11"/>
      <c r="BR1010" s="11"/>
      <c r="BS1010" s="11"/>
      <c r="BT1010" s="11"/>
      <c r="BU1010" s="11"/>
      <c r="BV1010" s="11"/>
      <c r="BW1010" s="11"/>
      <c r="BX1010" s="11"/>
      <c r="BY1010" s="11"/>
      <c r="BZ1010" s="11"/>
      <c r="CA1010" s="11"/>
      <c r="CB1010" s="11"/>
      <c r="CC1010" s="11"/>
      <c r="CD1010" s="11"/>
      <c r="CE1010" s="11"/>
      <c r="CF1010" s="11"/>
      <c r="CG1010" s="11"/>
      <c r="CH1010" s="11"/>
      <c r="CI1010" s="11"/>
      <c r="CJ1010" s="11"/>
      <c r="CK1010" s="11"/>
      <c r="CL1010" s="11"/>
      <c r="CM1010" s="11"/>
      <c r="CN1010" s="11"/>
      <c r="CO1010" s="11"/>
      <c r="CP1010" s="11"/>
      <c r="CQ1010" s="11"/>
      <c r="CR1010" s="11"/>
      <c r="CS1010" s="11"/>
      <c r="CT1010" s="11"/>
      <c r="CU1010" s="11"/>
      <c r="CV1010" s="11"/>
      <c r="CW1010" s="11"/>
      <c r="CX1010" s="11"/>
      <c r="CY1010" s="11"/>
      <c r="CZ1010" s="11"/>
      <c r="DA1010" s="11"/>
      <c r="DB1010" s="11"/>
      <c r="DC1010" s="11"/>
      <c r="DD1010" s="11"/>
      <c r="DE1010" s="11"/>
      <c r="DF1010" s="11"/>
      <c r="DG1010" s="11"/>
      <c r="DH1010" s="11"/>
      <c r="DI1010" s="11"/>
      <c r="DJ1010" s="11"/>
      <c r="DK1010" s="11"/>
      <c r="DL1010" s="11"/>
      <c r="DM1010" s="11"/>
      <c r="DN1010" s="11"/>
      <c r="DO1010" s="11"/>
      <c r="DP1010" s="11"/>
      <c r="DQ1010" s="11"/>
      <c r="DR1010" s="11"/>
      <c r="DS1010" s="11"/>
      <c r="DT1010" s="11"/>
      <c r="DU1010" s="11"/>
      <c r="DV1010" s="11"/>
      <c r="DW1010" s="11"/>
      <c r="DX1010" s="11"/>
      <c r="DY1010" s="11"/>
      <c r="DZ1010" s="11"/>
      <c r="EA1010" s="11"/>
      <c r="EB1010" s="11"/>
      <c r="EC1010" s="11"/>
      <c r="ED1010" s="11"/>
      <c r="EE1010" s="11"/>
    </row>
    <row r="1011">
      <c r="B1011" s="58"/>
      <c r="C1011" s="58"/>
      <c r="D1011" s="58"/>
      <c r="E1011" s="58"/>
      <c r="F1011" s="58"/>
      <c r="AH1011" s="11"/>
      <c r="AI1011" s="11"/>
      <c r="AJ1011" s="11"/>
      <c r="AK1011" s="11"/>
      <c r="AL1011" s="11"/>
      <c r="AM1011" s="11"/>
      <c r="AN1011" s="11"/>
      <c r="AO1011" s="11"/>
      <c r="AP1011" s="11"/>
      <c r="AQ1011" s="11"/>
      <c r="AR1011" s="11"/>
      <c r="AS1011" s="11"/>
      <c r="AT1011" s="11"/>
      <c r="AU1011" s="11"/>
      <c r="AV1011" s="11"/>
      <c r="AW1011" s="11"/>
      <c r="AX1011" s="11"/>
      <c r="AY1011" s="11"/>
      <c r="AZ1011" s="11"/>
      <c r="BA1011" s="11"/>
      <c r="BB1011" s="11"/>
      <c r="BC1011" s="11"/>
      <c r="BD1011" s="11"/>
      <c r="BE1011" s="11"/>
      <c r="BF1011" s="11"/>
      <c r="BG1011" s="11"/>
      <c r="BH1011" s="11"/>
      <c r="BI1011" s="11"/>
      <c r="BJ1011" s="11"/>
      <c r="BK1011" s="11"/>
      <c r="BL1011" s="11"/>
      <c r="BM1011" s="11"/>
      <c r="BN1011" s="11"/>
      <c r="BO1011" s="11"/>
      <c r="BP1011" s="11"/>
      <c r="BQ1011" s="11"/>
      <c r="BR1011" s="11"/>
      <c r="BS1011" s="11"/>
      <c r="BT1011" s="11"/>
      <c r="BU1011" s="11"/>
      <c r="BV1011" s="11"/>
      <c r="BW1011" s="11"/>
      <c r="BX1011" s="11"/>
      <c r="BY1011" s="11"/>
      <c r="BZ1011" s="11"/>
      <c r="CA1011" s="11"/>
      <c r="CB1011" s="11"/>
      <c r="CC1011" s="11"/>
      <c r="CD1011" s="11"/>
      <c r="CE1011" s="11"/>
      <c r="CF1011" s="11"/>
      <c r="CG1011" s="11"/>
      <c r="CH1011" s="11"/>
      <c r="CI1011" s="11"/>
      <c r="CJ1011" s="11"/>
      <c r="CK1011" s="11"/>
      <c r="CL1011" s="11"/>
      <c r="CM1011" s="11"/>
      <c r="CN1011" s="11"/>
      <c r="CO1011" s="11"/>
      <c r="CP1011" s="11"/>
      <c r="CQ1011" s="11"/>
      <c r="CR1011" s="11"/>
      <c r="CS1011" s="11"/>
      <c r="CT1011" s="11"/>
      <c r="CU1011" s="11"/>
      <c r="CV1011" s="11"/>
      <c r="CW1011" s="11"/>
      <c r="CX1011" s="11"/>
      <c r="CY1011" s="11"/>
      <c r="CZ1011" s="11"/>
      <c r="DA1011" s="11"/>
      <c r="DB1011" s="11"/>
      <c r="DC1011" s="11"/>
      <c r="DD1011" s="11"/>
      <c r="DE1011" s="11"/>
      <c r="DF1011" s="11"/>
      <c r="DG1011" s="11"/>
      <c r="DH1011" s="11"/>
      <c r="DI1011" s="11"/>
      <c r="DJ1011" s="11"/>
      <c r="DK1011" s="11"/>
      <c r="DL1011" s="11"/>
      <c r="DM1011" s="11"/>
      <c r="DN1011" s="11"/>
      <c r="DO1011" s="11"/>
      <c r="DP1011" s="11"/>
      <c r="DQ1011" s="11"/>
      <c r="DR1011" s="11"/>
      <c r="DS1011" s="11"/>
      <c r="DT1011" s="11"/>
      <c r="DU1011" s="11"/>
      <c r="DV1011" s="11"/>
      <c r="DW1011" s="11"/>
      <c r="DX1011" s="11"/>
      <c r="DY1011" s="11"/>
      <c r="DZ1011" s="11"/>
      <c r="EA1011" s="11"/>
      <c r="EB1011" s="11"/>
      <c r="EC1011" s="11"/>
      <c r="ED1011" s="11"/>
      <c r="EE1011" s="11"/>
    </row>
    <row r="1012">
      <c r="B1012" s="58"/>
      <c r="C1012" s="58"/>
      <c r="D1012" s="58"/>
      <c r="E1012" s="58"/>
      <c r="F1012" s="58"/>
      <c r="AH1012" s="11"/>
      <c r="AI1012" s="11"/>
      <c r="AJ1012" s="11"/>
      <c r="AK1012" s="11"/>
      <c r="AL1012" s="11"/>
      <c r="AM1012" s="11"/>
      <c r="AN1012" s="11"/>
      <c r="AO1012" s="11"/>
      <c r="AP1012" s="11"/>
      <c r="AQ1012" s="11"/>
      <c r="AR1012" s="11"/>
      <c r="AS1012" s="11"/>
      <c r="AT1012" s="11"/>
      <c r="AU1012" s="11"/>
      <c r="AV1012" s="11"/>
      <c r="AW1012" s="11"/>
      <c r="AX1012" s="11"/>
      <c r="AY1012" s="11"/>
      <c r="AZ1012" s="11"/>
      <c r="BA1012" s="11"/>
      <c r="BB1012" s="11"/>
      <c r="BC1012" s="11"/>
      <c r="BD1012" s="11"/>
      <c r="BE1012" s="11"/>
      <c r="BF1012" s="11"/>
      <c r="BG1012" s="11"/>
      <c r="BH1012" s="11"/>
      <c r="BI1012" s="11"/>
      <c r="BJ1012" s="11"/>
      <c r="BK1012" s="11"/>
      <c r="BL1012" s="11"/>
      <c r="BM1012" s="11"/>
      <c r="BN1012" s="11"/>
      <c r="BO1012" s="11"/>
      <c r="BP1012" s="11"/>
      <c r="BQ1012" s="11"/>
      <c r="BR1012" s="11"/>
      <c r="BS1012" s="11"/>
      <c r="BT1012" s="11"/>
      <c r="BU1012" s="11"/>
      <c r="BV1012" s="11"/>
      <c r="BW1012" s="11"/>
      <c r="BX1012" s="11"/>
      <c r="BY1012" s="11"/>
      <c r="BZ1012" s="11"/>
      <c r="CA1012" s="11"/>
      <c r="CB1012" s="11"/>
      <c r="CC1012" s="11"/>
      <c r="CD1012" s="11"/>
      <c r="CE1012" s="11"/>
      <c r="CF1012" s="11"/>
      <c r="CG1012" s="11"/>
      <c r="CH1012" s="11"/>
      <c r="CI1012" s="11"/>
      <c r="CJ1012" s="11"/>
      <c r="CK1012" s="11"/>
      <c r="CL1012" s="11"/>
      <c r="CM1012" s="11"/>
      <c r="CN1012" s="11"/>
      <c r="CO1012" s="11"/>
      <c r="CP1012" s="11"/>
      <c r="CQ1012" s="11"/>
      <c r="CR1012" s="11"/>
      <c r="CS1012" s="11"/>
      <c r="CT1012" s="11"/>
      <c r="CU1012" s="11"/>
      <c r="CV1012" s="11"/>
      <c r="CW1012" s="11"/>
      <c r="CX1012" s="11"/>
      <c r="CY1012" s="11"/>
      <c r="CZ1012" s="11"/>
      <c r="DA1012" s="11"/>
      <c r="DB1012" s="11"/>
      <c r="DC1012" s="11"/>
      <c r="DD1012" s="11"/>
      <c r="DE1012" s="11"/>
      <c r="DF1012" s="11"/>
      <c r="DG1012" s="11"/>
      <c r="DH1012" s="11"/>
      <c r="DI1012" s="11"/>
      <c r="DJ1012" s="11"/>
      <c r="DK1012" s="11"/>
      <c r="DL1012" s="11"/>
      <c r="DM1012" s="11"/>
      <c r="DN1012" s="11"/>
      <c r="DO1012" s="11"/>
      <c r="DP1012" s="11"/>
      <c r="DQ1012" s="11"/>
      <c r="DR1012" s="11"/>
      <c r="DS1012" s="11"/>
      <c r="DT1012" s="11"/>
      <c r="DU1012" s="11"/>
      <c r="DV1012" s="11"/>
      <c r="DW1012" s="11"/>
      <c r="DX1012" s="11"/>
      <c r="DY1012" s="11"/>
      <c r="DZ1012" s="11"/>
      <c r="EA1012" s="11"/>
      <c r="EB1012" s="11"/>
      <c r="EC1012" s="11"/>
      <c r="ED1012" s="11"/>
      <c r="EE1012" s="11"/>
    </row>
    <row r="1013">
      <c r="B1013" s="58"/>
      <c r="C1013" s="58"/>
      <c r="D1013" s="58"/>
      <c r="E1013" s="58"/>
      <c r="F1013" s="58"/>
      <c r="AH1013" s="11"/>
      <c r="AI1013" s="11"/>
      <c r="AJ1013" s="11"/>
      <c r="AK1013" s="11"/>
      <c r="AL1013" s="11"/>
      <c r="AM1013" s="11"/>
      <c r="AN1013" s="11"/>
      <c r="AO1013" s="11"/>
      <c r="AP1013" s="11"/>
      <c r="AQ1013" s="11"/>
      <c r="AR1013" s="11"/>
      <c r="AS1013" s="11"/>
      <c r="AT1013" s="11"/>
      <c r="AU1013" s="11"/>
      <c r="AV1013" s="11"/>
      <c r="AW1013" s="11"/>
      <c r="AX1013" s="11"/>
      <c r="AY1013" s="11"/>
      <c r="AZ1013" s="11"/>
      <c r="BA1013" s="11"/>
      <c r="BB1013" s="11"/>
      <c r="BC1013" s="11"/>
      <c r="BD1013" s="11"/>
      <c r="BE1013" s="11"/>
      <c r="BF1013" s="11"/>
      <c r="BG1013" s="11"/>
      <c r="BH1013" s="11"/>
      <c r="BI1013" s="11"/>
      <c r="BJ1013" s="11"/>
      <c r="BK1013" s="11"/>
      <c r="BL1013" s="11"/>
      <c r="BM1013" s="11"/>
      <c r="BN1013" s="11"/>
      <c r="BO1013" s="11"/>
      <c r="BP1013" s="11"/>
      <c r="BQ1013" s="11"/>
      <c r="BR1013" s="11"/>
      <c r="BS1013" s="11"/>
      <c r="BT1013" s="11"/>
      <c r="BU1013" s="11"/>
      <c r="BV1013" s="11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</row>
    <row r="1014">
      <c r="B1014" s="58"/>
      <c r="C1014" s="58"/>
      <c r="D1014" s="58"/>
      <c r="E1014" s="58"/>
      <c r="F1014" s="58"/>
      <c r="AH1014" s="11"/>
      <c r="AI1014" s="11"/>
      <c r="AJ1014" s="11"/>
      <c r="AK1014" s="11"/>
      <c r="AL1014" s="11"/>
      <c r="AM1014" s="11"/>
      <c r="AN1014" s="11"/>
      <c r="AO1014" s="11"/>
      <c r="AP1014" s="11"/>
      <c r="AQ1014" s="11"/>
      <c r="AR1014" s="11"/>
      <c r="AS1014" s="11"/>
      <c r="AT1014" s="11"/>
      <c r="AU1014" s="11"/>
      <c r="AV1014" s="11"/>
      <c r="AW1014" s="11"/>
      <c r="AX1014" s="11"/>
      <c r="AY1014" s="11"/>
      <c r="AZ1014" s="11"/>
      <c r="BA1014" s="11"/>
      <c r="BB1014" s="11"/>
      <c r="BC1014" s="11"/>
      <c r="BD1014" s="11"/>
      <c r="BE1014" s="11"/>
      <c r="BF1014" s="11"/>
      <c r="BG1014" s="11"/>
      <c r="BH1014" s="11"/>
      <c r="BI1014" s="11"/>
      <c r="BJ1014" s="11"/>
      <c r="BK1014" s="11"/>
      <c r="BL1014" s="11"/>
      <c r="BM1014" s="11"/>
      <c r="BN1014" s="11"/>
      <c r="BO1014" s="11"/>
      <c r="BP1014" s="11"/>
      <c r="BQ1014" s="11"/>
      <c r="BR1014" s="11"/>
      <c r="BS1014" s="11"/>
      <c r="BT1014" s="11"/>
      <c r="BU1014" s="11"/>
      <c r="BV1014" s="11"/>
      <c r="BW1014" s="11"/>
      <c r="BX1014" s="11"/>
      <c r="BY1014" s="11"/>
      <c r="BZ1014" s="11"/>
      <c r="CA1014" s="11"/>
      <c r="CB1014" s="11"/>
      <c r="CC1014" s="11"/>
      <c r="CD1014" s="11"/>
      <c r="CE1014" s="11"/>
      <c r="CF1014" s="11"/>
      <c r="CG1014" s="11"/>
      <c r="CH1014" s="11"/>
      <c r="CI1014" s="11"/>
      <c r="CJ1014" s="11"/>
      <c r="CK1014" s="11"/>
      <c r="CL1014" s="11"/>
      <c r="CM1014" s="11"/>
      <c r="CN1014" s="11"/>
      <c r="CO1014" s="11"/>
      <c r="CP1014" s="11"/>
      <c r="CQ1014" s="11"/>
      <c r="CR1014" s="11"/>
      <c r="CS1014" s="11"/>
      <c r="CT1014" s="11"/>
      <c r="CU1014" s="11"/>
      <c r="CV1014" s="11"/>
      <c r="CW1014" s="11"/>
      <c r="CX1014" s="11"/>
      <c r="CY1014" s="11"/>
      <c r="CZ1014" s="11"/>
      <c r="DA1014" s="11"/>
      <c r="DB1014" s="11"/>
      <c r="DC1014" s="11"/>
      <c r="DD1014" s="11"/>
      <c r="DE1014" s="11"/>
      <c r="DF1014" s="11"/>
      <c r="DG1014" s="11"/>
      <c r="DH1014" s="11"/>
      <c r="DI1014" s="11"/>
      <c r="DJ1014" s="11"/>
      <c r="DK1014" s="11"/>
      <c r="DL1014" s="11"/>
      <c r="DM1014" s="11"/>
      <c r="DN1014" s="11"/>
      <c r="DO1014" s="11"/>
      <c r="DP1014" s="11"/>
      <c r="DQ1014" s="11"/>
      <c r="DR1014" s="11"/>
      <c r="DS1014" s="11"/>
      <c r="DT1014" s="11"/>
      <c r="DU1014" s="11"/>
      <c r="DV1014" s="11"/>
      <c r="DW1014" s="11"/>
      <c r="DX1014" s="11"/>
      <c r="DY1014" s="11"/>
      <c r="DZ1014" s="11"/>
      <c r="EA1014" s="11"/>
      <c r="EB1014" s="11"/>
      <c r="EC1014" s="11"/>
      <c r="ED1014" s="11"/>
      <c r="EE1014" s="11"/>
    </row>
    <row r="1015">
      <c r="B1015" s="58"/>
      <c r="C1015" s="58"/>
      <c r="D1015" s="58"/>
      <c r="E1015" s="58"/>
      <c r="F1015" s="58"/>
      <c r="AH1015" s="11"/>
      <c r="AI1015" s="11"/>
      <c r="AJ1015" s="11"/>
      <c r="AK1015" s="11"/>
      <c r="AL1015" s="11"/>
      <c r="AM1015" s="11"/>
      <c r="AN1015" s="11"/>
      <c r="AO1015" s="11"/>
      <c r="AP1015" s="11"/>
      <c r="AQ1015" s="11"/>
      <c r="AR1015" s="11"/>
      <c r="AS1015" s="11"/>
      <c r="AT1015" s="11"/>
      <c r="AU1015" s="11"/>
      <c r="AV1015" s="11"/>
      <c r="AW1015" s="11"/>
      <c r="AX1015" s="11"/>
      <c r="AY1015" s="11"/>
      <c r="AZ1015" s="11"/>
      <c r="BA1015" s="11"/>
      <c r="BB1015" s="11"/>
      <c r="BC1015" s="11"/>
      <c r="BD1015" s="11"/>
      <c r="BE1015" s="11"/>
      <c r="BF1015" s="11"/>
      <c r="BG1015" s="11"/>
      <c r="BH1015" s="11"/>
      <c r="BI1015" s="11"/>
      <c r="BJ1015" s="11"/>
      <c r="BK1015" s="11"/>
      <c r="BL1015" s="11"/>
      <c r="BM1015" s="11"/>
      <c r="BN1015" s="11"/>
      <c r="BO1015" s="11"/>
      <c r="BP1015" s="11"/>
      <c r="BQ1015" s="11"/>
      <c r="BR1015" s="11"/>
      <c r="BS1015" s="11"/>
      <c r="BT1015" s="11"/>
      <c r="BU1015" s="11"/>
      <c r="BV1015" s="11"/>
      <c r="BW1015" s="11"/>
      <c r="BX1015" s="11"/>
      <c r="BY1015" s="11"/>
      <c r="BZ1015" s="11"/>
      <c r="CA1015" s="11"/>
      <c r="CB1015" s="11"/>
      <c r="CC1015" s="11"/>
      <c r="CD1015" s="11"/>
      <c r="CE1015" s="11"/>
      <c r="CF1015" s="11"/>
      <c r="CG1015" s="11"/>
      <c r="CH1015" s="11"/>
      <c r="CI1015" s="11"/>
      <c r="CJ1015" s="11"/>
      <c r="CK1015" s="11"/>
      <c r="CL1015" s="11"/>
      <c r="CM1015" s="11"/>
      <c r="CN1015" s="11"/>
      <c r="CO1015" s="11"/>
      <c r="CP1015" s="11"/>
      <c r="CQ1015" s="11"/>
      <c r="CR1015" s="11"/>
      <c r="CS1015" s="11"/>
      <c r="CT1015" s="11"/>
      <c r="CU1015" s="11"/>
      <c r="CV1015" s="11"/>
      <c r="CW1015" s="11"/>
      <c r="CX1015" s="11"/>
      <c r="CY1015" s="11"/>
      <c r="CZ1015" s="11"/>
      <c r="DA1015" s="11"/>
      <c r="DB1015" s="11"/>
      <c r="DC1015" s="11"/>
      <c r="DD1015" s="11"/>
      <c r="DE1015" s="11"/>
      <c r="DF1015" s="11"/>
      <c r="DG1015" s="11"/>
      <c r="DH1015" s="11"/>
      <c r="DI1015" s="11"/>
      <c r="DJ1015" s="11"/>
      <c r="DK1015" s="11"/>
      <c r="DL1015" s="11"/>
      <c r="DM1015" s="11"/>
      <c r="DN1015" s="11"/>
      <c r="DO1015" s="11"/>
      <c r="DP1015" s="11"/>
      <c r="DQ1015" s="11"/>
      <c r="DR1015" s="11"/>
      <c r="DS1015" s="11"/>
      <c r="DT1015" s="11"/>
      <c r="DU1015" s="11"/>
      <c r="DV1015" s="11"/>
      <c r="DW1015" s="11"/>
      <c r="DX1015" s="11"/>
      <c r="DY1015" s="11"/>
      <c r="DZ1015" s="11"/>
      <c r="EA1015" s="11"/>
      <c r="EB1015" s="11"/>
      <c r="EC1015" s="11"/>
      <c r="ED1015" s="11"/>
      <c r="EE1015" s="11"/>
    </row>
    <row r="1016">
      <c r="B1016" s="58"/>
      <c r="C1016" s="58"/>
      <c r="D1016" s="58"/>
      <c r="E1016" s="58"/>
      <c r="F1016" s="58"/>
      <c r="AH1016" s="11"/>
      <c r="AI1016" s="11"/>
      <c r="AJ1016" s="11"/>
      <c r="AK1016" s="11"/>
      <c r="AL1016" s="11"/>
      <c r="AM1016" s="11"/>
      <c r="AN1016" s="11"/>
      <c r="AO1016" s="11"/>
      <c r="AP1016" s="11"/>
      <c r="AQ1016" s="11"/>
      <c r="AR1016" s="11"/>
      <c r="AS1016" s="11"/>
      <c r="AT1016" s="11"/>
      <c r="AU1016" s="11"/>
      <c r="AV1016" s="11"/>
      <c r="AW1016" s="11"/>
      <c r="AX1016" s="11"/>
      <c r="AY1016" s="11"/>
      <c r="AZ1016" s="11"/>
      <c r="BA1016" s="11"/>
      <c r="BB1016" s="11"/>
      <c r="BC1016" s="11"/>
      <c r="BD1016" s="11"/>
      <c r="BE1016" s="11"/>
      <c r="BF1016" s="11"/>
      <c r="BG1016" s="11"/>
      <c r="BH1016" s="11"/>
      <c r="BI1016" s="11"/>
      <c r="BJ1016" s="11"/>
      <c r="BK1016" s="11"/>
      <c r="BL1016" s="11"/>
      <c r="BM1016" s="11"/>
      <c r="BN1016" s="11"/>
      <c r="BO1016" s="11"/>
      <c r="BP1016" s="11"/>
      <c r="BQ1016" s="11"/>
      <c r="BR1016" s="11"/>
      <c r="BS1016" s="11"/>
      <c r="BT1016" s="11"/>
      <c r="BU1016" s="11"/>
      <c r="BV1016" s="11"/>
      <c r="BW1016" s="11"/>
      <c r="BX1016" s="11"/>
      <c r="BY1016" s="11"/>
      <c r="BZ1016" s="11"/>
      <c r="CA1016" s="11"/>
      <c r="CB1016" s="11"/>
      <c r="CC1016" s="11"/>
      <c r="CD1016" s="11"/>
      <c r="CE1016" s="11"/>
      <c r="CF1016" s="11"/>
      <c r="CG1016" s="11"/>
      <c r="CH1016" s="11"/>
      <c r="CI1016" s="11"/>
      <c r="CJ1016" s="11"/>
      <c r="CK1016" s="11"/>
      <c r="CL1016" s="11"/>
      <c r="CM1016" s="11"/>
      <c r="CN1016" s="11"/>
      <c r="CO1016" s="11"/>
      <c r="CP1016" s="11"/>
      <c r="CQ1016" s="11"/>
      <c r="CR1016" s="11"/>
      <c r="CS1016" s="11"/>
      <c r="CT1016" s="11"/>
      <c r="CU1016" s="11"/>
      <c r="CV1016" s="11"/>
      <c r="CW1016" s="11"/>
      <c r="CX1016" s="11"/>
      <c r="CY1016" s="11"/>
      <c r="CZ1016" s="11"/>
      <c r="DA1016" s="11"/>
      <c r="DB1016" s="11"/>
      <c r="DC1016" s="11"/>
      <c r="DD1016" s="11"/>
      <c r="DE1016" s="11"/>
      <c r="DF1016" s="11"/>
      <c r="DG1016" s="11"/>
      <c r="DH1016" s="11"/>
      <c r="DI1016" s="11"/>
      <c r="DJ1016" s="11"/>
      <c r="DK1016" s="11"/>
      <c r="DL1016" s="11"/>
      <c r="DM1016" s="11"/>
      <c r="DN1016" s="11"/>
      <c r="DO1016" s="11"/>
      <c r="DP1016" s="11"/>
      <c r="DQ1016" s="11"/>
      <c r="DR1016" s="11"/>
      <c r="DS1016" s="11"/>
      <c r="DT1016" s="11"/>
      <c r="DU1016" s="11"/>
      <c r="DV1016" s="11"/>
      <c r="DW1016" s="11"/>
      <c r="DX1016" s="11"/>
      <c r="DY1016" s="11"/>
      <c r="DZ1016" s="11"/>
      <c r="EA1016" s="11"/>
      <c r="EB1016" s="11"/>
      <c r="EC1016" s="11"/>
      <c r="ED1016" s="11"/>
      <c r="EE1016" s="11"/>
    </row>
    <row r="1017">
      <c r="B1017" s="58"/>
      <c r="C1017" s="58"/>
      <c r="D1017" s="58"/>
      <c r="E1017" s="58"/>
      <c r="F1017" s="58"/>
      <c r="AH1017" s="11"/>
      <c r="AI1017" s="11"/>
      <c r="AJ1017" s="11"/>
      <c r="AK1017" s="11"/>
      <c r="AL1017" s="11"/>
      <c r="AM1017" s="11"/>
      <c r="AN1017" s="11"/>
      <c r="AO1017" s="11"/>
      <c r="AP1017" s="11"/>
      <c r="AQ1017" s="11"/>
      <c r="AR1017" s="11"/>
      <c r="AS1017" s="11"/>
      <c r="AT1017" s="11"/>
      <c r="AU1017" s="11"/>
      <c r="AV1017" s="11"/>
      <c r="AW1017" s="11"/>
      <c r="AX1017" s="11"/>
      <c r="AY1017" s="11"/>
      <c r="AZ1017" s="11"/>
      <c r="BA1017" s="11"/>
      <c r="BB1017" s="11"/>
      <c r="BC1017" s="11"/>
      <c r="BD1017" s="11"/>
      <c r="BE1017" s="11"/>
      <c r="BF1017" s="11"/>
      <c r="BG1017" s="11"/>
      <c r="BH1017" s="11"/>
      <c r="BI1017" s="11"/>
      <c r="BJ1017" s="11"/>
      <c r="BK1017" s="11"/>
      <c r="BL1017" s="11"/>
      <c r="BM1017" s="11"/>
      <c r="BN1017" s="11"/>
      <c r="BO1017" s="11"/>
      <c r="BP1017" s="11"/>
      <c r="BQ1017" s="11"/>
      <c r="BR1017" s="11"/>
      <c r="BS1017" s="11"/>
      <c r="BT1017" s="11"/>
      <c r="BU1017" s="11"/>
      <c r="BV1017" s="11"/>
      <c r="BW1017" s="11"/>
      <c r="BX1017" s="11"/>
      <c r="BY1017" s="11"/>
      <c r="BZ1017" s="11"/>
      <c r="CA1017" s="11"/>
      <c r="CB1017" s="11"/>
      <c r="CC1017" s="11"/>
      <c r="CD1017" s="11"/>
      <c r="CE1017" s="11"/>
      <c r="CF1017" s="11"/>
      <c r="CG1017" s="11"/>
      <c r="CH1017" s="11"/>
      <c r="CI1017" s="11"/>
      <c r="CJ1017" s="11"/>
      <c r="CK1017" s="11"/>
      <c r="CL1017" s="11"/>
      <c r="CM1017" s="11"/>
      <c r="CN1017" s="11"/>
      <c r="CO1017" s="11"/>
      <c r="CP1017" s="11"/>
      <c r="CQ1017" s="11"/>
      <c r="CR1017" s="11"/>
      <c r="CS1017" s="11"/>
      <c r="CT1017" s="11"/>
      <c r="CU1017" s="11"/>
      <c r="CV1017" s="11"/>
      <c r="CW1017" s="11"/>
      <c r="CX1017" s="11"/>
      <c r="CY1017" s="11"/>
      <c r="CZ1017" s="11"/>
      <c r="DA1017" s="11"/>
      <c r="DB1017" s="11"/>
      <c r="DC1017" s="11"/>
      <c r="DD1017" s="11"/>
      <c r="DE1017" s="11"/>
      <c r="DF1017" s="11"/>
      <c r="DG1017" s="11"/>
      <c r="DH1017" s="11"/>
      <c r="DI1017" s="11"/>
      <c r="DJ1017" s="11"/>
      <c r="DK1017" s="11"/>
      <c r="DL1017" s="11"/>
      <c r="DM1017" s="11"/>
      <c r="DN1017" s="11"/>
      <c r="DO1017" s="11"/>
      <c r="DP1017" s="11"/>
      <c r="DQ1017" s="11"/>
      <c r="DR1017" s="11"/>
      <c r="DS1017" s="11"/>
      <c r="DT1017" s="11"/>
      <c r="DU1017" s="11"/>
      <c r="DV1017" s="11"/>
      <c r="DW1017" s="11"/>
      <c r="DX1017" s="11"/>
      <c r="DY1017" s="11"/>
      <c r="DZ1017" s="11"/>
      <c r="EA1017" s="11"/>
      <c r="EB1017" s="11"/>
      <c r="EC1017" s="11"/>
      <c r="ED1017" s="11"/>
      <c r="EE1017" s="11"/>
    </row>
    <row r="1018">
      <c r="B1018" s="58"/>
      <c r="C1018" s="58"/>
      <c r="D1018" s="58"/>
      <c r="E1018" s="58"/>
      <c r="F1018" s="58"/>
      <c r="AH1018" s="11"/>
      <c r="AI1018" s="11"/>
      <c r="AJ1018" s="11"/>
      <c r="AK1018" s="11"/>
      <c r="AL1018" s="11"/>
      <c r="AM1018" s="11"/>
      <c r="AN1018" s="11"/>
      <c r="AO1018" s="11"/>
      <c r="AP1018" s="11"/>
      <c r="AQ1018" s="11"/>
      <c r="AR1018" s="11"/>
      <c r="AS1018" s="11"/>
      <c r="AT1018" s="11"/>
      <c r="AU1018" s="11"/>
      <c r="AV1018" s="11"/>
      <c r="AW1018" s="11"/>
      <c r="AX1018" s="11"/>
      <c r="AY1018" s="11"/>
      <c r="AZ1018" s="11"/>
      <c r="BA1018" s="11"/>
      <c r="BB1018" s="11"/>
      <c r="BC1018" s="11"/>
      <c r="BD1018" s="11"/>
      <c r="BE1018" s="11"/>
      <c r="BF1018" s="11"/>
      <c r="BG1018" s="11"/>
      <c r="BH1018" s="11"/>
      <c r="BI1018" s="11"/>
      <c r="BJ1018" s="11"/>
      <c r="BK1018" s="11"/>
      <c r="BL1018" s="11"/>
      <c r="BM1018" s="11"/>
      <c r="BN1018" s="11"/>
      <c r="BO1018" s="11"/>
      <c r="BP1018" s="11"/>
      <c r="BQ1018" s="11"/>
      <c r="BR1018" s="11"/>
      <c r="BS1018" s="11"/>
      <c r="BT1018" s="11"/>
      <c r="BU1018" s="11"/>
      <c r="BV1018" s="11"/>
      <c r="BW1018" s="11"/>
      <c r="BX1018" s="11"/>
      <c r="BY1018" s="11"/>
      <c r="BZ1018" s="11"/>
      <c r="CA1018" s="11"/>
      <c r="CB1018" s="11"/>
      <c r="CC1018" s="11"/>
      <c r="CD1018" s="11"/>
      <c r="CE1018" s="11"/>
      <c r="CF1018" s="11"/>
      <c r="CG1018" s="11"/>
      <c r="CH1018" s="11"/>
      <c r="CI1018" s="11"/>
      <c r="CJ1018" s="11"/>
      <c r="CK1018" s="11"/>
      <c r="CL1018" s="11"/>
      <c r="CM1018" s="11"/>
      <c r="CN1018" s="11"/>
      <c r="CO1018" s="11"/>
      <c r="CP1018" s="11"/>
      <c r="CQ1018" s="11"/>
      <c r="CR1018" s="11"/>
      <c r="CS1018" s="11"/>
      <c r="CT1018" s="11"/>
      <c r="CU1018" s="11"/>
      <c r="CV1018" s="11"/>
      <c r="CW1018" s="11"/>
      <c r="CX1018" s="11"/>
      <c r="CY1018" s="11"/>
      <c r="CZ1018" s="11"/>
      <c r="DA1018" s="11"/>
      <c r="DB1018" s="11"/>
      <c r="DC1018" s="11"/>
      <c r="DD1018" s="11"/>
      <c r="DE1018" s="11"/>
      <c r="DF1018" s="11"/>
      <c r="DG1018" s="11"/>
      <c r="DH1018" s="11"/>
      <c r="DI1018" s="11"/>
      <c r="DJ1018" s="11"/>
      <c r="DK1018" s="11"/>
      <c r="DL1018" s="11"/>
      <c r="DM1018" s="11"/>
      <c r="DN1018" s="11"/>
      <c r="DO1018" s="11"/>
      <c r="DP1018" s="11"/>
      <c r="DQ1018" s="11"/>
      <c r="DR1018" s="11"/>
      <c r="DS1018" s="11"/>
      <c r="DT1018" s="11"/>
      <c r="DU1018" s="11"/>
      <c r="DV1018" s="11"/>
      <c r="DW1018" s="11"/>
      <c r="DX1018" s="11"/>
      <c r="DY1018" s="11"/>
      <c r="DZ1018" s="11"/>
      <c r="EA1018" s="11"/>
      <c r="EB1018" s="11"/>
      <c r="EC1018" s="11"/>
      <c r="ED1018" s="11"/>
      <c r="EE1018" s="11"/>
    </row>
    <row r="1019">
      <c r="B1019" s="58"/>
      <c r="C1019" s="58"/>
      <c r="D1019" s="58"/>
      <c r="E1019" s="58"/>
      <c r="F1019" s="58"/>
      <c r="AH1019" s="11"/>
      <c r="AI1019" s="11"/>
      <c r="AJ1019" s="11"/>
      <c r="AK1019" s="11"/>
      <c r="AL1019" s="11"/>
      <c r="AM1019" s="11"/>
      <c r="AN1019" s="11"/>
      <c r="AO1019" s="11"/>
      <c r="AP1019" s="11"/>
      <c r="AQ1019" s="11"/>
      <c r="AR1019" s="11"/>
      <c r="AS1019" s="11"/>
      <c r="AT1019" s="11"/>
      <c r="AU1019" s="11"/>
      <c r="AV1019" s="11"/>
      <c r="AW1019" s="11"/>
      <c r="AX1019" s="11"/>
      <c r="AY1019" s="11"/>
      <c r="AZ1019" s="11"/>
      <c r="BA1019" s="11"/>
      <c r="BB1019" s="11"/>
      <c r="BC1019" s="11"/>
      <c r="BD1019" s="11"/>
      <c r="BE1019" s="11"/>
      <c r="BF1019" s="11"/>
      <c r="BG1019" s="11"/>
      <c r="BH1019" s="11"/>
      <c r="BI1019" s="11"/>
      <c r="BJ1019" s="11"/>
      <c r="BK1019" s="11"/>
      <c r="BL1019" s="11"/>
      <c r="BM1019" s="11"/>
      <c r="BN1019" s="11"/>
      <c r="BO1019" s="11"/>
      <c r="BP1019" s="11"/>
      <c r="BQ1019" s="11"/>
      <c r="BR1019" s="11"/>
      <c r="BS1019" s="11"/>
      <c r="BT1019" s="11"/>
      <c r="BU1019" s="11"/>
      <c r="BV1019" s="11"/>
      <c r="BW1019" s="11"/>
      <c r="BX1019" s="11"/>
      <c r="BY1019" s="11"/>
      <c r="BZ1019" s="11"/>
      <c r="CA1019" s="11"/>
      <c r="CB1019" s="11"/>
      <c r="CC1019" s="11"/>
      <c r="CD1019" s="11"/>
      <c r="CE1019" s="11"/>
      <c r="CF1019" s="11"/>
      <c r="CG1019" s="11"/>
      <c r="CH1019" s="11"/>
      <c r="CI1019" s="11"/>
      <c r="CJ1019" s="11"/>
      <c r="CK1019" s="11"/>
      <c r="CL1019" s="11"/>
      <c r="CM1019" s="11"/>
      <c r="CN1019" s="11"/>
      <c r="CO1019" s="11"/>
      <c r="CP1019" s="11"/>
      <c r="CQ1019" s="11"/>
      <c r="CR1019" s="11"/>
      <c r="CS1019" s="11"/>
      <c r="CT1019" s="11"/>
      <c r="CU1019" s="11"/>
      <c r="CV1019" s="11"/>
      <c r="CW1019" s="11"/>
      <c r="CX1019" s="11"/>
      <c r="CY1019" s="11"/>
      <c r="CZ1019" s="11"/>
      <c r="DA1019" s="11"/>
      <c r="DB1019" s="11"/>
      <c r="DC1019" s="11"/>
      <c r="DD1019" s="11"/>
      <c r="DE1019" s="11"/>
      <c r="DF1019" s="11"/>
      <c r="DG1019" s="11"/>
      <c r="DH1019" s="11"/>
      <c r="DI1019" s="11"/>
      <c r="DJ1019" s="11"/>
      <c r="DK1019" s="11"/>
      <c r="DL1019" s="11"/>
      <c r="DM1019" s="11"/>
      <c r="DN1019" s="11"/>
      <c r="DO1019" s="11"/>
      <c r="DP1019" s="11"/>
      <c r="DQ1019" s="11"/>
      <c r="DR1019" s="11"/>
      <c r="DS1019" s="11"/>
      <c r="DT1019" s="11"/>
      <c r="DU1019" s="11"/>
      <c r="DV1019" s="11"/>
      <c r="DW1019" s="11"/>
      <c r="DX1019" s="11"/>
      <c r="DY1019" s="11"/>
      <c r="DZ1019" s="11"/>
      <c r="EA1019" s="11"/>
      <c r="EB1019" s="11"/>
      <c r="EC1019" s="11"/>
      <c r="ED1019" s="11"/>
      <c r="EE1019" s="11"/>
    </row>
    <row r="1020">
      <c r="B1020" s="58"/>
      <c r="C1020" s="58"/>
      <c r="D1020" s="58"/>
      <c r="E1020" s="58"/>
      <c r="F1020" s="58"/>
      <c r="AH1020" s="11"/>
      <c r="AI1020" s="11"/>
      <c r="AJ1020" s="11"/>
      <c r="AK1020" s="11"/>
      <c r="AL1020" s="11"/>
      <c r="AM1020" s="11"/>
      <c r="AN1020" s="11"/>
      <c r="AO1020" s="11"/>
      <c r="AP1020" s="11"/>
      <c r="AQ1020" s="11"/>
      <c r="AR1020" s="11"/>
      <c r="AS1020" s="11"/>
      <c r="AT1020" s="11"/>
      <c r="AU1020" s="11"/>
      <c r="AV1020" s="11"/>
      <c r="AW1020" s="11"/>
      <c r="AX1020" s="11"/>
      <c r="AY1020" s="11"/>
      <c r="AZ1020" s="11"/>
      <c r="BA1020" s="11"/>
      <c r="BB1020" s="11"/>
      <c r="BC1020" s="11"/>
      <c r="BD1020" s="11"/>
      <c r="BE1020" s="11"/>
      <c r="BF1020" s="11"/>
      <c r="BG1020" s="11"/>
      <c r="BH1020" s="11"/>
      <c r="BI1020" s="11"/>
      <c r="BJ1020" s="11"/>
      <c r="BK1020" s="11"/>
      <c r="BL1020" s="11"/>
      <c r="BM1020" s="11"/>
      <c r="BN1020" s="11"/>
      <c r="BO1020" s="11"/>
      <c r="BP1020" s="11"/>
      <c r="BQ1020" s="11"/>
      <c r="BR1020" s="11"/>
      <c r="BS1020" s="11"/>
      <c r="BT1020" s="11"/>
      <c r="BU1020" s="11"/>
      <c r="BV1020" s="11"/>
      <c r="BW1020" s="11"/>
      <c r="BX1020" s="11"/>
      <c r="BY1020" s="11"/>
      <c r="BZ1020" s="11"/>
      <c r="CA1020" s="11"/>
      <c r="CB1020" s="11"/>
      <c r="CC1020" s="11"/>
      <c r="CD1020" s="11"/>
      <c r="CE1020" s="11"/>
      <c r="CF1020" s="11"/>
      <c r="CG1020" s="11"/>
      <c r="CH1020" s="11"/>
      <c r="CI1020" s="11"/>
      <c r="CJ1020" s="11"/>
      <c r="CK1020" s="11"/>
      <c r="CL1020" s="11"/>
      <c r="CM1020" s="11"/>
      <c r="CN1020" s="11"/>
      <c r="CO1020" s="11"/>
      <c r="CP1020" s="11"/>
      <c r="CQ1020" s="11"/>
      <c r="CR1020" s="11"/>
      <c r="CS1020" s="11"/>
      <c r="CT1020" s="11"/>
      <c r="CU1020" s="11"/>
      <c r="CV1020" s="11"/>
      <c r="CW1020" s="11"/>
      <c r="CX1020" s="11"/>
      <c r="CY1020" s="11"/>
      <c r="CZ1020" s="11"/>
      <c r="DA1020" s="11"/>
      <c r="DB1020" s="11"/>
      <c r="DC1020" s="11"/>
      <c r="DD1020" s="11"/>
      <c r="DE1020" s="11"/>
      <c r="DF1020" s="11"/>
      <c r="DG1020" s="11"/>
      <c r="DH1020" s="11"/>
      <c r="DI1020" s="11"/>
      <c r="DJ1020" s="11"/>
      <c r="DK1020" s="11"/>
      <c r="DL1020" s="11"/>
      <c r="DM1020" s="11"/>
      <c r="DN1020" s="11"/>
      <c r="DO1020" s="11"/>
      <c r="DP1020" s="11"/>
      <c r="DQ1020" s="11"/>
      <c r="DR1020" s="11"/>
      <c r="DS1020" s="11"/>
      <c r="DT1020" s="11"/>
      <c r="DU1020" s="11"/>
      <c r="DV1020" s="11"/>
      <c r="DW1020" s="11"/>
      <c r="DX1020" s="11"/>
      <c r="DY1020" s="11"/>
      <c r="DZ1020" s="11"/>
      <c r="EA1020" s="11"/>
      <c r="EB1020" s="11"/>
      <c r="EC1020" s="11"/>
      <c r="ED1020" s="11"/>
      <c r="EE1020" s="11"/>
    </row>
    <row r="1021">
      <c r="B1021" s="58"/>
      <c r="C1021" s="58"/>
      <c r="D1021" s="58"/>
      <c r="E1021" s="58"/>
      <c r="F1021" s="58"/>
      <c r="AH1021" s="11"/>
      <c r="AI1021" s="11"/>
      <c r="AJ1021" s="11"/>
      <c r="AK1021" s="11"/>
      <c r="AL1021" s="11"/>
      <c r="AM1021" s="11"/>
      <c r="AN1021" s="11"/>
      <c r="AO1021" s="11"/>
      <c r="AP1021" s="11"/>
      <c r="AQ1021" s="11"/>
      <c r="AR1021" s="11"/>
      <c r="AS1021" s="11"/>
      <c r="AT1021" s="11"/>
      <c r="AU1021" s="11"/>
      <c r="AV1021" s="11"/>
      <c r="AW1021" s="11"/>
      <c r="AX1021" s="11"/>
      <c r="AY1021" s="11"/>
      <c r="AZ1021" s="11"/>
      <c r="BA1021" s="11"/>
      <c r="BB1021" s="11"/>
      <c r="BC1021" s="11"/>
      <c r="BD1021" s="11"/>
      <c r="BE1021" s="11"/>
      <c r="BF1021" s="11"/>
      <c r="BG1021" s="11"/>
      <c r="BH1021" s="11"/>
      <c r="BI1021" s="11"/>
      <c r="BJ1021" s="11"/>
      <c r="BK1021" s="11"/>
      <c r="BL1021" s="11"/>
      <c r="BM1021" s="11"/>
      <c r="BN1021" s="11"/>
      <c r="BO1021" s="11"/>
      <c r="BP1021" s="11"/>
      <c r="BQ1021" s="11"/>
      <c r="BR1021" s="11"/>
      <c r="BS1021" s="11"/>
      <c r="BT1021" s="11"/>
      <c r="BU1021" s="11"/>
      <c r="BV1021" s="11"/>
      <c r="BW1021" s="11"/>
      <c r="BX1021" s="11"/>
      <c r="BY1021" s="11"/>
      <c r="BZ1021" s="11"/>
      <c r="CA1021" s="11"/>
      <c r="CB1021" s="11"/>
      <c r="CC1021" s="11"/>
      <c r="CD1021" s="11"/>
      <c r="CE1021" s="11"/>
      <c r="CF1021" s="11"/>
      <c r="CG1021" s="11"/>
      <c r="CH1021" s="11"/>
      <c r="CI1021" s="11"/>
      <c r="CJ1021" s="11"/>
      <c r="CK1021" s="11"/>
      <c r="CL1021" s="11"/>
      <c r="CM1021" s="11"/>
      <c r="CN1021" s="11"/>
      <c r="CO1021" s="11"/>
      <c r="CP1021" s="11"/>
      <c r="CQ1021" s="11"/>
      <c r="CR1021" s="11"/>
      <c r="CS1021" s="11"/>
      <c r="CT1021" s="11"/>
      <c r="CU1021" s="11"/>
      <c r="CV1021" s="11"/>
      <c r="CW1021" s="11"/>
      <c r="CX1021" s="11"/>
      <c r="CY1021" s="11"/>
      <c r="CZ1021" s="11"/>
      <c r="DA1021" s="11"/>
      <c r="DB1021" s="11"/>
      <c r="DC1021" s="11"/>
      <c r="DD1021" s="11"/>
      <c r="DE1021" s="11"/>
      <c r="DF1021" s="11"/>
      <c r="DG1021" s="11"/>
      <c r="DH1021" s="11"/>
      <c r="DI1021" s="11"/>
      <c r="DJ1021" s="11"/>
      <c r="DK1021" s="11"/>
      <c r="DL1021" s="11"/>
      <c r="DM1021" s="11"/>
      <c r="DN1021" s="11"/>
      <c r="DO1021" s="11"/>
      <c r="DP1021" s="11"/>
      <c r="DQ1021" s="11"/>
      <c r="DR1021" s="11"/>
      <c r="DS1021" s="11"/>
      <c r="DT1021" s="11"/>
      <c r="DU1021" s="11"/>
      <c r="DV1021" s="11"/>
      <c r="DW1021" s="11"/>
      <c r="DX1021" s="11"/>
      <c r="DY1021" s="11"/>
      <c r="DZ1021" s="11"/>
      <c r="EA1021" s="11"/>
      <c r="EB1021" s="11"/>
      <c r="EC1021" s="11"/>
      <c r="ED1021" s="11"/>
      <c r="EE1021" s="11"/>
    </row>
    <row r="1022">
      <c r="B1022" s="58"/>
      <c r="C1022" s="58"/>
      <c r="D1022" s="58"/>
      <c r="E1022" s="58"/>
      <c r="F1022" s="58"/>
      <c r="AH1022" s="11"/>
      <c r="AI1022" s="11"/>
      <c r="AJ1022" s="11"/>
      <c r="AK1022" s="11"/>
      <c r="AL1022" s="11"/>
      <c r="AM1022" s="11"/>
      <c r="AN1022" s="11"/>
      <c r="AO1022" s="11"/>
      <c r="AP1022" s="11"/>
      <c r="AQ1022" s="11"/>
      <c r="AR1022" s="11"/>
      <c r="AS1022" s="11"/>
      <c r="AT1022" s="11"/>
      <c r="AU1022" s="11"/>
      <c r="AV1022" s="11"/>
      <c r="AW1022" s="11"/>
      <c r="AX1022" s="11"/>
      <c r="AY1022" s="11"/>
      <c r="AZ1022" s="11"/>
      <c r="BA1022" s="11"/>
      <c r="BB1022" s="11"/>
      <c r="BC1022" s="11"/>
      <c r="BD1022" s="11"/>
      <c r="BE1022" s="11"/>
      <c r="BF1022" s="11"/>
      <c r="BG1022" s="11"/>
      <c r="BH1022" s="11"/>
      <c r="BI1022" s="11"/>
      <c r="BJ1022" s="11"/>
      <c r="BK1022" s="11"/>
      <c r="BL1022" s="11"/>
      <c r="BM1022" s="11"/>
      <c r="BN1022" s="11"/>
      <c r="BO1022" s="11"/>
      <c r="BP1022" s="11"/>
      <c r="BQ1022" s="11"/>
      <c r="BR1022" s="11"/>
      <c r="BS1022" s="11"/>
      <c r="BT1022" s="11"/>
      <c r="BU1022" s="11"/>
      <c r="BV1022" s="11"/>
      <c r="BW1022" s="11"/>
      <c r="BX1022" s="11"/>
      <c r="BY1022" s="11"/>
      <c r="BZ1022" s="11"/>
      <c r="CA1022" s="11"/>
      <c r="CB1022" s="11"/>
      <c r="CC1022" s="11"/>
      <c r="CD1022" s="11"/>
      <c r="CE1022" s="11"/>
      <c r="CF1022" s="11"/>
      <c r="CG1022" s="11"/>
      <c r="CH1022" s="11"/>
      <c r="CI1022" s="11"/>
      <c r="CJ1022" s="11"/>
      <c r="CK1022" s="11"/>
      <c r="CL1022" s="11"/>
      <c r="CM1022" s="11"/>
      <c r="CN1022" s="11"/>
      <c r="CO1022" s="11"/>
      <c r="CP1022" s="11"/>
      <c r="CQ1022" s="11"/>
      <c r="CR1022" s="11"/>
      <c r="CS1022" s="11"/>
      <c r="CT1022" s="11"/>
      <c r="CU1022" s="11"/>
      <c r="CV1022" s="11"/>
      <c r="CW1022" s="11"/>
      <c r="CX1022" s="11"/>
      <c r="CY1022" s="11"/>
      <c r="CZ1022" s="11"/>
      <c r="DA1022" s="11"/>
      <c r="DB1022" s="11"/>
      <c r="DC1022" s="11"/>
      <c r="DD1022" s="11"/>
      <c r="DE1022" s="11"/>
      <c r="DF1022" s="11"/>
      <c r="DG1022" s="11"/>
      <c r="DH1022" s="11"/>
      <c r="DI1022" s="11"/>
      <c r="DJ1022" s="11"/>
      <c r="DK1022" s="11"/>
      <c r="DL1022" s="11"/>
      <c r="DM1022" s="11"/>
      <c r="DN1022" s="11"/>
      <c r="DO1022" s="11"/>
      <c r="DP1022" s="11"/>
      <c r="DQ1022" s="11"/>
      <c r="DR1022" s="11"/>
      <c r="DS1022" s="11"/>
      <c r="DT1022" s="11"/>
      <c r="DU1022" s="11"/>
      <c r="DV1022" s="11"/>
      <c r="DW1022" s="11"/>
      <c r="DX1022" s="11"/>
      <c r="DY1022" s="11"/>
      <c r="DZ1022" s="11"/>
      <c r="EA1022" s="11"/>
      <c r="EB1022" s="11"/>
      <c r="EC1022" s="11"/>
      <c r="ED1022" s="11"/>
      <c r="EE1022" s="11"/>
    </row>
    <row r="1023">
      <c r="B1023" s="58"/>
      <c r="C1023" s="58"/>
      <c r="D1023" s="58"/>
      <c r="E1023" s="58"/>
      <c r="F1023" s="58"/>
      <c r="AH1023" s="11"/>
      <c r="AI1023" s="11"/>
      <c r="AJ1023" s="11"/>
      <c r="AK1023" s="11"/>
      <c r="AL1023" s="11"/>
      <c r="AM1023" s="11"/>
      <c r="AN1023" s="11"/>
      <c r="AO1023" s="11"/>
      <c r="AP1023" s="11"/>
      <c r="AQ1023" s="11"/>
      <c r="AR1023" s="11"/>
      <c r="AS1023" s="11"/>
      <c r="AT1023" s="11"/>
      <c r="AU1023" s="11"/>
      <c r="AV1023" s="11"/>
      <c r="AW1023" s="11"/>
      <c r="AX1023" s="11"/>
      <c r="AY1023" s="11"/>
      <c r="AZ1023" s="11"/>
      <c r="BA1023" s="11"/>
      <c r="BB1023" s="11"/>
      <c r="BC1023" s="11"/>
      <c r="BD1023" s="11"/>
      <c r="BE1023" s="11"/>
      <c r="BF1023" s="11"/>
      <c r="BG1023" s="11"/>
      <c r="BH1023" s="11"/>
      <c r="BI1023" s="11"/>
      <c r="BJ1023" s="11"/>
      <c r="BK1023" s="11"/>
      <c r="BL1023" s="11"/>
      <c r="BM1023" s="11"/>
      <c r="BN1023" s="11"/>
      <c r="BO1023" s="11"/>
      <c r="BP1023" s="11"/>
      <c r="BQ1023" s="11"/>
      <c r="BR1023" s="11"/>
      <c r="BS1023" s="11"/>
      <c r="BT1023" s="11"/>
      <c r="BU1023" s="11"/>
      <c r="BV1023" s="11"/>
      <c r="BW1023" s="11"/>
      <c r="BX1023" s="11"/>
      <c r="BY1023" s="11"/>
      <c r="BZ1023" s="11"/>
      <c r="CA1023" s="11"/>
      <c r="CB1023" s="11"/>
      <c r="CC1023" s="11"/>
      <c r="CD1023" s="11"/>
      <c r="CE1023" s="11"/>
      <c r="CF1023" s="11"/>
      <c r="CG1023" s="11"/>
      <c r="CH1023" s="11"/>
      <c r="CI1023" s="11"/>
      <c r="CJ1023" s="11"/>
      <c r="CK1023" s="11"/>
      <c r="CL1023" s="11"/>
      <c r="CM1023" s="11"/>
      <c r="CN1023" s="11"/>
      <c r="CO1023" s="11"/>
      <c r="CP1023" s="11"/>
      <c r="CQ1023" s="11"/>
      <c r="CR1023" s="11"/>
      <c r="CS1023" s="11"/>
      <c r="CT1023" s="11"/>
      <c r="CU1023" s="11"/>
      <c r="CV1023" s="11"/>
      <c r="CW1023" s="11"/>
      <c r="CX1023" s="11"/>
      <c r="CY1023" s="11"/>
      <c r="CZ1023" s="11"/>
      <c r="DA1023" s="11"/>
      <c r="DB1023" s="11"/>
      <c r="DC1023" s="11"/>
      <c r="DD1023" s="11"/>
      <c r="DE1023" s="11"/>
      <c r="DF1023" s="11"/>
      <c r="DG1023" s="11"/>
      <c r="DH1023" s="11"/>
      <c r="DI1023" s="11"/>
      <c r="DJ1023" s="11"/>
      <c r="DK1023" s="11"/>
      <c r="DL1023" s="11"/>
      <c r="DM1023" s="11"/>
      <c r="DN1023" s="11"/>
      <c r="DO1023" s="11"/>
      <c r="DP1023" s="11"/>
      <c r="DQ1023" s="11"/>
      <c r="DR1023" s="11"/>
      <c r="DS1023" s="11"/>
      <c r="DT1023" s="11"/>
      <c r="DU1023" s="11"/>
      <c r="DV1023" s="11"/>
      <c r="DW1023" s="11"/>
      <c r="DX1023" s="11"/>
      <c r="DY1023" s="11"/>
      <c r="DZ1023" s="11"/>
      <c r="EA1023" s="11"/>
      <c r="EB1023" s="11"/>
      <c r="EC1023" s="11"/>
      <c r="ED1023" s="11"/>
      <c r="EE1023" s="11"/>
    </row>
    <row r="1024">
      <c r="B1024" s="58"/>
      <c r="C1024" s="58"/>
      <c r="D1024" s="58"/>
      <c r="E1024" s="58"/>
      <c r="F1024" s="58"/>
      <c r="AH1024" s="11"/>
      <c r="AI1024" s="11"/>
      <c r="AJ1024" s="11"/>
      <c r="AK1024" s="11"/>
      <c r="AL1024" s="11"/>
      <c r="AM1024" s="11"/>
      <c r="AN1024" s="11"/>
      <c r="AO1024" s="11"/>
      <c r="AP1024" s="11"/>
      <c r="AQ1024" s="11"/>
      <c r="AR1024" s="11"/>
      <c r="AS1024" s="11"/>
      <c r="AT1024" s="11"/>
      <c r="AU1024" s="11"/>
      <c r="AV1024" s="11"/>
      <c r="AW1024" s="11"/>
      <c r="AX1024" s="11"/>
      <c r="AY1024" s="11"/>
      <c r="AZ1024" s="11"/>
      <c r="BA1024" s="11"/>
      <c r="BB1024" s="11"/>
      <c r="BC1024" s="11"/>
      <c r="BD1024" s="11"/>
      <c r="BE1024" s="11"/>
      <c r="BF1024" s="11"/>
      <c r="BG1024" s="11"/>
      <c r="BH1024" s="11"/>
      <c r="BI1024" s="11"/>
      <c r="BJ1024" s="11"/>
      <c r="BK1024" s="11"/>
      <c r="BL1024" s="11"/>
      <c r="BM1024" s="11"/>
      <c r="BN1024" s="11"/>
      <c r="BO1024" s="11"/>
      <c r="BP1024" s="11"/>
      <c r="BQ1024" s="11"/>
      <c r="BR1024" s="11"/>
      <c r="BS1024" s="11"/>
      <c r="BT1024" s="11"/>
      <c r="BU1024" s="11"/>
      <c r="BV1024" s="11"/>
      <c r="BW1024" s="11"/>
      <c r="BX1024" s="11"/>
      <c r="BY1024" s="11"/>
      <c r="BZ1024" s="11"/>
      <c r="CA1024" s="11"/>
      <c r="CB1024" s="11"/>
      <c r="CC1024" s="11"/>
      <c r="CD1024" s="11"/>
      <c r="CE1024" s="11"/>
      <c r="CF1024" s="11"/>
      <c r="CG1024" s="11"/>
      <c r="CH1024" s="11"/>
      <c r="CI1024" s="11"/>
      <c r="CJ1024" s="11"/>
      <c r="CK1024" s="11"/>
      <c r="CL1024" s="11"/>
      <c r="CM1024" s="11"/>
      <c r="CN1024" s="11"/>
      <c r="CO1024" s="11"/>
      <c r="CP1024" s="11"/>
      <c r="CQ1024" s="11"/>
      <c r="CR1024" s="11"/>
      <c r="CS1024" s="11"/>
      <c r="CT1024" s="11"/>
      <c r="CU1024" s="11"/>
      <c r="CV1024" s="11"/>
      <c r="CW1024" s="11"/>
      <c r="CX1024" s="11"/>
      <c r="CY1024" s="11"/>
      <c r="CZ1024" s="11"/>
      <c r="DA1024" s="11"/>
      <c r="DB1024" s="11"/>
      <c r="DC1024" s="11"/>
      <c r="DD1024" s="11"/>
      <c r="DE1024" s="11"/>
      <c r="DF1024" s="11"/>
      <c r="DG1024" s="11"/>
      <c r="DH1024" s="11"/>
      <c r="DI1024" s="11"/>
      <c r="DJ1024" s="11"/>
      <c r="DK1024" s="11"/>
      <c r="DL1024" s="11"/>
      <c r="DM1024" s="11"/>
      <c r="DN1024" s="11"/>
      <c r="DO1024" s="11"/>
      <c r="DP1024" s="11"/>
      <c r="DQ1024" s="11"/>
      <c r="DR1024" s="11"/>
      <c r="DS1024" s="11"/>
      <c r="DT1024" s="11"/>
      <c r="DU1024" s="11"/>
      <c r="DV1024" s="11"/>
      <c r="DW1024" s="11"/>
      <c r="DX1024" s="11"/>
      <c r="DY1024" s="11"/>
      <c r="DZ1024" s="11"/>
      <c r="EA1024" s="11"/>
      <c r="EB1024" s="11"/>
      <c r="EC1024" s="11"/>
      <c r="ED1024" s="11"/>
      <c r="EE1024" s="11"/>
    </row>
    <row r="1025">
      <c r="B1025" s="58"/>
      <c r="C1025" s="58"/>
      <c r="D1025" s="58"/>
      <c r="E1025" s="58"/>
      <c r="F1025" s="58"/>
      <c r="AH1025" s="11"/>
      <c r="AI1025" s="11"/>
      <c r="AJ1025" s="11"/>
      <c r="AK1025" s="11"/>
      <c r="AL1025" s="11"/>
      <c r="AM1025" s="11"/>
      <c r="AN1025" s="11"/>
      <c r="AO1025" s="11"/>
      <c r="AP1025" s="11"/>
      <c r="AQ1025" s="11"/>
      <c r="AR1025" s="11"/>
      <c r="AS1025" s="11"/>
      <c r="AT1025" s="11"/>
      <c r="AU1025" s="11"/>
      <c r="AV1025" s="11"/>
      <c r="AW1025" s="11"/>
      <c r="AX1025" s="11"/>
      <c r="AY1025" s="11"/>
      <c r="AZ1025" s="11"/>
      <c r="BA1025" s="11"/>
      <c r="BB1025" s="11"/>
      <c r="BC1025" s="11"/>
      <c r="BD1025" s="11"/>
      <c r="BE1025" s="11"/>
      <c r="BF1025" s="11"/>
      <c r="BG1025" s="11"/>
      <c r="BH1025" s="11"/>
      <c r="BI1025" s="11"/>
      <c r="BJ1025" s="11"/>
      <c r="BK1025" s="11"/>
      <c r="BL1025" s="11"/>
      <c r="BM1025" s="11"/>
      <c r="BN1025" s="11"/>
      <c r="BO1025" s="11"/>
      <c r="BP1025" s="11"/>
      <c r="BQ1025" s="11"/>
      <c r="BR1025" s="11"/>
      <c r="BS1025" s="11"/>
      <c r="BT1025" s="11"/>
      <c r="BU1025" s="11"/>
      <c r="BV1025" s="11"/>
      <c r="BW1025" s="11"/>
      <c r="BX1025" s="11"/>
      <c r="BY1025" s="11"/>
      <c r="BZ1025" s="11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</row>
    <row r="1026">
      <c r="B1026" s="58"/>
      <c r="C1026" s="58"/>
      <c r="D1026" s="58"/>
      <c r="E1026" s="58"/>
      <c r="F1026" s="58"/>
      <c r="AH1026" s="11"/>
      <c r="AI1026" s="11"/>
      <c r="AJ1026" s="11"/>
      <c r="AK1026" s="11"/>
      <c r="AL1026" s="11"/>
      <c r="AM1026" s="11"/>
      <c r="AN1026" s="11"/>
      <c r="AO1026" s="11"/>
      <c r="AP1026" s="11"/>
      <c r="AQ1026" s="11"/>
      <c r="AR1026" s="11"/>
      <c r="AS1026" s="11"/>
      <c r="AT1026" s="11"/>
      <c r="AU1026" s="11"/>
      <c r="AV1026" s="11"/>
      <c r="AW1026" s="11"/>
      <c r="AX1026" s="11"/>
      <c r="AY1026" s="11"/>
      <c r="AZ1026" s="11"/>
      <c r="BA1026" s="11"/>
      <c r="BB1026" s="11"/>
      <c r="BC1026" s="11"/>
      <c r="BD1026" s="11"/>
      <c r="BE1026" s="11"/>
      <c r="BF1026" s="11"/>
      <c r="BG1026" s="11"/>
      <c r="BH1026" s="11"/>
      <c r="BI1026" s="11"/>
      <c r="BJ1026" s="11"/>
      <c r="BK1026" s="11"/>
      <c r="BL1026" s="11"/>
      <c r="BM1026" s="11"/>
      <c r="BN1026" s="11"/>
      <c r="BO1026" s="11"/>
      <c r="BP1026" s="11"/>
      <c r="BQ1026" s="11"/>
      <c r="BR1026" s="11"/>
      <c r="BS1026" s="11"/>
      <c r="BT1026" s="11"/>
      <c r="BU1026" s="11"/>
      <c r="BV1026" s="11"/>
      <c r="BW1026" s="11"/>
      <c r="BX1026" s="11"/>
      <c r="BY1026" s="11"/>
      <c r="BZ1026" s="11"/>
      <c r="CA1026" s="11"/>
      <c r="CB1026" s="11"/>
      <c r="CC1026" s="11"/>
      <c r="CD1026" s="11"/>
      <c r="CE1026" s="11"/>
      <c r="CF1026" s="11"/>
      <c r="CG1026" s="11"/>
      <c r="CH1026" s="11"/>
      <c r="CI1026" s="11"/>
      <c r="CJ1026" s="11"/>
      <c r="CK1026" s="11"/>
      <c r="CL1026" s="11"/>
      <c r="CM1026" s="11"/>
      <c r="CN1026" s="11"/>
      <c r="CO1026" s="11"/>
      <c r="CP1026" s="11"/>
      <c r="CQ1026" s="11"/>
      <c r="CR1026" s="11"/>
      <c r="CS1026" s="11"/>
      <c r="CT1026" s="11"/>
      <c r="CU1026" s="11"/>
      <c r="CV1026" s="11"/>
      <c r="CW1026" s="11"/>
      <c r="CX1026" s="11"/>
      <c r="CY1026" s="11"/>
      <c r="CZ1026" s="11"/>
      <c r="DA1026" s="11"/>
      <c r="DB1026" s="11"/>
      <c r="DC1026" s="11"/>
      <c r="DD1026" s="11"/>
      <c r="DE1026" s="11"/>
      <c r="DF1026" s="11"/>
      <c r="DG1026" s="11"/>
      <c r="DH1026" s="11"/>
      <c r="DI1026" s="11"/>
      <c r="DJ1026" s="11"/>
      <c r="DK1026" s="11"/>
      <c r="DL1026" s="11"/>
      <c r="DM1026" s="11"/>
      <c r="DN1026" s="11"/>
      <c r="DO1026" s="11"/>
      <c r="DP1026" s="11"/>
      <c r="DQ1026" s="11"/>
      <c r="DR1026" s="11"/>
      <c r="DS1026" s="11"/>
      <c r="DT1026" s="11"/>
      <c r="DU1026" s="11"/>
      <c r="DV1026" s="11"/>
      <c r="DW1026" s="11"/>
      <c r="DX1026" s="11"/>
      <c r="DY1026" s="11"/>
      <c r="DZ1026" s="11"/>
      <c r="EA1026" s="11"/>
      <c r="EB1026" s="11"/>
      <c r="EC1026" s="11"/>
      <c r="ED1026" s="11"/>
      <c r="EE1026" s="11"/>
    </row>
    <row r="1027">
      <c r="B1027" s="58"/>
      <c r="C1027" s="58"/>
      <c r="D1027" s="58"/>
      <c r="E1027" s="58"/>
      <c r="F1027" s="58"/>
      <c r="AH1027" s="11"/>
      <c r="AI1027" s="11"/>
      <c r="AJ1027" s="11"/>
      <c r="AK1027" s="11"/>
      <c r="AL1027" s="11"/>
      <c r="AM1027" s="11"/>
      <c r="AN1027" s="11"/>
      <c r="AO1027" s="11"/>
      <c r="AP1027" s="11"/>
      <c r="AQ1027" s="11"/>
      <c r="AR1027" s="11"/>
      <c r="AS1027" s="11"/>
      <c r="AT1027" s="11"/>
      <c r="AU1027" s="11"/>
      <c r="AV1027" s="11"/>
      <c r="AW1027" s="11"/>
      <c r="AX1027" s="11"/>
      <c r="AY1027" s="11"/>
      <c r="AZ1027" s="11"/>
      <c r="BA1027" s="11"/>
      <c r="BB1027" s="11"/>
      <c r="BC1027" s="11"/>
      <c r="BD1027" s="11"/>
      <c r="BE1027" s="11"/>
      <c r="BF1027" s="11"/>
      <c r="BG1027" s="11"/>
      <c r="BH1027" s="11"/>
      <c r="BI1027" s="11"/>
      <c r="BJ1027" s="11"/>
      <c r="BK1027" s="11"/>
      <c r="BL1027" s="11"/>
      <c r="BM1027" s="11"/>
      <c r="BN1027" s="11"/>
      <c r="BO1027" s="11"/>
      <c r="BP1027" s="11"/>
      <c r="BQ1027" s="11"/>
      <c r="BR1027" s="11"/>
      <c r="BS1027" s="11"/>
      <c r="BT1027" s="11"/>
      <c r="BU1027" s="11"/>
      <c r="BV1027" s="11"/>
      <c r="BW1027" s="11"/>
      <c r="BX1027" s="11"/>
      <c r="BY1027" s="11"/>
      <c r="BZ1027" s="11"/>
      <c r="CA1027" s="11"/>
      <c r="CB1027" s="11"/>
      <c r="CC1027" s="11"/>
      <c r="CD1027" s="11"/>
      <c r="CE1027" s="11"/>
      <c r="CF1027" s="11"/>
      <c r="CG1027" s="11"/>
      <c r="CH1027" s="11"/>
      <c r="CI1027" s="11"/>
      <c r="CJ1027" s="11"/>
      <c r="CK1027" s="11"/>
      <c r="CL1027" s="11"/>
      <c r="CM1027" s="11"/>
      <c r="CN1027" s="11"/>
      <c r="CO1027" s="11"/>
      <c r="CP1027" s="11"/>
      <c r="CQ1027" s="11"/>
      <c r="CR1027" s="11"/>
      <c r="CS1027" s="11"/>
      <c r="CT1027" s="11"/>
      <c r="CU1027" s="11"/>
      <c r="CV1027" s="11"/>
      <c r="CW1027" s="11"/>
      <c r="CX1027" s="11"/>
      <c r="CY1027" s="11"/>
      <c r="CZ1027" s="11"/>
      <c r="DA1027" s="11"/>
      <c r="DB1027" s="11"/>
      <c r="DC1027" s="11"/>
      <c r="DD1027" s="11"/>
      <c r="DE1027" s="11"/>
      <c r="DF1027" s="11"/>
      <c r="DG1027" s="11"/>
      <c r="DH1027" s="11"/>
      <c r="DI1027" s="11"/>
      <c r="DJ1027" s="11"/>
      <c r="DK1027" s="11"/>
      <c r="DL1027" s="11"/>
      <c r="DM1027" s="11"/>
      <c r="DN1027" s="11"/>
      <c r="DO1027" s="11"/>
      <c r="DP1027" s="11"/>
      <c r="DQ1027" s="11"/>
      <c r="DR1027" s="11"/>
      <c r="DS1027" s="11"/>
      <c r="DT1027" s="11"/>
      <c r="DU1027" s="11"/>
      <c r="DV1027" s="11"/>
      <c r="DW1027" s="11"/>
      <c r="DX1027" s="11"/>
      <c r="DY1027" s="11"/>
      <c r="DZ1027" s="11"/>
      <c r="EA1027" s="11"/>
      <c r="EB1027" s="11"/>
      <c r="EC1027" s="11"/>
      <c r="ED1027" s="11"/>
      <c r="EE1027" s="11"/>
    </row>
    <row r="1028">
      <c r="B1028" s="58"/>
      <c r="C1028" s="58"/>
      <c r="D1028" s="58"/>
      <c r="E1028" s="58"/>
      <c r="F1028" s="58"/>
      <c r="AH1028" s="11"/>
      <c r="AI1028" s="11"/>
      <c r="AJ1028" s="11"/>
      <c r="AK1028" s="11"/>
      <c r="AL1028" s="11"/>
      <c r="AM1028" s="11"/>
      <c r="AN1028" s="11"/>
      <c r="AO1028" s="11"/>
      <c r="AP1028" s="11"/>
      <c r="AQ1028" s="11"/>
      <c r="AR1028" s="11"/>
      <c r="AS1028" s="11"/>
      <c r="AT1028" s="11"/>
      <c r="AU1028" s="11"/>
      <c r="AV1028" s="11"/>
      <c r="AW1028" s="11"/>
      <c r="AX1028" s="11"/>
      <c r="AY1028" s="11"/>
      <c r="AZ1028" s="11"/>
      <c r="BA1028" s="11"/>
      <c r="BB1028" s="11"/>
      <c r="BC1028" s="11"/>
      <c r="BD1028" s="11"/>
      <c r="BE1028" s="11"/>
      <c r="BF1028" s="11"/>
      <c r="BG1028" s="11"/>
      <c r="BH1028" s="11"/>
      <c r="BI1028" s="11"/>
      <c r="BJ1028" s="11"/>
      <c r="BK1028" s="11"/>
      <c r="BL1028" s="11"/>
      <c r="BM1028" s="11"/>
      <c r="BN1028" s="11"/>
      <c r="BO1028" s="11"/>
      <c r="BP1028" s="11"/>
      <c r="BQ1028" s="11"/>
      <c r="BR1028" s="11"/>
      <c r="BS1028" s="11"/>
      <c r="BT1028" s="11"/>
      <c r="BU1028" s="11"/>
      <c r="BV1028" s="11"/>
      <c r="BW1028" s="11"/>
      <c r="BX1028" s="11"/>
      <c r="BY1028" s="11"/>
      <c r="BZ1028" s="11"/>
      <c r="CA1028" s="11"/>
      <c r="CB1028" s="11"/>
      <c r="CC1028" s="11"/>
      <c r="CD1028" s="11"/>
      <c r="CE1028" s="11"/>
      <c r="CF1028" s="11"/>
      <c r="CG1028" s="11"/>
      <c r="CH1028" s="11"/>
      <c r="CI1028" s="11"/>
      <c r="CJ1028" s="11"/>
      <c r="CK1028" s="11"/>
      <c r="CL1028" s="11"/>
      <c r="CM1028" s="11"/>
      <c r="CN1028" s="11"/>
      <c r="CO1028" s="11"/>
      <c r="CP1028" s="11"/>
      <c r="CQ1028" s="11"/>
      <c r="CR1028" s="11"/>
      <c r="CS1028" s="11"/>
      <c r="CT1028" s="11"/>
      <c r="CU1028" s="11"/>
      <c r="CV1028" s="11"/>
      <c r="CW1028" s="11"/>
      <c r="CX1028" s="11"/>
      <c r="CY1028" s="11"/>
      <c r="CZ1028" s="11"/>
      <c r="DA1028" s="11"/>
      <c r="DB1028" s="11"/>
      <c r="DC1028" s="11"/>
      <c r="DD1028" s="11"/>
      <c r="DE1028" s="11"/>
      <c r="DF1028" s="11"/>
      <c r="DG1028" s="11"/>
      <c r="DH1028" s="11"/>
      <c r="DI1028" s="11"/>
      <c r="DJ1028" s="11"/>
      <c r="DK1028" s="11"/>
      <c r="DL1028" s="11"/>
      <c r="DM1028" s="11"/>
      <c r="DN1028" s="11"/>
      <c r="DO1028" s="11"/>
      <c r="DP1028" s="11"/>
      <c r="DQ1028" s="11"/>
      <c r="DR1028" s="11"/>
      <c r="DS1028" s="11"/>
      <c r="DT1028" s="11"/>
      <c r="DU1028" s="11"/>
      <c r="DV1028" s="11"/>
      <c r="DW1028" s="11"/>
      <c r="DX1028" s="11"/>
      <c r="DY1028" s="11"/>
      <c r="DZ1028" s="11"/>
      <c r="EA1028" s="11"/>
      <c r="EB1028" s="11"/>
      <c r="EC1028" s="11"/>
      <c r="ED1028" s="11"/>
      <c r="EE1028" s="11"/>
    </row>
    <row r="1029">
      <c r="B1029" s="58"/>
      <c r="C1029" s="58"/>
      <c r="D1029" s="58"/>
      <c r="E1029" s="58"/>
      <c r="F1029" s="58"/>
      <c r="AH1029" s="11"/>
      <c r="AI1029" s="11"/>
      <c r="AJ1029" s="11"/>
      <c r="AK1029" s="11"/>
      <c r="AL1029" s="11"/>
      <c r="AM1029" s="11"/>
      <c r="AN1029" s="11"/>
      <c r="AO1029" s="11"/>
      <c r="AP1029" s="11"/>
      <c r="AQ1029" s="11"/>
      <c r="AR1029" s="11"/>
      <c r="AS1029" s="11"/>
      <c r="AT1029" s="11"/>
      <c r="AU1029" s="11"/>
      <c r="AV1029" s="11"/>
      <c r="AW1029" s="11"/>
      <c r="AX1029" s="11"/>
      <c r="AY1029" s="11"/>
      <c r="AZ1029" s="11"/>
      <c r="BA1029" s="11"/>
      <c r="BB1029" s="11"/>
      <c r="BC1029" s="11"/>
      <c r="BD1029" s="11"/>
      <c r="BE1029" s="11"/>
      <c r="BF1029" s="11"/>
      <c r="BG1029" s="11"/>
      <c r="BH1029" s="11"/>
      <c r="BI1029" s="11"/>
      <c r="BJ1029" s="11"/>
      <c r="BK1029" s="11"/>
      <c r="BL1029" s="11"/>
      <c r="BM1029" s="11"/>
      <c r="BN1029" s="11"/>
      <c r="BO1029" s="11"/>
      <c r="BP1029" s="11"/>
      <c r="BQ1029" s="11"/>
      <c r="BR1029" s="11"/>
      <c r="BS1029" s="11"/>
      <c r="BT1029" s="11"/>
      <c r="BU1029" s="11"/>
      <c r="BV1029" s="11"/>
      <c r="BW1029" s="11"/>
      <c r="BX1029" s="11"/>
      <c r="BY1029" s="11"/>
      <c r="BZ1029" s="11"/>
      <c r="CA1029" s="11"/>
      <c r="CB1029" s="11"/>
      <c r="CC1029" s="11"/>
      <c r="CD1029" s="11"/>
      <c r="CE1029" s="11"/>
      <c r="CF1029" s="11"/>
      <c r="CG1029" s="11"/>
      <c r="CH1029" s="11"/>
      <c r="CI1029" s="11"/>
      <c r="CJ1029" s="11"/>
      <c r="CK1029" s="11"/>
      <c r="CL1029" s="11"/>
      <c r="CM1029" s="11"/>
      <c r="CN1029" s="11"/>
      <c r="CO1029" s="11"/>
      <c r="CP1029" s="11"/>
      <c r="CQ1029" s="11"/>
      <c r="CR1029" s="11"/>
      <c r="CS1029" s="11"/>
      <c r="CT1029" s="11"/>
      <c r="CU1029" s="11"/>
      <c r="CV1029" s="11"/>
      <c r="CW1029" s="11"/>
      <c r="CX1029" s="11"/>
      <c r="CY1029" s="11"/>
      <c r="CZ1029" s="11"/>
      <c r="DA1029" s="11"/>
      <c r="DB1029" s="11"/>
      <c r="DC1029" s="11"/>
      <c r="DD1029" s="11"/>
      <c r="DE1029" s="11"/>
      <c r="DF1029" s="11"/>
      <c r="DG1029" s="11"/>
      <c r="DH1029" s="11"/>
      <c r="DI1029" s="11"/>
      <c r="DJ1029" s="11"/>
      <c r="DK1029" s="11"/>
      <c r="DL1029" s="11"/>
      <c r="DM1029" s="11"/>
      <c r="DN1029" s="11"/>
      <c r="DO1029" s="11"/>
      <c r="DP1029" s="11"/>
      <c r="DQ1029" s="11"/>
      <c r="DR1029" s="11"/>
      <c r="DS1029" s="11"/>
      <c r="DT1029" s="11"/>
      <c r="DU1029" s="11"/>
      <c r="DV1029" s="11"/>
      <c r="DW1029" s="11"/>
      <c r="DX1029" s="11"/>
      <c r="DY1029" s="11"/>
      <c r="DZ1029" s="11"/>
      <c r="EA1029" s="11"/>
      <c r="EB1029" s="11"/>
      <c r="EC1029" s="11"/>
      <c r="ED1029" s="11"/>
      <c r="EE1029" s="11"/>
    </row>
    <row r="1030">
      <c r="B1030" s="58"/>
      <c r="C1030" s="58"/>
      <c r="D1030" s="58"/>
      <c r="E1030" s="58"/>
      <c r="F1030" s="58"/>
      <c r="AH1030" s="11"/>
      <c r="AI1030" s="11"/>
      <c r="AJ1030" s="11"/>
      <c r="AK1030" s="11"/>
      <c r="AL1030" s="11"/>
      <c r="AM1030" s="11"/>
      <c r="AN1030" s="11"/>
      <c r="AO1030" s="11"/>
      <c r="AP1030" s="11"/>
      <c r="AQ1030" s="11"/>
      <c r="AR1030" s="11"/>
      <c r="AS1030" s="11"/>
      <c r="AT1030" s="11"/>
      <c r="AU1030" s="11"/>
      <c r="AV1030" s="11"/>
      <c r="AW1030" s="11"/>
      <c r="AX1030" s="11"/>
      <c r="AY1030" s="11"/>
      <c r="AZ1030" s="11"/>
      <c r="BA1030" s="11"/>
      <c r="BB1030" s="11"/>
      <c r="BC1030" s="11"/>
      <c r="BD1030" s="11"/>
      <c r="BE1030" s="11"/>
      <c r="BF1030" s="11"/>
      <c r="BG1030" s="11"/>
      <c r="BH1030" s="11"/>
      <c r="BI1030" s="11"/>
      <c r="BJ1030" s="11"/>
      <c r="BK1030" s="11"/>
      <c r="BL1030" s="11"/>
      <c r="BM1030" s="11"/>
      <c r="BN1030" s="11"/>
      <c r="BO1030" s="11"/>
      <c r="BP1030" s="11"/>
      <c r="BQ1030" s="11"/>
      <c r="BR1030" s="11"/>
      <c r="BS1030" s="11"/>
      <c r="BT1030" s="11"/>
      <c r="BU1030" s="11"/>
      <c r="BV1030" s="11"/>
      <c r="BW1030" s="11"/>
      <c r="BX1030" s="11"/>
      <c r="BY1030" s="11"/>
      <c r="BZ1030" s="11"/>
      <c r="CA1030" s="11"/>
      <c r="CB1030" s="11"/>
      <c r="CC1030" s="11"/>
      <c r="CD1030" s="11"/>
      <c r="CE1030" s="11"/>
      <c r="CF1030" s="11"/>
      <c r="CG1030" s="11"/>
      <c r="CH1030" s="11"/>
      <c r="CI1030" s="11"/>
      <c r="CJ1030" s="11"/>
      <c r="CK1030" s="11"/>
      <c r="CL1030" s="11"/>
      <c r="CM1030" s="11"/>
      <c r="CN1030" s="11"/>
      <c r="CO1030" s="11"/>
      <c r="CP1030" s="11"/>
      <c r="CQ1030" s="11"/>
      <c r="CR1030" s="11"/>
      <c r="CS1030" s="11"/>
      <c r="CT1030" s="11"/>
      <c r="CU1030" s="11"/>
      <c r="CV1030" s="11"/>
      <c r="CW1030" s="11"/>
      <c r="CX1030" s="11"/>
      <c r="CY1030" s="11"/>
      <c r="CZ1030" s="11"/>
      <c r="DA1030" s="11"/>
      <c r="DB1030" s="11"/>
      <c r="DC1030" s="11"/>
      <c r="DD1030" s="11"/>
      <c r="DE1030" s="11"/>
      <c r="DF1030" s="11"/>
      <c r="DG1030" s="11"/>
      <c r="DH1030" s="11"/>
      <c r="DI1030" s="11"/>
      <c r="DJ1030" s="11"/>
      <c r="DK1030" s="11"/>
      <c r="DL1030" s="11"/>
      <c r="DM1030" s="11"/>
      <c r="DN1030" s="11"/>
      <c r="DO1030" s="11"/>
      <c r="DP1030" s="11"/>
      <c r="DQ1030" s="11"/>
      <c r="DR1030" s="11"/>
      <c r="DS1030" s="11"/>
      <c r="DT1030" s="11"/>
      <c r="DU1030" s="11"/>
      <c r="DV1030" s="11"/>
      <c r="DW1030" s="11"/>
      <c r="DX1030" s="11"/>
      <c r="DY1030" s="11"/>
      <c r="DZ1030" s="11"/>
      <c r="EA1030" s="11"/>
      <c r="EB1030" s="11"/>
      <c r="EC1030" s="11"/>
      <c r="ED1030" s="11"/>
      <c r="EE1030" s="11"/>
    </row>
    <row r="1031">
      <c r="B1031" s="58"/>
      <c r="C1031" s="58"/>
      <c r="D1031" s="58"/>
      <c r="E1031" s="58"/>
      <c r="F1031" s="58"/>
      <c r="AH1031" s="11"/>
      <c r="AI1031" s="11"/>
      <c r="AJ1031" s="11"/>
      <c r="AK1031" s="11"/>
      <c r="AL1031" s="11"/>
      <c r="AM1031" s="11"/>
      <c r="AN1031" s="11"/>
      <c r="AO1031" s="11"/>
      <c r="AP1031" s="11"/>
      <c r="AQ1031" s="11"/>
      <c r="AR1031" s="11"/>
      <c r="AS1031" s="11"/>
      <c r="AT1031" s="11"/>
      <c r="AU1031" s="11"/>
      <c r="AV1031" s="11"/>
      <c r="AW1031" s="11"/>
      <c r="AX1031" s="11"/>
      <c r="AY1031" s="11"/>
      <c r="AZ1031" s="11"/>
      <c r="BA1031" s="11"/>
      <c r="BB1031" s="11"/>
      <c r="BC1031" s="11"/>
      <c r="BD1031" s="11"/>
      <c r="BE1031" s="11"/>
      <c r="BF1031" s="11"/>
      <c r="BG1031" s="11"/>
      <c r="BH1031" s="11"/>
      <c r="BI1031" s="11"/>
      <c r="BJ1031" s="11"/>
      <c r="BK1031" s="11"/>
      <c r="BL1031" s="11"/>
      <c r="BM1031" s="11"/>
      <c r="BN1031" s="11"/>
      <c r="BO1031" s="11"/>
      <c r="BP1031" s="11"/>
      <c r="BQ1031" s="11"/>
      <c r="BR1031" s="11"/>
      <c r="BS1031" s="11"/>
      <c r="BT1031" s="11"/>
      <c r="BU1031" s="11"/>
      <c r="BV1031" s="11"/>
      <c r="BW1031" s="11"/>
      <c r="BX1031" s="11"/>
      <c r="BY1031" s="11"/>
      <c r="BZ1031" s="11"/>
      <c r="CA1031" s="11"/>
      <c r="CB1031" s="11"/>
      <c r="CC1031" s="11"/>
      <c r="CD1031" s="11"/>
      <c r="CE1031" s="11"/>
      <c r="CF1031" s="11"/>
      <c r="CG1031" s="11"/>
      <c r="CH1031" s="11"/>
      <c r="CI1031" s="11"/>
      <c r="CJ1031" s="11"/>
      <c r="CK1031" s="11"/>
      <c r="CL1031" s="11"/>
      <c r="CM1031" s="11"/>
      <c r="CN1031" s="11"/>
      <c r="CO1031" s="11"/>
      <c r="CP1031" s="11"/>
      <c r="CQ1031" s="11"/>
      <c r="CR1031" s="11"/>
      <c r="CS1031" s="11"/>
      <c r="CT1031" s="11"/>
      <c r="CU1031" s="11"/>
      <c r="CV1031" s="11"/>
      <c r="CW1031" s="11"/>
      <c r="CX1031" s="11"/>
      <c r="CY1031" s="11"/>
      <c r="CZ1031" s="11"/>
      <c r="DA1031" s="11"/>
      <c r="DB1031" s="11"/>
      <c r="DC1031" s="11"/>
      <c r="DD1031" s="11"/>
      <c r="DE1031" s="11"/>
      <c r="DF1031" s="11"/>
      <c r="DG1031" s="11"/>
      <c r="DH1031" s="11"/>
      <c r="DI1031" s="11"/>
      <c r="DJ1031" s="11"/>
      <c r="DK1031" s="11"/>
      <c r="DL1031" s="11"/>
      <c r="DM1031" s="11"/>
      <c r="DN1031" s="11"/>
      <c r="DO1031" s="11"/>
      <c r="DP1031" s="11"/>
      <c r="DQ1031" s="11"/>
      <c r="DR1031" s="11"/>
      <c r="DS1031" s="11"/>
      <c r="DT1031" s="11"/>
      <c r="DU1031" s="11"/>
      <c r="DV1031" s="11"/>
      <c r="DW1031" s="11"/>
      <c r="DX1031" s="11"/>
      <c r="DY1031" s="11"/>
      <c r="DZ1031" s="11"/>
      <c r="EA1031" s="11"/>
      <c r="EB1031" s="11"/>
      <c r="EC1031" s="11"/>
      <c r="ED1031" s="11"/>
      <c r="EE1031" s="11"/>
    </row>
    <row r="1032">
      <c r="B1032" s="58"/>
      <c r="C1032" s="58"/>
      <c r="D1032" s="58"/>
      <c r="E1032" s="58"/>
      <c r="F1032" s="58"/>
      <c r="AH1032" s="11"/>
      <c r="AI1032" s="11"/>
      <c r="AJ1032" s="11"/>
      <c r="AK1032" s="11"/>
      <c r="AL1032" s="11"/>
      <c r="AM1032" s="11"/>
      <c r="AN1032" s="11"/>
      <c r="AO1032" s="11"/>
      <c r="AP1032" s="11"/>
      <c r="AQ1032" s="11"/>
      <c r="AR1032" s="11"/>
      <c r="AS1032" s="11"/>
      <c r="AT1032" s="11"/>
      <c r="AU1032" s="11"/>
      <c r="AV1032" s="11"/>
      <c r="AW1032" s="11"/>
      <c r="AX1032" s="11"/>
      <c r="AY1032" s="11"/>
      <c r="AZ1032" s="11"/>
      <c r="BA1032" s="11"/>
      <c r="BB1032" s="11"/>
      <c r="BC1032" s="11"/>
      <c r="BD1032" s="11"/>
      <c r="BE1032" s="11"/>
      <c r="BF1032" s="11"/>
      <c r="BG1032" s="11"/>
      <c r="BH1032" s="11"/>
      <c r="BI1032" s="11"/>
      <c r="BJ1032" s="11"/>
      <c r="BK1032" s="11"/>
      <c r="BL1032" s="11"/>
      <c r="BM1032" s="11"/>
      <c r="BN1032" s="11"/>
      <c r="BO1032" s="11"/>
      <c r="BP1032" s="11"/>
      <c r="BQ1032" s="11"/>
      <c r="BR1032" s="11"/>
      <c r="BS1032" s="11"/>
      <c r="BT1032" s="11"/>
      <c r="BU1032" s="11"/>
      <c r="BV1032" s="11"/>
      <c r="BW1032" s="11"/>
      <c r="BX1032" s="11"/>
      <c r="BY1032" s="11"/>
      <c r="BZ1032" s="11"/>
      <c r="CA1032" s="11"/>
      <c r="CB1032" s="11"/>
      <c r="CC1032" s="11"/>
      <c r="CD1032" s="11"/>
      <c r="CE1032" s="11"/>
      <c r="CF1032" s="11"/>
      <c r="CG1032" s="11"/>
      <c r="CH1032" s="11"/>
      <c r="CI1032" s="11"/>
      <c r="CJ1032" s="11"/>
      <c r="CK1032" s="11"/>
      <c r="CL1032" s="11"/>
      <c r="CM1032" s="11"/>
      <c r="CN1032" s="11"/>
      <c r="CO1032" s="11"/>
      <c r="CP1032" s="11"/>
      <c r="CQ1032" s="11"/>
      <c r="CR1032" s="11"/>
      <c r="CS1032" s="11"/>
      <c r="CT1032" s="11"/>
      <c r="CU1032" s="11"/>
      <c r="CV1032" s="11"/>
      <c r="CW1032" s="11"/>
      <c r="CX1032" s="11"/>
      <c r="CY1032" s="11"/>
      <c r="CZ1032" s="11"/>
      <c r="DA1032" s="11"/>
      <c r="DB1032" s="11"/>
      <c r="DC1032" s="11"/>
      <c r="DD1032" s="11"/>
      <c r="DE1032" s="11"/>
      <c r="DF1032" s="11"/>
      <c r="DG1032" s="11"/>
      <c r="DH1032" s="11"/>
      <c r="DI1032" s="11"/>
      <c r="DJ1032" s="11"/>
      <c r="DK1032" s="11"/>
      <c r="DL1032" s="11"/>
      <c r="DM1032" s="11"/>
      <c r="DN1032" s="11"/>
      <c r="DO1032" s="11"/>
      <c r="DP1032" s="11"/>
      <c r="DQ1032" s="11"/>
      <c r="DR1032" s="11"/>
      <c r="DS1032" s="11"/>
      <c r="DT1032" s="11"/>
      <c r="DU1032" s="11"/>
      <c r="DV1032" s="11"/>
      <c r="DW1032" s="11"/>
      <c r="DX1032" s="11"/>
      <c r="DY1032" s="11"/>
      <c r="DZ1032" s="11"/>
      <c r="EA1032" s="11"/>
      <c r="EB1032" s="11"/>
      <c r="EC1032" s="11"/>
      <c r="ED1032" s="11"/>
      <c r="EE1032" s="11"/>
    </row>
    <row r="1033">
      <c r="B1033" s="58"/>
      <c r="C1033" s="58"/>
      <c r="D1033" s="58"/>
      <c r="E1033" s="58"/>
      <c r="F1033" s="58"/>
      <c r="AH1033" s="11"/>
      <c r="AI1033" s="11"/>
      <c r="AJ1033" s="11"/>
      <c r="AK1033" s="11"/>
      <c r="AL1033" s="11"/>
      <c r="AM1033" s="11"/>
      <c r="AN1033" s="11"/>
      <c r="AO1033" s="11"/>
      <c r="AP1033" s="11"/>
      <c r="AQ1033" s="11"/>
      <c r="AR1033" s="11"/>
      <c r="AS1033" s="11"/>
      <c r="AT1033" s="11"/>
      <c r="AU1033" s="11"/>
      <c r="AV1033" s="11"/>
      <c r="AW1033" s="11"/>
      <c r="AX1033" s="11"/>
      <c r="AY1033" s="11"/>
      <c r="AZ1033" s="11"/>
      <c r="BA1033" s="11"/>
      <c r="BB1033" s="11"/>
      <c r="BC1033" s="11"/>
      <c r="BD1033" s="11"/>
      <c r="BE1033" s="11"/>
      <c r="BF1033" s="11"/>
      <c r="BG1033" s="11"/>
      <c r="BH1033" s="11"/>
      <c r="BI1033" s="11"/>
      <c r="BJ1033" s="11"/>
      <c r="BK1033" s="11"/>
      <c r="BL1033" s="11"/>
      <c r="BM1033" s="11"/>
      <c r="BN1033" s="11"/>
      <c r="BO1033" s="11"/>
      <c r="BP1033" s="11"/>
      <c r="BQ1033" s="11"/>
      <c r="BR1033" s="11"/>
      <c r="BS1033" s="11"/>
      <c r="BT1033" s="11"/>
      <c r="BU1033" s="11"/>
      <c r="BV1033" s="11"/>
      <c r="BW1033" s="11"/>
      <c r="BX1033" s="11"/>
      <c r="BY1033" s="11"/>
      <c r="BZ1033" s="11"/>
      <c r="CA1033" s="11"/>
      <c r="CB1033" s="11"/>
      <c r="CC1033" s="11"/>
      <c r="CD1033" s="11"/>
      <c r="CE1033" s="11"/>
      <c r="CF1033" s="11"/>
      <c r="CG1033" s="11"/>
      <c r="CH1033" s="11"/>
      <c r="CI1033" s="11"/>
      <c r="CJ1033" s="11"/>
      <c r="CK1033" s="11"/>
      <c r="CL1033" s="11"/>
      <c r="CM1033" s="11"/>
      <c r="CN1033" s="11"/>
      <c r="CO1033" s="11"/>
      <c r="CP1033" s="11"/>
      <c r="CQ1033" s="11"/>
      <c r="CR1033" s="11"/>
      <c r="CS1033" s="11"/>
      <c r="CT1033" s="11"/>
      <c r="CU1033" s="11"/>
      <c r="CV1033" s="11"/>
      <c r="CW1033" s="11"/>
      <c r="CX1033" s="11"/>
      <c r="CY1033" s="11"/>
      <c r="CZ1033" s="11"/>
      <c r="DA1033" s="11"/>
      <c r="DB1033" s="11"/>
      <c r="DC1033" s="11"/>
      <c r="DD1033" s="11"/>
      <c r="DE1033" s="11"/>
      <c r="DF1033" s="11"/>
      <c r="DG1033" s="11"/>
      <c r="DH1033" s="11"/>
      <c r="DI1033" s="11"/>
      <c r="DJ1033" s="11"/>
      <c r="DK1033" s="11"/>
      <c r="DL1033" s="11"/>
      <c r="DM1033" s="11"/>
      <c r="DN1033" s="11"/>
      <c r="DO1033" s="11"/>
      <c r="DP1033" s="11"/>
      <c r="DQ1033" s="11"/>
      <c r="DR1033" s="11"/>
      <c r="DS1033" s="11"/>
      <c r="DT1033" s="11"/>
      <c r="DU1033" s="11"/>
      <c r="DV1033" s="11"/>
      <c r="DW1033" s="11"/>
      <c r="DX1033" s="11"/>
      <c r="DY1033" s="11"/>
      <c r="DZ1033" s="11"/>
      <c r="EA1033" s="11"/>
      <c r="EB1033" s="11"/>
      <c r="EC1033" s="11"/>
      <c r="ED1033" s="11"/>
      <c r="EE1033" s="11"/>
    </row>
    <row r="1034">
      <c r="B1034" s="58"/>
      <c r="C1034" s="58"/>
      <c r="D1034" s="58"/>
      <c r="E1034" s="58"/>
      <c r="F1034" s="58"/>
      <c r="AH1034" s="11"/>
      <c r="AI1034" s="11"/>
      <c r="AJ1034" s="11"/>
      <c r="AK1034" s="11"/>
      <c r="AL1034" s="11"/>
      <c r="AM1034" s="11"/>
      <c r="AN1034" s="11"/>
      <c r="AO1034" s="11"/>
      <c r="AP1034" s="11"/>
      <c r="AQ1034" s="11"/>
      <c r="AR1034" s="11"/>
      <c r="AS1034" s="11"/>
      <c r="AT1034" s="11"/>
      <c r="AU1034" s="11"/>
      <c r="AV1034" s="11"/>
      <c r="AW1034" s="11"/>
      <c r="AX1034" s="11"/>
      <c r="AY1034" s="11"/>
      <c r="AZ1034" s="11"/>
      <c r="BA1034" s="11"/>
      <c r="BB1034" s="11"/>
      <c r="BC1034" s="11"/>
      <c r="BD1034" s="11"/>
      <c r="BE1034" s="11"/>
      <c r="BF1034" s="11"/>
      <c r="BG1034" s="11"/>
      <c r="BH1034" s="11"/>
      <c r="BI1034" s="11"/>
      <c r="BJ1034" s="11"/>
      <c r="BK1034" s="11"/>
      <c r="BL1034" s="11"/>
      <c r="BM1034" s="11"/>
      <c r="BN1034" s="11"/>
      <c r="BO1034" s="11"/>
      <c r="BP1034" s="11"/>
      <c r="BQ1034" s="11"/>
      <c r="BR1034" s="11"/>
      <c r="BS1034" s="11"/>
      <c r="BT1034" s="11"/>
      <c r="BU1034" s="11"/>
      <c r="BV1034" s="11"/>
      <c r="BW1034" s="11"/>
      <c r="BX1034" s="11"/>
      <c r="BY1034" s="11"/>
      <c r="BZ1034" s="11"/>
      <c r="CA1034" s="11"/>
      <c r="CB1034" s="11"/>
      <c r="CC1034" s="11"/>
      <c r="CD1034" s="11"/>
      <c r="CE1034" s="11"/>
      <c r="CF1034" s="11"/>
      <c r="CG1034" s="11"/>
      <c r="CH1034" s="11"/>
      <c r="CI1034" s="11"/>
      <c r="CJ1034" s="11"/>
      <c r="CK1034" s="11"/>
      <c r="CL1034" s="11"/>
      <c r="CM1034" s="11"/>
      <c r="CN1034" s="11"/>
      <c r="CO1034" s="11"/>
      <c r="CP1034" s="11"/>
      <c r="CQ1034" s="11"/>
      <c r="CR1034" s="11"/>
      <c r="CS1034" s="11"/>
      <c r="CT1034" s="11"/>
      <c r="CU1034" s="11"/>
      <c r="CV1034" s="11"/>
      <c r="CW1034" s="11"/>
      <c r="CX1034" s="11"/>
      <c r="CY1034" s="11"/>
      <c r="CZ1034" s="11"/>
      <c r="DA1034" s="11"/>
      <c r="DB1034" s="11"/>
      <c r="DC1034" s="11"/>
      <c r="DD1034" s="11"/>
      <c r="DE1034" s="11"/>
      <c r="DF1034" s="11"/>
      <c r="DG1034" s="11"/>
      <c r="DH1034" s="11"/>
      <c r="DI1034" s="11"/>
      <c r="DJ1034" s="11"/>
      <c r="DK1034" s="11"/>
      <c r="DL1034" s="11"/>
      <c r="DM1034" s="11"/>
      <c r="DN1034" s="11"/>
      <c r="DO1034" s="11"/>
      <c r="DP1034" s="11"/>
      <c r="DQ1034" s="11"/>
      <c r="DR1034" s="11"/>
      <c r="DS1034" s="11"/>
      <c r="DT1034" s="11"/>
      <c r="DU1034" s="11"/>
      <c r="DV1034" s="11"/>
      <c r="DW1034" s="11"/>
      <c r="DX1034" s="11"/>
      <c r="DY1034" s="11"/>
      <c r="DZ1034" s="11"/>
      <c r="EA1034" s="11"/>
      <c r="EB1034" s="11"/>
      <c r="EC1034" s="11"/>
      <c r="ED1034" s="11"/>
      <c r="EE1034" s="11"/>
    </row>
    <row r="1035">
      <c r="B1035" s="58"/>
      <c r="C1035" s="58"/>
      <c r="D1035" s="58"/>
      <c r="E1035" s="58"/>
      <c r="F1035" s="58"/>
      <c r="AH1035" s="11"/>
      <c r="AI1035" s="11"/>
      <c r="AJ1035" s="11"/>
      <c r="AK1035" s="11"/>
      <c r="AL1035" s="11"/>
      <c r="AM1035" s="11"/>
      <c r="AN1035" s="11"/>
      <c r="AO1035" s="11"/>
      <c r="AP1035" s="11"/>
      <c r="AQ1035" s="11"/>
      <c r="AR1035" s="11"/>
      <c r="AS1035" s="11"/>
      <c r="AT1035" s="11"/>
      <c r="AU1035" s="11"/>
      <c r="AV1035" s="11"/>
      <c r="AW1035" s="11"/>
      <c r="AX1035" s="11"/>
      <c r="AY1035" s="11"/>
      <c r="AZ1035" s="11"/>
      <c r="BA1035" s="11"/>
      <c r="BB1035" s="11"/>
      <c r="BC1035" s="11"/>
      <c r="BD1035" s="11"/>
      <c r="BE1035" s="11"/>
      <c r="BF1035" s="11"/>
      <c r="BG1035" s="11"/>
      <c r="BH1035" s="11"/>
      <c r="BI1035" s="11"/>
      <c r="BJ1035" s="11"/>
      <c r="BK1035" s="11"/>
      <c r="BL1035" s="11"/>
      <c r="BM1035" s="11"/>
      <c r="BN1035" s="11"/>
      <c r="BO1035" s="11"/>
      <c r="BP1035" s="11"/>
      <c r="BQ1035" s="11"/>
      <c r="BR1035" s="11"/>
      <c r="BS1035" s="11"/>
      <c r="BT1035" s="11"/>
      <c r="BU1035" s="11"/>
      <c r="BV1035" s="11"/>
      <c r="BW1035" s="11"/>
      <c r="BX1035" s="11"/>
      <c r="BY1035" s="11"/>
      <c r="BZ1035" s="11"/>
      <c r="CA1035" s="11"/>
      <c r="CB1035" s="11"/>
      <c r="CC1035" s="11"/>
      <c r="CD1035" s="11"/>
      <c r="CE1035" s="11"/>
      <c r="CF1035" s="11"/>
      <c r="CG1035" s="11"/>
      <c r="CH1035" s="11"/>
      <c r="CI1035" s="11"/>
      <c r="CJ1035" s="11"/>
      <c r="CK1035" s="11"/>
      <c r="CL1035" s="11"/>
      <c r="CM1035" s="11"/>
      <c r="CN1035" s="11"/>
      <c r="CO1035" s="11"/>
      <c r="CP1035" s="11"/>
      <c r="CQ1035" s="11"/>
      <c r="CR1035" s="11"/>
      <c r="CS1035" s="11"/>
      <c r="CT1035" s="11"/>
      <c r="CU1035" s="11"/>
      <c r="CV1035" s="11"/>
      <c r="CW1035" s="11"/>
      <c r="CX1035" s="11"/>
      <c r="CY1035" s="11"/>
      <c r="CZ1035" s="11"/>
      <c r="DA1035" s="11"/>
      <c r="DB1035" s="11"/>
      <c r="DC1035" s="11"/>
      <c r="DD1035" s="11"/>
      <c r="DE1035" s="11"/>
      <c r="DF1035" s="11"/>
      <c r="DG1035" s="11"/>
      <c r="DH1035" s="11"/>
      <c r="DI1035" s="11"/>
      <c r="DJ1035" s="11"/>
      <c r="DK1035" s="11"/>
      <c r="DL1035" s="11"/>
      <c r="DM1035" s="11"/>
      <c r="DN1035" s="11"/>
      <c r="DO1035" s="11"/>
      <c r="DP1035" s="11"/>
      <c r="DQ1035" s="11"/>
      <c r="DR1035" s="11"/>
      <c r="DS1035" s="11"/>
      <c r="DT1035" s="11"/>
      <c r="DU1035" s="11"/>
      <c r="DV1035" s="11"/>
      <c r="DW1035" s="11"/>
      <c r="DX1035" s="11"/>
      <c r="DY1035" s="11"/>
      <c r="DZ1035" s="11"/>
      <c r="EA1035" s="11"/>
      <c r="EB1035" s="11"/>
      <c r="EC1035" s="11"/>
      <c r="ED1035" s="11"/>
      <c r="EE1035" s="11"/>
    </row>
    <row r="1036">
      <c r="B1036" s="58"/>
      <c r="C1036" s="58"/>
      <c r="D1036" s="58"/>
      <c r="E1036" s="58"/>
      <c r="F1036" s="58"/>
      <c r="AH1036" s="11"/>
      <c r="AI1036" s="11"/>
      <c r="AJ1036" s="11"/>
      <c r="AK1036" s="11"/>
      <c r="AL1036" s="11"/>
      <c r="AM1036" s="11"/>
      <c r="AN1036" s="11"/>
      <c r="AO1036" s="11"/>
      <c r="AP1036" s="11"/>
      <c r="AQ1036" s="11"/>
      <c r="AR1036" s="11"/>
      <c r="AS1036" s="11"/>
      <c r="AT1036" s="11"/>
      <c r="AU1036" s="11"/>
      <c r="AV1036" s="11"/>
      <c r="AW1036" s="11"/>
      <c r="AX1036" s="11"/>
      <c r="AY1036" s="11"/>
      <c r="AZ1036" s="11"/>
      <c r="BA1036" s="11"/>
      <c r="BB1036" s="11"/>
      <c r="BC1036" s="11"/>
      <c r="BD1036" s="11"/>
      <c r="BE1036" s="11"/>
      <c r="BF1036" s="11"/>
      <c r="BG1036" s="11"/>
      <c r="BH1036" s="11"/>
      <c r="BI1036" s="11"/>
      <c r="BJ1036" s="11"/>
      <c r="BK1036" s="11"/>
      <c r="BL1036" s="11"/>
      <c r="BM1036" s="11"/>
      <c r="BN1036" s="11"/>
      <c r="BO1036" s="11"/>
      <c r="BP1036" s="11"/>
      <c r="BQ1036" s="11"/>
      <c r="BR1036" s="11"/>
      <c r="BS1036" s="11"/>
      <c r="BT1036" s="11"/>
      <c r="BU1036" s="11"/>
      <c r="BV1036" s="11"/>
      <c r="BW1036" s="11"/>
      <c r="BX1036" s="11"/>
      <c r="BY1036" s="11"/>
      <c r="BZ1036" s="11"/>
      <c r="CA1036" s="11"/>
      <c r="CB1036" s="11"/>
      <c r="CC1036" s="11"/>
      <c r="CD1036" s="11"/>
      <c r="CE1036" s="11"/>
      <c r="CF1036" s="11"/>
      <c r="CG1036" s="11"/>
      <c r="CH1036" s="11"/>
      <c r="CI1036" s="11"/>
      <c r="CJ1036" s="11"/>
      <c r="CK1036" s="11"/>
      <c r="CL1036" s="11"/>
      <c r="CM1036" s="11"/>
      <c r="CN1036" s="11"/>
      <c r="CO1036" s="11"/>
      <c r="CP1036" s="11"/>
      <c r="CQ1036" s="11"/>
      <c r="CR1036" s="11"/>
      <c r="CS1036" s="11"/>
      <c r="CT1036" s="11"/>
      <c r="CU1036" s="11"/>
      <c r="CV1036" s="11"/>
      <c r="CW1036" s="11"/>
      <c r="CX1036" s="11"/>
      <c r="CY1036" s="11"/>
      <c r="CZ1036" s="11"/>
      <c r="DA1036" s="11"/>
      <c r="DB1036" s="11"/>
      <c r="DC1036" s="11"/>
      <c r="DD1036" s="11"/>
      <c r="DE1036" s="11"/>
      <c r="DF1036" s="11"/>
      <c r="DG1036" s="11"/>
      <c r="DH1036" s="11"/>
      <c r="DI1036" s="11"/>
      <c r="DJ1036" s="11"/>
      <c r="DK1036" s="11"/>
      <c r="DL1036" s="11"/>
      <c r="DM1036" s="11"/>
      <c r="DN1036" s="11"/>
      <c r="DO1036" s="11"/>
      <c r="DP1036" s="11"/>
      <c r="DQ1036" s="11"/>
      <c r="DR1036" s="11"/>
      <c r="DS1036" s="11"/>
      <c r="DT1036" s="11"/>
      <c r="DU1036" s="11"/>
      <c r="DV1036" s="11"/>
      <c r="DW1036" s="11"/>
      <c r="DX1036" s="11"/>
      <c r="DY1036" s="11"/>
      <c r="DZ1036" s="11"/>
      <c r="EA1036" s="11"/>
      <c r="EB1036" s="11"/>
      <c r="EC1036" s="11"/>
      <c r="ED1036" s="11"/>
      <c r="EE1036" s="11"/>
    </row>
    <row r="1037">
      <c r="B1037" s="58"/>
      <c r="C1037" s="58"/>
      <c r="D1037" s="58"/>
      <c r="E1037" s="58"/>
      <c r="F1037" s="58"/>
      <c r="AH1037" s="11"/>
      <c r="AI1037" s="11"/>
      <c r="AJ1037" s="11"/>
      <c r="AK1037" s="11"/>
      <c r="AL1037" s="11"/>
      <c r="AM1037" s="11"/>
      <c r="AN1037" s="11"/>
      <c r="AO1037" s="11"/>
      <c r="AP1037" s="11"/>
      <c r="AQ1037" s="11"/>
      <c r="AR1037" s="11"/>
      <c r="AS1037" s="11"/>
      <c r="AT1037" s="11"/>
      <c r="AU1037" s="11"/>
      <c r="AV1037" s="11"/>
      <c r="AW1037" s="11"/>
      <c r="AX1037" s="11"/>
      <c r="AY1037" s="11"/>
      <c r="AZ1037" s="11"/>
      <c r="BA1037" s="11"/>
      <c r="BB1037" s="11"/>
      <c r="BC1037" s="11"/>
      <c r="BD1037" s="11"/>
      <c r="BE1037" s="11"/>
      <c r="BF1037" s="11"/>
      <c r="BG1037" s="11"/>
      <c r="BH1037" s="11"/>
      <c r="BI1037" s="11"/>
      <c r="BJ1037" s="11"/>
      <c r="BK1037" s="11"/>
      <c r="BL1037" s="11"/>
      <c r="BM1037" s="11"/>
      <c r="BN1037" s="11"/>
      <c r="BO1037" s="11"/>
      <c r="BP1037" s="11"/>
      <c r="BQ1037" s="11"/>
      <c r="BR1037" s="11"/>
      <c r="BS1037" s="11"/>
      <c r="BT1037" s="11"/>
      <c r="BU1037" s="11"/>
      <c r="BV1037" s="11"/>
      <c r="BW1037" s="11"/>
      <c r="BX1037" s="11"/>
      <c r="BY1037" s="11"/>
      <c r="BZ1037" s="11"/>
      <c r="CA1037" s="11"/>
      <c r="CB1037" s="11"/>
      <c r="CC1037" s="11"/>
      <c r="CD1037" s="11"/>
      <c r="CE1037" s="11"/>
      <c r="CF1037" s="11"/>
      <c r="CG1037" s="11"/>
      <c r="CH1037" s="11"/>
      <c r="CI1037" s="11"/>
      <c r="CJ1037" s="11"/>
      <c r="CK1037" s="11"/>
      <c r="CL1037" s="11"/>
      <c r="CM1037" s="11"/>
      <c r="CN1037" s="11"/>
      <c r="CO1037" s="11"/>
      <c r="CP1037" s="11"/>
      <c r="CQ1037" s="11"/>
      <c r="CR1037" s="11"/>
      <c r="CS1037" s="11"/>
      <c r="CT1037" s="11"/>
      <c r="CU1037" s="11"/>
      <c r="CV1037" s="11"/>
      <c r="CW1037" s="11"/>
      <c r="CX1037" s="11"/>
      <c r="CY1037" s="11"/>
      <c r="CZ1037" s="11"/>
      <c r="DA1037" s="11"/>
      <c r="DB1037" s="11"/>
      <c r="DC1037" s="11"/>
      <c r="DD1037" s="11"/>
      <c r="DE1037" s="11"/>
      <c r="DF1037" s="11"/>
      <c r="DG1037" s="11"/>
      <c r="DH1037" s="11"/>
      <c r="DI1037" s="11"/>
      <c r="DJ1037" s="11"/>
      <c r="DK1037" s="11"/>
      <c r="DL1037" s="11"/>
      <c r="DM1037" s="11"/>
      <c r="DN1037" s="11"/>
      <c r="DO1037" s="11"/>
      <c r="DP1037" s="11"/>
      <c r="DQ1037" s="11"/>
      <c r="DR1037" s="11"/>
      <c r="DS1037" s="11"/>
      <c r="DT1037" s="11"/>
      <c r="DU1037" s="11"/>
      <c r="DV1037" s="11"/>
      <c r="DW1037" s="11"/>
      <c r="DX1037" s="11"/>
      <c r="DY1037" s="11"/>
      <c r="DZ1037" s="11"/>
      <c r="EA1037" s="11"/>
      <c r="EB1037" s="11"/>
      <c r="EC1037" s="11"/>
      <c r="ED1037" s="11"/>
      <c r="EE1037" s="11"/>
    </row>
    <row r="1038">
      <c r="B1038" s="58"/>
      <c r="C1038" s="58"/>
      <c r="D1038" s="58"/>
      <c r="E1038" s="58"/>
      <c r="F1038" s="58"/>
      <c r="AH1038" s="11"/>
      <c r="AI1038" s="11"/>
      <c r="AJ1038" s="11"/>
      <c r="AK1038" s="11"/>
      <c r="AL1038" s="11"/>
      <c r="AM1038" s="11"/>
      <c r="AN1038" s="11"/>
      <c r="AO1038" s="11"/>
      <c r="AP1038" s="11"/>
      <c r="AQ1038" s="11"/>
      <c r="AR1038" s="11"/>
      <c r="AS1038" s="11"/>
      <c r="AT1038" s="11"/>
      <c r="AU1038" s="11"/>
      <c r="AV1038" s="11"/>
      <c r="AW1038" s="11"/>
      <c r="AX1038" s="11"/>
      <c r="AY1038" s="11"/>
      <c r="AZ1038" s="11"/>
      <c r="BA1038" s="11"/>
      <c r="BB1038" s="11"/>
      <c r="BC1038" s="11"/>
      <c r="BD1038" s="11"/>
      <c r="BE1038" s="11"/>
      <c r="BF1038" s="11"/>
      <c r="BG1038" s="11"/>
      <c r="BH1038" s="11"/>
      <c r="BI1038" s="11"/>
      <c r="BJ1038" s="11"/>
      <c r="BK1038" s="11"/>
      <c r="BL1038" s="11"/>
      <c r="BM1038" s="11"/>
      <c r="BN1038" s="11"/>
      <c r="BO1038" s="11"/>
      <c r="BP1038" s="11"/>
      <c r="BQ1038" s="11"/>
      <c r="BR1038" s="11"/>
      <c r="BS1038" s="11"/>
      <c r="BT1038" s="11"/>
      <c r="BU1038" s="11"/>
      <c r="BV1038" s="11"/>
      <c r="BW1038" s="11"/>
      <c r="BX1038" s="11"/>
      <c r="BY1038" s="11"/>
      <c r="BZ1038" s="11"/>
      <c r="CA1038" s="11"/>
      <c r="CB1038" s="11"/>
      <c r="CC1038" s="11"/>
      <c r="CD1038" s="11"/>
      <c r="CE1038" s="11"/>
      <c r="CF1038" s="11"/>
      <c r="CG1038" s="11"/>
      <c r="CH1038" s="11"/>
      <c r="CI1038" s="11"/>
      <c r="CJ1038" s="11"/>
      <c r="CK1038" s="11"/>
      <c r="CL1038" s="11"/>
      <c r="CM1038" s="11"/>
      <c r="CN1038" s="11"/>
      <c r="CO1038" s="11"/>
      <c r="CP1038" s="11"/>
      <c r="CQ1038" s="11"/>
      <c r="CR1038" s="11"/>
      <c r="CS1038" s="11"/>
      <c r="CT1038" s="11"/>
      <c r="CU1038" s="11"/>
      <c r="CV1038" s="11"/>
      <c r="CW1038" s="11"/>
      <c r="CX1038" s="11"/>
      <c r="CY1038" s="11"/>
      <c r="CZ1038" s="11"/>
      <c r="DA1038" s="11"/>
      <c r="DB1038" s="11"/>
      <c r="DC1038" s="11"/>
      <c r="DD1038" s="11"/>
      <c r="DE1038" s="11"/>
      <c r="DF1038" s="11"/>
      <c r="DG1038" s="11"/>
      <c r="DH1038" s="11"/>
      <c r="DI1038" s="11"/>
      <c r="DJ1038" s="11"/>
      <c r="DK1038" s="11"/>
      <c r="DL1038" s="11"/>
      <c r="DM1038" s="11"/>
      <c r="DN1038" s="11"/>
      <c r="DO1038" s="11"/>
      <c r="DP1038" s="11"/>
      <c r="DQ1038" s="11"/>
      <c r="DR1038" s="11"/>
      <c r="DS1038" s="11"/>
      <c r="DT1038" s="11"/>
      <c r="DU1038" s="11"/>
      <c r="DV1038" s="11"/>
      <c r="DW1038" s="11"/>
      <c r="DX1038" s="11"/>
      <c r="DY1038" s="11"/>
      <c r="DZ1038" s="11"/>
      <c r="EA1038" s="11"/>
      <c r="EB1038" s="11"/>
      <c r="EC1038" s="11"/>
      <c r="ED1038" s="11"/>
      <c r="EE1038" s="11"/>
    </row>
    <row r="1039">
      <c r="B1039" s="58"/>
      <c r="C1039" s="58"/>
      <c r="D1039" s="58"/>
      <c r="E1039" s="58"/>
      <c r="F1039" s="58"/>
      <c r="AH1039" s="11"/>
      <c r="AI1039" s="11"/>
      <c r="AJ1039" s="11"/>
      <c r="AK1039" s="11"/>
      <c r="AL1039" s="11"/>
      <c r="AM1039" s="11"/>
      <c r="AN1039" s="11"/>
      <c r="AO1039" s="11"/>
      <c r="AP1039" s="11"/>
      <c r="AQ1039" s="11"/>
      <c r="AR1039" s="11"/>
      <c r="AS1039" s="11"/>
      <c r="AT1039" s="11"/>
      <c r="AU1039" s="11"/>
      <c r="AV1039" s="11"/>
      <c r="AW1039" s="11"/>
      <c r="AX1039" s="11"/>
      <c r="AY1039" s="11"/>
      <c r="AZ1039" s="11"/>
      <c r="BA1039" s="11"/>
      <c r="BB1039" s="11"/>
      <c r="BC1039" s="11"/>
      <c r="BD1039" s="11"/>
      <c r="BE1039" s="11"/>
      <c r="BF1039" s="11"/>
      <c r="BG1039" s="11"/>
      <c r="BH1039" s="11"/>
      <c r="BI1039" s="11"/>
      <c r="BJ1039" s="11"/>
      <c r="BK1039" s="11"/>
      <c r="BL1039" s="11"/>
      <c r="BM1039" s="11"/>
      <c r="BN1039" s="11"/>
      <c r="BO1039" s="11"/>
      <c r="BP1039" s="11"/>
      <c r="BQ1039" s="11"/>
      <c r="BR1039" s="11"/>
      <c r="BS1039" s="11"/>
      <c r="BT1039" s="11"/>
      <c r="BU1039" s="11"/>
      <c r="BV1039" s="11"/>
      <c r="BW1039" s="11"/>
      <c r="BX1039" s="11"/>
      <c r="BY1039" s="11"/>
      <c r="BZ1039" s="11"/>
      <c r="CA1039" s="11"/>
      <c r="CB1039" s="11"/>
      <c r="CC1039" s="11"/>
      <c r="CD1039" s="11"/>
      <c r="CE1039" s="11"/>
      <c r="CF1039" s="11"/>
      <c r="CG1039" s="11"/>
      <c r="CH1039" s="11"/>
      <c r="CI1039" s="11"/>
      <c r="CJ1039" s="11"/>
      <c r="CK1039" s="11"/>
      <c r="CL1039" s="11"/>
      <c r="CM1039" s="11"/>
      <c r="CN1039" s="11"/>
      <c r="CO1039" s="11"/>
      <c r="CP1039" s="11"/>
      <c r="CQ1039" s="11"/>
      <c r="CR1039" s="11"/>
      <c r="CS1039" s="11"/>
      <c r="CT1039" s="11"/>
      <c r="CU1039" s="11"/>
      <c r="CV1039" s="11"/>
      <c r="CW1039" s="11"/>
      <c r="CX1039" s="11"/>
      <c r="CY1039" s="11"/>
      <c r="CZ1039" s="11"/>
      <c r="DA1039" s="11"/>
      <c r="DB1039" s="11"/>
      <c r="DC1039" s="11"/>
      <c r="DD1039" s="11"/>
      <c r="DE1039" s="11"/>
      <c r="DF1039" s="11"/>
      <c r="DG1039" s="11"/>
      <c r="DH1039" s="11"/>
      <c r="DI1039" s="11"/>
      <c r="DJ1039" s="11"/>
      <c r="DK1039" s="11"/>
      <c r="DL1039" s="11"/>
      <c r="DM1039" s="11"/>
      <c r="DN1039" s="11"/>
      <c r="DO1039" s="11"/>
      <c r="DP1039" s="11"/>
      <c r="DQ1039" s="11"/>
      <c r="DR1039" s="11"/>
      <c r="DS1039" s="11"/>
      <c r="DT1039" s="11"/>
      <c r="DU1039" s="11"/>
      <c r="DV1039" s="11"/>
      <c r="DW1039" s="11"/>
      <c r="DX1039" s="11"/>
      <c r="DY1039" s="11"/>
      <c r="DZ1039" s="11"/>
      <c r="EA1039" s="11"/>
      <c r="EB1039" s="11"/>
      <c r="EC1039" s="11"/>
      <c r="ED1039" s="11"/>
      <c r="EE1039" s="11"/>
    </row>
    <row r="1040">
      <c r="B1040" s="58"/>
      <c r="C1040" s="58"/>
      <c r="D1040" s="58"/>
      <c r="E1040" s="58"/>
      <c r="F1040" s="58"/>
      <c r="AH1040" s="11"/>
      <c r="AI1040" s="11"/>
      <c r="AJ1040" s="11"/>
      <c r="AK1040" s="11"/>
      <c r="AL1040" s="11"/>
      <c r="AM1040" s="11"/>
      <c r="AN1040" s="11"/>
      <c r="AO1040" s="11"/>
      <c r="AP1040" s="11"/>
      <c r="AQ1040" s="11"/>
      <c r="AR1040" s="11"/>
      <c r="AS1040" s="11"/>
      <c r="AT1040" s="11"/>
      <c r="AU1040" s="11"/>
      <c r="AV1040" s="11"/>
      <c r="AW1040" s="11"/>
      <c r="AX1040" s="11"/>
      <c r="AY1040" s="11"/>
      <c r="AZ1040" s="11"/>
      <c r="BA1040" s="11"/>
      <c r="BB1040" s="11"/>
      <c r="BC1040" s="11"/>
      <c r="BD1040" s="11"/>
      <c r="BE1040" s="11"/>
      <c r="BF1040" s="11"/>
      <c r="BG1040" s="11"/>
      <c r="BH1040" s="11"/>
      <c r="BI1040" s="11"/>
      <c r="BJ1040" s="11"/>
      <c r="BK1040" s="11"/>
      <c r="BL1040" s="11"/>
      <c r="BM1040" s="11"/>
      <c r="BN1040" s="11"/>
      <c r="BO1040" s="11"/>
      <c r="BP1040" s="11"/>
      <c r="BQ1040" s="11"/>
      <c r="BR1040" s="11"/>
      <c r="BS1040" s="11"/>
      <c r="BT1040" s="11"/>
      <c r="BU1040" s="11"/>
      <c r="BV1040" s="11"/>
      <c r="BW1040" s="11"/>
      <c r="BX1040" s="11"/>
      <c r="BY1040" s="11"/>
      <c r="BZ1040" s="11"/>
      <c r="CA1040" s="11"/>
      <c r="CB1040" s="11"/>
      <c r="CC1040" s="11"/>
      <c r="CD1040" s="11"/>
      <c r="CE1040" s="11"/>
      <c r="CF1040" s="11"/>
      <c r="CG1040" s="11"/>
      <c r="CH1040" s="11"/>
      <c r="CI1040" s="11"/>
      <c r="CJ1040" s="11"/>
      <c r="CK1040" s="11"/>
      <c r="CL1040" s="11"/>
      <c r="CM1040" s="11"/>
      <c r="CN1040" s="11"/>
      <c r="CO1040" s="11"/>
      <c r="CP1040" s="11"/>
      <c r="CQ1040" s="11"/>
      <c r="CR1040" s="11"/>
      <c r="CS1040" s="11"/>
      <c r="CT1040" s="11"/>
      <c r="CU1040" s="11"/>
      <c r="CV1040" s="11"/>
      <c r="CW1040" s="11"/>
      <c r="CX1040" s="11"/>
      <c r="CY1040" s="11"/>
      <c r="CZ1040" s="11"/>
      <c r="DA1040" s="11"/>
      <c r="DB1040" s="11"/>
      <c r="DC1040" s="11"/>
      <c r="DD1040" s="11"/>
      <c r="DE1040" s="11"/>
      <c r="DF1040" s="11"/>
      <c r="DG1040" s="11"/>
      <c r="DH1040" s="11"/>
      <c r="DI1040" s="11"/>
      <c r="DJ1040" s="11"/>
      <c r="DK1040" s="11"/>
      <c r="DL1040" s="11"/>
      <c r="DM1040" s="11"/>
      <c r="DN1040" s="11"/>
      <c r="DO1040" s="11"/>
      <c r="DP1040" s="11"/>
      <c r="DQ1040" s="11"/>
      <c r="DR1040" s="11"/>
      <c r="DS1040" s="11"/>
      <c r="DT1040" s="11"/>
      <c r="DU1040" s="11"/>
      <c r="DV1040" s="11"/>
      <c r="DW1040" s="11"/>
      <c r="DX1040" s="11"/>
      <c r="DY1040" s="11"/>
      <c r="DZ1040" s="11"/>
      <c r="EA1040" s="11"/>
      <c r="EB1040" s="11"/>
      <c r="EC1040" s="11"/>
      <c r="ED1040" s="11"/>
      <c r="EE1040" s="11"/>
    </row>
    <row r="1041">
      <c r="B1041" s="58"/>
      <c r="C1041" s="58"/>
      <c r="D1041" s="58"/>
      <c r="E1041" s="58"/>
      <c r="F1041" s="58"/>
      <c r="AH1041" s="11"/>
      <c r="AI1041" s="11"/>
      <c r="AJ1041" s="11"/>
      <c r="AK1041" s="11"/>
      <c r="AL1041" s="11"/>
      <c r="AM1041" s="11"/>
      <c r="AN1041" s="11"/>
      <c r="AO1041" s="11"/>
      <c r="AP1041" s="11"/>
      <c r="AQ1041" s="11"/>
      <c r="AR1041" s="11"/>
      <c r="AS1041" s="11"/>
      <c r="AT1041" s="11"/>
      <c r="AU1041" s="11"/>
      <c r="AV1041" s="11"/>
      <c r="AW1041" s="11"/>
      <c r="AX1041" s="11"/>
      <c r="AY1041" s="11"/>
      <c r="AZ1041" s="11"/>
      <c r="BA1041" s="11"/>
      <c r="BB1041" s="11"/>
      <c r="BC1041" s="11"/>
      <c r="BD1041" s="11"/>
      <c r="BE1041" s="11"/>
      <c r="BF1041" s="11"/>
      <c r="BG1041" s="11"/>
      <c r="BH1041" s="11"/>
      <c r="BI1041" s="11"/>
      <c r="BJ1041" s="11"/>
      <c r="BK1041" s="11"/>
      <c r="BL1041" s="11"/>
      <c r="BM1041" s="11"/>
      <c r="BN1041" s="11"/>
      <c r="BO1041" s="11"/>
      <c r="BP1041" s="11"/>
      <c r="BQ1041" s="11"/>
      <c r="BR1041" s="11"/>
      <c r="BS1041" s="11"/>
      <c r="BT1041" s="11"/>
      <c r="BU1041" s="11"/>
      <c r="BV1041" s="11"/>
      <c r="BW1041" s="11"/>
      <c r="BX1041" s="11"/>
      <c r="BY1041" s="11"/>
      <c r="BZ1041" s="11"/>
      <c r="CA1041" s="11"/>
      <c r="CB1041" s="11"/>
      <c r="CC1041" s="11"/>
      <c r="CD1041" s="11"/>
      <c r="CE1041" s="11"/>
      <c r="CF1041" s="11"/>
      <c r="CG1041" s="11"/>
      <c r="CH1041" s="11"/>
      <c r="CI1041" s="11"/>
      <c r="CJ1041" s="11"/>
      <c r="CK1041" s="11"/>
      <c r="CL1041" s="11"/>
      <c r="CM1041" s="11"/>
      <c r="CN1041" s="11"/>
      <c r="CO1041" s="11"/>
      <c r="CP1041" s="11"/>
      <c r="CQ1041" s="11"/>
      <c r="CR1041" s="11"/>
      <c r="CS1041" s="11"/>
      <c r="CT1041" s="11"/>
      <c r="CU1041" s="11"/>
      <c r="CV1041" s="11"/>
      <c r="CW1041" s="11"/>
      <c r="CX1041" s="11"/>
      <c r="CY1041" s="11"/>
      <c r="CZ1041" s="11"/>
      <c r="DA1041" s="11"/>
      <c r="DB1041" s="11"/>
      <c r="DC1041" s="11"/>
      <c r="DD1041" s="11"/>
      <c r="DE1041" s="11"/>
      <c r="DF1041" s="11"/>
      <c r="DG1041" s="11"/>
      <c r="DH1041" s="11"/>
      <c r="DI1041" s="11"/>
      <c r="DJ1041" s="11"/>
      <c r="DK1041" s="11"/>
      <c r="DL1041" s="11"/>
      <c r="DM1041" s="11"/>
      <c r="DN1041" s="11"/>
      <c r="DO1041" s="11"/>
      <c r="DP1041" s="11"/>
      <c r="DQ1041" s="11"/>
      <c r="DR1041" s="11"/>
      <c r="DS1041" s="11"/>
      <c r="DT1041" s="11"/>
      <c r="DU1041" s="11"/>
      <c r="DV1041" s="11"/>
      <c r="DW1041" s="11"/>
      <c r="DX1041" s="11"/>
      <c r="DY1041" s="11"/>
      <c r="DZ1041" s="11"/>
      <c r="EA1041" s="11"/>
      <c r="EB1041" s="11"/>
      <c r="EC1041" s="11"/>
      <c r="ED1041" s="11"/>
      <c r="EE1041" s="11"/>
    </row>
    <row r="1042">
      <c r="B1042" s="58"/>
      <c r="C1042" s="58"/>
      <c r="D1042" s="58"/>
      <c r="E1042" s="58"/>
      <c r="F1042" s="58"/>
      <c r="AH1042" s="11"/>
      <c r="AI1042" s="11"/>
      <c r="AJ1042" s="11"/>
      <c r="AK1042" s="11"/>
      <c r="AL1042" s="11"/>
      <c r="AM1042" s="11"/>
      <c r="AN1042" s="11"/>
      <c r="AO1042" s="11"/>
      <c r="AP1042" s="11"/>
      <c r="AQ1042" s="11"/>
      <c r="AR1042" s="11"/>
      <c r="AS1042" s="11"/>
      <c r="AT1042" s="11"/>
      <c r="AU1042" s="11"/>
      <c r="AV1042" s="11"/>
      <c r="AW1042" s="11"/>
      <c r="AX1042" s="11"/>
      <c r="AY1042" s="11"/>
      <c r="AZ1042" s="11"/>
      <c r="BA1042" s="11"/>
      <c r="BB1042" s="11"/>
      <c r="BC1042" s="11"/>
      <c r="BD1042" s="11"/>
      <c r="BE1042" s="11"/>
      <c r="BF1042" s="11"/>
      <c r="BG1042" s="11"/>
      <c r="BH1042" s="11"/>
      <c r="BI1042" s="11"/>
      <c r="BJ1042" s="11"/>
      <c r="BK1042" s="11"/>
      <c r="BL1042" s="11"/>
      <c r="BM1042" s="11"/>
      <c r="BN1042" s="11"/>
      <c r="BO1042" s="11"/>
      <c r="BP1042" s="11"/>
      <c r="BQ1042" s="11"/>
      <c r="BR1042" s="11"/>
      <c r="BS1042" s="11"/>
      <c r="BT1042" s="11"/>
      <c r="BU1042" s="11"/>
      <c r="BV1042" s="11"/>
      <c r="BW1042" s="11"/>
      <c r="BX1042" s="11"/>
      <c r="BY1042" s="11"/>
      <c r="BZ1042" s="11"/>
      <c r="CA1042" s="11"/>
      <c r="CB1042" s="11"/>
      <c r="CC1042" s="11"/>
      <c r="CD1042" s="11"/>
      <c r="CE1042" s="11"/>
      <c r="CF1042" s="11"/>
      <c r="CG1042" s="11"/>
      <c r="CH1042" s="11"/>
      <c r="CI1042" s="11"/>
      <c r="CJ1042" s="11"/>
      <c r="CK1042" s="11"/>
      <c r="CL1042" s="11"/>
      <c r="CM1042" s="11"/>
      <c r="CN1042" s="11"/>
      <c r="CO1042" s="11"/>
      <c r="CP1042" s="11"/>
      <c r="CQ1042" s="11"/>
      <c r="CR1042" s="11"/>
      <c r="CS1042" s="11"/>
      <c r="CT1042" s="11"/>
      <c r="CU1042" s="11"/>
      <c r="CV1042" s="11"/>
      <c r="CW1042" s="11"/>
      <c r="CX1042" s="11"/>
      <c r="CY1042" s="11"/>
      <c r="CZ1042" s="11"/>
      <c r="DA1042" s="11"/>
      <c r="DB1042" s="11"/>
      <c r="DC1042" s="11"/>
      <c r="DD1042" s="11"/>
      <c r="DE1042" s="11"/>
      <c r="DF1042" s="11"/>
      <c r="DG1042" s="11"/>
      <c r="DH1042" s="11"/>
      <c r="DI1042" s="11"/>
      <c r="DJ1042" s="11"/>
      <c r="DK1042" s="11"/>
      <c r="DL1042" s="11"/>
      <c r="DM1042" s="11"/>
      <c r="DN1042" s="11"/>
      <c r="DO1042" s="11"/>
      <c r="DP1042" s="11"/>
      <c r="DQ1042" s="11"/>
      <c r="DR1042" s="11"/>
      <c r="DS1042" s="11"/>
      <c r="DT1042" s="11"/>
      <c r="DU1042" s="11"/>
      <c r="DV1042" s="11"/>
      <c r="DW1042" s="11"/>
      <c r="DX1042" s="11"/>
      <c r="DY1042" s="11"/>
      <c r="DZ1042" s="11"/>
      <c r="EA1042" s="11"/>
      <c r="EB1042" s="11"/>
      <c r="EC1042" s="11"/>
      <c r="ED1042" s="11"/>
      <c r="EE1042" s="11"/>
    </row>
    <row r="1043">
      <c r="B1043" s="58"/>
      <c r="C1043" s="58"/>
      <c r="D1043" s="58"/>
      <c r="E1043" s="58"/>
      <c r="F1043" s="58"/>
      <c r="AH1043" s="11"/>
      <c r="AI1043" s="11"/>
      <c r="AJ1043" s="11"/>
      <c r="AK1043" s="11"/>
      <c r="AL1043" s="11"/>
      <c r="AM1043" s="11"/>
      <c r="AN1043" s="11"/>
      <c r="AO1043" s="11"/>
      <c r="AP1043" s="11"/>
      <c r="AQ1043" s="11"/>
      <c r="AR1043" s="11"/>
      <c r="AS1043" s="11"/>
      <c r="AT1043" s="11"/>
      <c r="AU1043" s="11"/>
      <c r="AV1043" s="11"/>
      <c r="AW1043" s="11"/>
      <c r="AX1043" s="11"/>
      <c r="AY1043" s="11"/>
      <c r="AZ1043" s="11"/>
      <c r="BA1043" s="11"/>
      <c r="BB1043" s="11"/>
      <c r="BC1043" s="11"/>
      <c r="BD1043" s="11"/>
      <c r="BE1043" s="11"/>
      <c r="BF1043" s="11"/>
      <c r="BG1043" s="11"/>
      <c r="BH1043" s="11"/>
      <c r="BI1043" s="11"/>
      <c r="BJ1043" s="11"/>
      <c r="BK1043" s="11"/>
      <c r="BL1043" s="11"/>
      <c r="BM1043" s="11"/>
      <c r="BN1043" s="11"/>
      <c r="BO1043" s="11"/>
      <c r="BP1043" s="11"/>
      <c r="BQ1043" s="11"/>
      <c r="BR1043" s="11"/>
      <c r="BS1043" s="11"/>
      <c r="BT1043" s="11"/>
      <c r="BU1043" s="11"/>
      <c r="BV1043" s="11"/>
      <c r="BW1043" s="11"/>
      <c r="BX1043" s="11"/>
      <c r="BY1043" s="11"/>
      <c r="BZ1043" s="11"/>
      <c r="CA1043" s="11"/>
      <c r="CB1043" s="11"/>
      <c r="CC1043" s="11"/>
      <c r="CD1043" s="11"/>
      <c r="CE1043" s="11"/>
      <c r="CF1043" s="11"/>
      <c r="CG1043" s="11"/>
      <c r="CH1043" s="11"/>
      <c r="CI1043" s="11"/>
      <c r="CJ1043" s="11"/>
      <c r="CK1043" s="11"/>
      <c r="CL1043" s="11"/>
      <c r="CM1043" s="11"/>
      <c r="CN1043" s="11"/>
      <c r="CO1043" s="11"/>
      <c r="CP1043" s="11"/>
      <c r="CQ1043" s="11"/>
      <c r="CR1043" s="11"/>
      <c r="CS1043" s="11"/>
      <c r="CT1043" s="11"/>
      <c r="CU1043" s="11"/>
      <c r="CV1043" s="11"/>
      <c r="CW1043" s="11"/>
      <c r="CX1043" s="11"/>
      <c r="CY1043" s="11"/>
      <c r="CZ1043" s="11"/>
      <c r="DA1043" s="11"/>
      <c r="DB1043" s="11"/>
      <c r="DC1043" s="11"/>
      <c r="DD1043" s="11"/>
      <c r="DE1043" s="11"/>
      <c r="DF1043" s="11"/>
      <c r="DG1043" s="11"/>
      <c r="DH1043" s="11"/>
      <c r="DI1043" s="11"/>
      <c r="DJ1043" s="11"/>
      <c r="DK1043" s="11"/>
      <c r="DL1043" s="11"/>
      <c r="DM1043" s="11"/>
      <c r="DN1043" s="11"/>
      <c r="DO1043" s="11"/>
      <c r="DP1043" s="11"/>
      <c r="DQ1043" s="11"/>
      <c r="DR1043" s="11"/>
      <c r="DS1043" s="11"/>
      <c r="DT1043" s="11"/>
      <c r="DU1043" s="11"/>
      <c r="DV1043" s="11"/>
      <c r="DW1043" s="11"/>
      <c r="DX1043" s="11"/>
      <c r="DY1043" s="11"/>
      <c r="DZ1043" s="11"/>
      <c r="EA1043" s="11"/>
      <c r="EB1043" s="11"/>
      <c r="EC1043" s="11"/>
      <c r="ED1043" s="11"/>
      <c r="EE1043" s="11"/>
    </row>
    <row r="1044">
      <c r="B1044" s="58"/>
      <c r="C1044" s="58"/>
      <c r="D1044" s="58"/>
      <c r="E1044" s="58"/>
      <c r="F1044" s="58"/>
      <c r="AH1044" s="11"/>
      <c r="AI1044" s="11"/>
      <c r="AJ1044" s="11"/>
      <c r="AK1044" s="11"/>
      <c r="AL1044" s="11"/>
      <c r="AM1044" s="11"/>
      <c r="AN1044" s="11"/>
      <c r="AO1044" s="11"/>
      <c r="AP1044" s="11"/>
      <c r="AQ1044" s="11"/>
      <c r="AR1044" s="11"/>
      <c r="AS1044" s="11"/>
      <c r="AT1044" s="11"/>
      <c r="AU1044" s="11"/>
      <c r="AV1044" s="11"/>
      <c r="AW1044" s="11"/>
      <c r="AX1044" s="11"/>
      <c r="AY1044" s="11"/>
      <c r="AZ1044" s="11"/>
      <c r="BA1044" s="11"/>
      <c r="BB1044" s="11"/>
      <c r="BC1044" s="11"/>
      <c r="BD1044" s="11"/>
      <c r="BE1044" s="11"/>
      <c r="BF1044" s="11"/>
      <c r="BG1044" s="11"/>
      <c r="BH1044" s="11"/>
      <c r="BI1044" s="11"/>
      <c r="BJ1044" s="11"/>
      <c r="BK1044" s="11"/>
      <c r="BL1044" s="11"/>
      <c r="BM1044" s="11"/>
      <c r="BN1044" s="11"/>
      <c r="BO1044" s="11"/>
      <c r="BP1044" s="11"/>
      <c r="BQ1044" s="11"/>
      <c r="BR1044" s="11"/>
      <c r="BS1044" s="11"/>
      <c r="BT1044" s="11"/>
      <c r="BU1044" s="11"/>
      <c r="BV1044" s="11"/>
      <c r="BW1044" s="11"/>
      <c r="BX1044" s="11"/>
      <c r="BY1044" s="11"/>
      <c r="BZ1044" s="11"/>
      <c r="CA1044" s="11"/>
      <c r="CB1044" s="11"/>
      <c r="CC1044" s="11"/>
      <c r="CD1044" s="11"/>
      <c r="CE1044" s="11"/>
      <c r="CF1044" s="11"/>
      <c r="CG1044" s="11"/>
      <c r="CH1044" s="11"/>
      <c r="CI1044" s="11"/>
      <c r="CJ1044" s="11"/>
      <c r="CK1044" s="11"/>
      <c r="CL1044" s="11"/>
      <c r="CM1044" s="11"/>
      <c r="CN1044" s="11"/>
      <c r="CO1044" s="11"/>
      <c r="CP1044" s="11"/>
      <c r="CQ1044" s="11"/>
      <c r="CR1044" s="11"/>
      <c r="CS1044" s="11"/>
      <c r="CT1044" s="11"/>
      <c r="CU1044" s="11"/>
      <c r="CV1044" s="11"/>
      <c r="CW1044" s="11"/>
      <c r="CX1044" s="11"/>
      <c r="CY1044" s="11"/>
      <c r="CZ1044" s="11"/>
      <c r="DA1044" s="11"/>
      <c r="DB1044" s="11"/>
      <c r="DC1044" s="11"/>
      <c r="DD1044" s="11"/>
      <c r="DE1044" s="11"/>
      <c r="DF1044" s="11"/>
      <c r="DG1044" s="11"/>
      <c r="DH1044" s="11"/>
      <c r="DI1044" s="11"/>
      <c r="DJ1044" s="11"/>
      <c r="DK1044" s="11"/>
      <c r="DL1044" s="11"/>
      <c r="DM1044" s="11"/>
      <c r="DN1044" s="11"/>
      <c r="DO1044" s="11"/>
      <c r="DP1044" s="11"/>
      <c r="DQ1044" s="11"/>
      <c r="DR1044" s="11"/>
      <c r="DS1044" s="11"/>
      <c r="DT1044" s="11"/>
      <c r="DU1044" s="11"/>
      <c r="DV1044" s="11"/>
      <c r="DW1044" s="11"/>
      <c r="DX1044" s="11"/>
      <c r="DY1044" s="11"/>
      <c r="DZ1044" s="11"/>
      <c r="EA1044" s="11"/>
      <c r="EB1044" s="11"/>
      <c r="EC1044" s="11"/>
      <c r="ED1044" s="11"/>
      <c r="EE1044" s="11"/>
    </row>
    <row r="1045">
      <c r="B1045" s="58"/>
      <c r="C1045" s="58"/>
      <c r="D1045" s="58"/>
      <c r="E1045" s="58"/>
      <c r="F1045" s="58"/>
      <c r="AH1045" s="11"/>
      <c r="AI1045" s="11"/>
      <c r="AJ1045" s="11"/>
      <c r="AK1045" s="11"/>
      <c r="AL1045" s="11"/>
      <c r="AM1045" s="11"/>
      <c r="AN1045" s="11"/>
      <c r="AO1045" s="11"/>
      <c r="AP1045" s="11"/>
      <c r="AQ1045" s="11"/>
      <c r="AR1045" s="11"/>
      <c r="AS1045" s="11"/>
      <c r="AT1045" s="11"/>
      <c r="AU1045" s="11"/>
      <c r="AV1045" s="11"/>
      <c r="AW1045" s="11"/>
      <c r="AX1045" s="11"/>
      <c r="AY1045" s="11"/>
      <c r="AZ1045" s="11"/>
      <c r="BA1045" s="11"/>
      <c r="BB1045" s="11"/>
      <c r="BC1045" s="11"/>
      <c r="BD1045" s="11"/>
      <c r="BE1045" s="11"/>
      <c r="BF1045" s="11"/>
      <c r="BG1045" s="11"/>
      <c r="BH1045" s="11"/>
      <c r="BI1045" s="11"/>
      <c r="BJ1045" s="11"/>
      <c r="BK1045" s="11"/>
      <c r="BL1045" s="11"/>
      <c r="BM1045" s="11"/>
      <c r="BN1045" s="11"/>
      <c r="BO1045" s="11"/>
      <c r="BP1045" s="11"/>
      <c r="BQ1045" s="11"/>
      <c r="BR1045" s="11"/>
      <c r="BS1045" s="11"/>
      <c r="BT1045" s="11"/>
      <c r="BU1045" s="11"/>
      <c r="BV1045" s="11"/>
      <c r="BW1045" s="11"/>
      <c r="BX1045" s="11"/>
      <c r="BY1045" s="11"/>
      <c r="BZ1045" s="11"/>
      <c r="CA1045" s="11"/>
      <c r="CB1045" s="11"/>
      <c r="CC1045" s="11"/>
      <c r="CD1045" s="11"/>
      <c r="CE1045" s="11"/>
      <c r="CF1045" s="11"/>
      <c r="CG1045" s="11"/>
      <c r="CH1045" s="11"/>
      <c r="CI1045" s="11"/>
      <c r="CJ1045" s="11"/>
      <c r="CK1045" s="11"/>
      <c r="CL1045" s="11"/>
      <c r="CM1045" s="11"/>
      <c r="CN1045" s="11"/>
      <c r="CO1045" s="11"/>
      <c r="CP1045" s="11"/>
      <c r="CQ1045" s="11"/>
      <c r="CR1045" s="11"/>
      <c r="CS1045" s="11"/>
      <c r="CT1045" s="11"/>
      <c r="CU1045" s="11"/>
      <c r="CV1045" s="11"/>
      <c r="CW1045" s="11"/>
      <c r="CX1045" s="11"/>
      <c r="CY1045" s="11"/>
      <c r="CZ1045" s="11"/>
      <c r="DA1045" s="11"/>
      <c r="DB1045" s="11"/>
      <c r="DC1045" s="11"/>
      <c r="DD1045" s="11"/>
      <c r="DE1045" s="11"/>
      <c r="DF1045" s="11"/>
      <c r="DG1045" s="11"/>
      <c r="DH1045" s="11"/>
      <c r="DI1045" s="11"/>
      <c r="DJ1045" s="11"/>
      <c r="DK1045" s="11"/>
      <c r="DL1045" s="11"/>
      <c r="DM1045" s="11"/>
      <c r="DN1045" s="11"/>
      <c r="DO1045" s="11"/>
      <c r="DP1045" s="11"/>
      <c r="DQ1045" s="11"/>
      <c r="DR1045" s="11"/>
      <c r="DS1045" s="11"/>
      <c r="DT1045" s="11"/>
      <c r="DU1045" s="11"/>
      <c r="DV1045" s="11"/>
      <c r="DW1045" s="11"/>
      <c r="DX1045" s="11"/>
      <c r="DY1045" s="11"/>
      <c r="DZ1045" s="11"/>
      <c r="EA1045" s="11"/>
      <c r="EB1045" s="11"/>
      <c r="EC1045" s="11"/>
      <c r="ED1045" s="11"/>
      <c r="EE1045" s="11"/>
    </row>
    <row r="1046">
      <c r="B1046" s="58"/>
      <c r="C1046" s="58"/>
      <c r="D1046" s="58"/>
      <c r="E1046" s="58"/>
      <c r="F1046" s="58"/>
      <c r="AH1046" s="11"/>
      <c r="AI1046" s="11"/>
      <c r="AJ1046" s="11"/>
      <c r="AK1046" s="11"/>
      <c r="AL1046" s="11"/>
      <c r="AM1046" s="11"/>
      <c r="AN1046" s="11"/>
      <c r="AO1046" s="11"/>
      <c r="AP1046" s="11"/>
      <c r="AQ1046" s="11"/>
      <c r="AR1046" s="11"/>
      <c r="AS1046" s="11"/>
      <c r="AT1046" s="11"/>
      <c r="AU1046" s="11"/>
      <c r="AV1046" s="11"/>
      <c r="AW1046" s="11"/>
      <c r="AX1046" s="11"/>
      <c r="AY1046" s="11"/>
      <c r="AZ1046" s="11"/>
      <c r="BA1046" s="11"/>
      <c r="BB1046" s="11"/>
      <c r="BC1046" s="11"/>
      <c r="BD1046" s="11"/>
      <c r="BE1046" s="11"/>
      <c r="BF1046" s="11"/>
      <c r="BG1046" s="11"/>
      <c r="BH1046" s="11"/>
      <c r="BI1046" s="11"/>
      <c r="BJ1046" s="11"/>
      <c r="BK1046" s="11"/>
      <c r="BL1046" s="11"/>
      <c r="BM1046" s="11"/>
      <c r="BN1046" s="11"/>
      <c r="BO1046" s="11"/>
      <c r="BP1046" s="11"/>
      <c r="BQ1046" s="11"/>
      <c r="BR1046" s="11"/>
      <c r="BS1046" s="11"/>
      <c r="BT1046" s="11"/>
      <c r="BU1046" s="11"/>
      <c r="BV1046" s="11"/>
      <c r="BW1046" s="11"/>
      <c r="BX1046" s="11"/>
      <c r="BY1046" s="11"/>
      <c r="BZ1046" s="11"/>
      <c r="CA1046" s="11"/>
      <c r="CB1046" s="11"/>
      <c r="CC1046" s="11"/>
      <c r="CD1046" s="11"/>
      <c r="CE1046" s="11"/>
      <c r="CF1046" s="11"/>
      <c r="CG1046" s="11"/>
      <c r="CH1046" s="11"/>
      <c r="CI1046" s="11"/>
      <c r="CJ1046" s="11"/>
      <c r="CK1046" s="11"/>
      <c r="CL1046" s="11"/>
      <c r="CM1046" s="11"/>
      <c r="CN1046" s="11"/>
      <c r="CO1046" s="11"/>
      <c r="CP1046" s="11"/>
      <c r="CQ1046" s="11"/>
      <c r="CR1046" s="11"/>
      <c r="CS1046" s="11"/>
      <c r="CT1046" s="11"/>
      <c r="CU1046" s="11"/>
      <c r="CV1046" s="11"/>
      <c r="CW1046" s="11"/>
      <c r="CX1046" s="11"/>
      <c r="CY1046" s="11"/>
      <c r="CZ1046" s="11"/>
      <c r="DA1046" s="11"/>
      <c r="DB1046" s="11"/>
      <c r="DC1046" s="11"/>
      <c r="DD1046" s="11"/>
      <c r="DE1046" s="11"/>
      <c r="DF1046" s="11"/>
      <c r="DG1046" s="11"/>
      <c r="DH1046" s="11"/>
      <c r="DI1046" s="11"/>
      <c r="DJ1046" s="11"/>
      <c r="DK1046" s="11"/>
      <c r="DL1046" s="11"/>
      <c r="DM1046" s="11"/>
      <c r="DN1046" s="11"/>
      <c r="DO1046" s="11"/>
      <c r="DP1046" s="11"/>
      <c r="DQ1046" s="11"/>
      <c r="DR1046" s="11"/>
      <c r="DS1046" s="11"/>
      <c r="DT1046" s="11"/>
      <c r="DU1046" s="11"/>
      <c r="DV1046" s="11"/>
      <c r="DW1046" s="11"/>
      <c r="DX1046" s="11"/>
      <c r="DY1046" s="11"/>
      <c r="DZ1046" s="11"/>
      <c r="EA1046" s="11"/>
      <c r="EB1046" s="11"/>
      <c r="EC1046" s="11"/>
      <c r="ED1046" s="11"/>
      <c r="EE1046" s="11"/>
    </row>
    <row r="1047">
      <c r="B1047" s="58"/>
      <c r="C1047" s="58"/>
      <c r="D1047" s="58"/>
      <c r="E1047" s="58"/>
      <c r="F1047" s="58"/>
      <c r="AH1047" s="11"/>
      <c r="AI1047" s="11"/>
      <c r="AJ1047" s="11"/>
      <c r="AK1047" s="11"/>
      <c r="AL1047" s="11"/>
      <c r="AM1047" s="11"/>
      <c r="AN1047" s="11"/>
      <c r="AO1047" s="11"/>
      <c r="AP1047" s="11"/>
      <c r="AQ1047" s="11"/>
      <c r="AR1047" s="11"/>
      <c r="AS1047" s="11"/>
      <c r="AT1047" s="11"/>
      <c r="AU1047" s="11"/>
      <c r="AV1047" s="11"/>
      <c r="AW1047" s="11"/>
      <c r="AX1047" s="11"/>
      <c r="AY1047" s="11"/>
      <c r="AZ1047" s="11"/>
      <c r="BA1047" s="11"/>
      <c r="BB1047" s="11"/>
      <c r="BC1047" s="11"/>
      <c r="BD1047" s="11"/>
      <c r="BE1047" s="11"/>
      <c r="BF1047" s="11"/>
      <c r="BG1047" s="11"/>
      <c r="BH1047" s="11"/>
      <c r="BI1047" s="11"/>
      <c r="BJ1047" s="11"/>
      <c r="BK1047" s="11"/>
      <c r="BL1047" s="11"/>
      <c r="BM1047" s="11"/>
      <c r="BN1047" s="11"/>
      <c r="BO1047" s="11"/>
      <c r="BP1047" s="11"/>
      <c r="BQ1047" s="11"/>
      <c r="BR1047" s="11"/>
      <c r="BS1047" s="11"/>
      <c r="BT1047" s="11"/>
      <c r="BU1047" s="11"/>
      <c r="BV1047" s="11"/>
      <c r="BW1047" s="11"/>
      <c r="BX1047" s="11"/>
      <c r="BY1047" s="11"/>
      <c r="BZ1047" s="11"/>
      <c r="CA1047" s="11"/>
      <c r="CB1047" s="11"/>
      <c r="CC1047" s="11"/>
      <c r="CD1047" s="11"/>
      <c r="CE1047" s="11"/>
      <c r="CF1047" s="11"/>
      <c r="CG1047" s="11"/>
      <c r="CH1047" s="11"/>
      <c r="CI1047" s="11"/>
      <c r="CJ1047" s="11"/>
      <c r="CK1047" s="11"/>
      <c r="CL1047" s="11"/>
      <c r="CM1047" s="11"/>
      <c r="CN1047" s="11"/>
      <c r="CO1047" s="11"/>
      <c r="CP1047" s="11"/>
      <c r="CQ1047" s="11"/>
      <c r="CR1047" s="11"/>
      <c r="CS1047" s="11"/>
      <c r="CT1047" s="11"/>
      <c r="CU1047" s="11"/>
      <c r="CV1047" s="11"/>
      <c r="CW1047" s="11"/>
      <c r="CX1047" s="11"/>
      <c r="CY1047" s="11"/>
      <c r="CZ1047" s="11"/>
      <c r="DA1047" s="11"/>
      <c r="DB1047" s="11"/>
      <c r="DC1047" s="11"/>
      <c r="DD1047" s="11"/>
      <c r="DE1047" s="11"/>
      <c r="DF1047" s="11"/>
      <c r="DG1047" s="11"/>
      <c r="DH1047" s="11"/>
      <c r="DI1047" s="11"/>
      <c r="DJ1047" s="11"/>
      <c r="DK1047" s="11"/>
      <c r="DL1047" s="11"/>
      <c r="DM1047" s="11"/>
      <c r="DN1047" s="11"/>
      <c r="DO1047" s="11"/>
      <c r="DP1047" s="11"/>
      <c r="DQ1047" s="11"/>
      <c r="DR1047" s="11"/>
      <c r="DS1047" s="11"/>
      <c r="DT1047" s="11"/>
      <c r="DU1047" s="11"/>
      <c r="DV1047" s="11"/>
      <c r="DW1047" s="11"/>
      <c r="DX1047" s="11"/>
      <c r="DY1047" s="11"/>
      <c r="DZ1047" s="11"/>
      <c r="EA1047" s="11"/>
      <c r="EB1047" s="11"/>
      <c r="EC1047" s="11"/>
      <c r="ED1047" s="11"/>
      <c r="EE1047" s="11"/>
    </row>
    <row r="1048">
      <c r="B1048" s="58"/>
      <c r="C1048" s="58"/>
      <c r="D1048" s="58"/>
      <c r="E1048" s="58"/>
      <c r="F1048" s="58"/>
      <c r="AH1048" s="11"/>
      <c r="AI1048" s="11"/>
      <c r="AJ1048" s="11"/>
      <c r="AK1048" s="11"/>
      <c r="AL1048" s="11"/>
      <c r="AM1048" s="11"/>
      <c r="AN1048" s="11"/>
      <c r="AO1048" s="11"/>
      <c r="AP1048" s="11"/>
      <c r="AQ1048" s="11"/>
      <c r="AR1048" s="11"/>
      <c r="AS1048" s="11"/>
      <c r="AT1048" s="11"/>
      <c r="AU1048" s="11"/>
      <c r="AV1048" s="11"/>
      <c r="AW1048" s="11"/>
      <c r="AX1048" s="11"/>
      <c r="AY1048" s="11"/>
      <c r="AZ1048" s="11"/>
      <c r="BA1048" s="11"/>
      <c r="BB1048" s="11"/>
      <c r="BC1048" s="11"/>
      <c r="BD1048" s="11"/>
      <c r="BE1048" s="11"/>
      <c r="BF1048" s="11"/>
      <c r="BG1048" s="11"/>
      <c r="BH1048" s="11"/>
      <c r="BI1048" s="11"/>
      <c r="BJ1048" s="11"/>
      <c r="BK1048" s="11"/>
      <c r="BL1048" s="11"/>
      <c r="BM1048" s="11"/>
      <c r="BN1048" s="11"/>
      <c r="BO1048" s="11"/>
      <c r="BP1048" s="11"/>
      <c r="BQ1048" s="11"/>
      <c r="BR1048" s="11"/>
      <c r="BS1048" s="11"/>
      <c r="BT1048" s="11"/>
      <c r="BU1048" s="11"/>
      <c r="BV1048" s="11"/>
      <c r="BW1048" s="11"/>
      <c r="BX1048" s="11"/>
      <c r="BY1048" s="11"/>
      <c r="BZ1048" s="11"/>
      <c r="CA1048" s="11"/>
      <c r="CB1048" s="11"/>
      <c r="CC1048" s="11"/>
      <c r="CD1048" s="11"/>
      <c r="CE1048" s="11"/>
      <c r="CF1048" s="11"/>
      <c r="CG1048" s="11"/>
      <c r="CH1048" s="11"/>
      <c r="CI1048" s="11"/>
      <c r="CJ1048" s="11"/>
      <c r="CK1048" s="11"/>
      <c r="CL1048" s="11"/>
      <c r="CM1048" s="11"/>
      <c r="CN1048" s="11"/>
      <c r="CO1048" s="11"/>
      <c r="CP1048" s="11"/>
      <c r="CQ1048" s="11"/>
      <c r="CR1048" s="11"/>
      <c r="CS1048" s="11"/>
      <c r="CT1048" s="11"/>
      <c r="CU1048" s="11"/>
      <c r="CV1048" s="11"/>
      <c r="CW1048" s="11"/>
      <c r="CX1048" s="11"/>
      <c r="CY1048" s="11"/>
      <c r="CZ1048" s="11"/>
      <c r="DA1048" s="11"/>
      <c r="DB1048" s="11"/>
      <c r="DC1048" s="11"/>
      <c r="DD1048" s="11"/>
      <c r="DE1048" s="11"/>
      <c r="DF1048" s="11"/>
      <c r="DG1048" s="11"/>
      <c r="DH1048" s="11"/>
      <c r="DI1048" s="11"/>
      <c r="DJ1048" s="11"/>
      <c r="DK1048" s="11"/>
      <c r="DL1048" s="11"/>
      <c r="DM1048" s="11"/>
      <c r="DN1048" s="11"/>
      <c r="DO1048" s="11"/>
      <c r="DP1048" s="11"/>
      <c r="DQ1048" s="11"/>
      <c r="DR1048" s="11"/>
      <c r="DS1048" s="11"/>
      <c r="DT1048" s="11"/>
      <c r="DU1048" s="11"/>
      <c r="DV1048" s="11"/>
      <c r="DW1048" s="11"/>
      <c r="DX1048" s="11"/>
      <c r="DY1048" s="11"/>
      <c r="DZ1048" s="11"/>
      <c r="EA1048" s="11"/>
      <c r="EB1048" s="11"/>
      <c r="EC1048" s="11"/>
      <c r="ED1048" s="11"/>
      <c r="EE1048" s="11"/>
    </row>
    <row r="1049">
      <c r="B1049" s="58"/>
      <c r="C1049" s="58"/>
      <c r="D1049" s="58"/>
      <c r="E1049" s="58"/>
      <c r="F1049" s="58"/>
      <c r="AH1049" s="11"/>
      <c r="AI1049" s="11"/>
      <c r="AJ1049" s="11"/>
      <c r="AK1049" s="11"/>
      <c r="AL1049" s="11"/>
      <c r="AM1049" s="11"/>
      <c r="AN1049" s="11"/>
      <c r="AO1049" s="11"/>
      <c r="AP1049" s="11"/>
      <c r="AQ1049" s="11"/>
      <c r="AR1049" s="11"/>
      <c r="AS1049" s="11"/>
      <c r="AT1049" s="11"/>
      <c r="AU1049" s="11"/>
      <c r="AV1049" s="11"/>
      <c r="AW1049" s="11"/>
      <c r="AX1049" s="11"/>
      <c r="AY1049" s="11"/>
      <c r="AZ1049" s="11"/>
      <c r="BA1049" s="11"/>
      <c r="BB1049" s="11"/>
      <c r="BC1049" s="11"/>
      <c r="BD1049" s="11"/>
      <c r="BE1049" s="11"/>
      <c r="BF1049" s="11"/>
      <c r="BG1049" s="11"/>
      <c r="BH1049" s="11"/>
      <c r="BI1049" s="11"/>
      <c r="BJ1049" s="11"/>
      <c r="BK1049" s="11"/>
      <c r="BL1049" s="11"/>
      <c r="BM1049" s="11"/>
      <c r="BN1049" s="11"/>
      <c r="BO1049" s="11"/>
      <c r="BP1049" s="11"/>
      <c r="BQ1049" s="11"/>
      <c r="BR1049" s="11"/>
      <c r="BS1049" s="11"/>
      <c r="BT1049" s="11"/>
      <c r="BU1049" s="11"/>
      <c r="BV1049" s="11"/>
      <c r="BW1049" s="11"/>
      <c r="BX1049" s="11"/>
      <c r="BY1049" s="11"/>
      <c r="BZ1049" s="11"/>
      <c r="CA1049" s="11"/>
      <c r="CB1049" s="11"/>
      <c r="CC1049" s="11"/>
      <c r="CD1049" s="11"/>
      <c r="CE1049" s="11"/>
      <c r="CF1049" s="11"/>
      <c r="CG1049" s="11"/>
      <c r="CH1049" s="11"/>
      <c r="CI1049" s="11"/>
      <c r="CJ1049" s="11"/>
      <c r="CK1049" s="11"/>
      <c r="CL1049" s="11"/>
      <c r="CM1049" s="11"/>
      <c r="CN1049" s="11"/>
      <c r="CO1049" s="11"/>
      <c r="CP1049" s="11"/>
      <c r="CQ1049" s="11"/>
      <c r="CR1049" s="11"/>
      <c r="CS1049" s="11"/>
      <c r="CT1049" s="11"/>
      <c r="CU1049" s="11"/>
      <c r="CV1049" s="11"/>
      <c r="CW1049" s="11"/>
      <c r="CX1049" s="11"/>
      <c r="CY1049" s="11"/>
      <c r="CZ1049" s="11"/>
      <c r="DA1049" s="11"/>
      <c r="DB1049" s="11"/>
      <c r="DC1049" s="11"/>
      <c r="DD1049" s="11"/>
      <c r="DE1049" s="11"/>
      <c r="DF1049" s="11"/>
      <c r="DG1049" s="11"/>
      <c r="DH1049" s="11"/>
      <c r="DI1049" s="11"/>
      <c r="DJ1049" s="11"/>
      <c r="DK1049" s="11"/>
      <c r="DL1049" s="11"/>
      <c r="DM1049" s="11"/>
      <c r="DN1049" s="11"/>
      <c r="DO1049" s="11"/>
      <c r="DP1049" s="11"/>
      <c r="DQ1049" s="11"/>
      <c r="DR1049" s="11"/>
      <c r="DS1049" s="11"/>
      <c r="DT1049" s="11"/>
      <c r="DU1049" s="11"/>
      <c r="DV1049" s="11"/>
      <c r="DW1049" s="11"/>
      <c r="DX1049" s="11"/>
      <c r="DY1049" s="11"/>
      <c r="DZ1049" s="11"/>
      <c r="EA1049" s="11"/>
      <c r="EB1049" s="11"/>
      <c r="EC1049" s="11"/>
      <c r="ED1049" s="11"/>
      <c r="EE1049" s="11"/>
    </row>
    <row r="1050">
      <c r="B1050" s="58"/>
      <c r="C1050" s="58"/>
      <c r="D1050" s="58"/>
      <c r="E1050" s="58"/>
      <c r="F1050" s="58"/>
      <c r="AH1050" s="11"/>
      <c r="AI1050" s="11"/>
      <c r="AJ1050" s="11"/>
      <c r="AK1050" s="11"/>
      <c r="AL1050" s="11"/>
      <c r="AM1050" s="11"/>
      <c r="AN1050" s="11"/>
      <c r="AO1050" s="11"/>
      <c r="AP1050" s="11"/>
      <c r="AQ1050" s="11"/>
      <c r="AR1050" s="11"/>
      <c r="AS1050" s="11"/>
      <c r="AT1050" s="11"/>
      <c r="AU1050" s="11"/>
      <c r="AV1050" s="11"/>
      <c r="AW1050" s="11"/>
      <c r="AX1050" s="11"/>
      <c r="AY1050" s="11"/>
      <c r="AZ1050" s="11"/>
      <c r="BA1050" s="11"/>
      <c r="BB1050" s="11"/>
      <c r="BC1050" s="11"/>
      <c r="BD1050" s="11"/>
      <c r="BE1050" s="11"/>
      <c r="BF1050" s="11"/>
      <c r="BG1050" s="11"/>
      <c r="BH1050" s="11"/>
      <c r="BI1050" s="11"/>
      <c r="BJ1050" s="11"/>
      <c r="BK1050" s="11"/>
      <c r="BL1050" s="11"/>
      <c r="BM1050" s="11"/>
      <c r="BN1050" s="11"/>
      <c r="BO1050" s="11"/>
      <c r="BP1050" s="11"/>
      <c r="BQ1050" s="11"/>
      <c r="BR1050" s="11"/>
      <c r="BS1050" s="11"/>
      <c r="BT1050" s="11"/>
      <c r="BU1050" s="11"/>
      <c r="BV1050" s="11"/>
      <c r="BW1050" s="11"/>
      <c r="BX1050" s="11"/>
      <c r="BY1050" s="11"/>
      <c r="BZ1050" s="11"/>
      <c r="CA1050" s="11"/>
      <c r="CB1050" s="11"/>
      <c r="CC1050" s="11"/>
      <c r="CD1050" s="11"/>
      <c r="CE1050" s="11"/>
      <c r="CF1050" s="11"/>
      <c r="CG1050" s="11"/>
      <c r="CH1050" s="11"/>
      <c r="CI1050" s="11"/>
      <c r="CJ1050" s="11"/>
      <c r="CK1050" s="11"/>
      <c r="CL1050" s="11"/>
      <c r="CM1050" s="11"/>
      <c r="CN1050" s="11"/>
      <c r="CO1050" s="11"/>
      <c r="CP1050" s="11"/>
      <c r="CQ1050" s="11"/>
      <c r="CR1050" s="11"/>
      <c r="CS1050" s="11"/>
      <c r="CT1050" s="11"/>
      <c r="CU1050" s="11"/>
      <c r="CV1050" s="11"/>
      <c r="CW1050" s="11"/>
      <c r="CX1050" s="11"/>
      <c r="CY1050" s="11"/>
      <c r="CZ1050" s="11"/>
      <c r="DA1050" s="11"/>
      <c r="DB1050" s="11"/>
      <c r="DC1050" s="11"/>
      <c r="DD1050" s="11"/>
      <c r="DE1050" s="11"/>
      <c r="DF1050" s="11"/>
      <c r="DG1050" s="11"/>
      <c r="DH1050" s="11"/>
      <c r="DI1050" s="11"/>
      <c r="DJ1050" s="11"/>
      <c r="DK1050" s="11"/>
      <c r="DL1050" s="11"/>
      <c r="DM1050" s="11"/>
      <c r="DN1050" s="11"/>
      <c r="DO1050" s="11"/>
      <c r="DP1050" s="11"/>
      <c r="DQ1050" s="11"/>
      <c r="DR1050" s="11"/>
      <c r="DS1050" s="11"/>
      <c r="DT1050" s="11"/>
      <c r="DU1050" s="11"/>
      <c r="DV1050" s="11"/>
      <c r="DW1050" s="11"/>
      <c r="DX1050" s="11"/>
      <c r="DY1050" s="11"/>
      <c r="DZ1050" s="11"/>
      <c r="EA1050" s="11"/>
      <c r="EB1050" s="11"/>
      <c r="EC1050" s="11"/>
      <c r="ED1050" s="11"/>
      <c r="EE1050" s="11"/>
    </row>
    <row r="1051">
      <c r="B1051" s="58"/>
      <c r="C1051" s="58"/>
      <c r="D1051" s="58"/>
      <c r="E1051" s="58"/>
      <c r="F1051" s="58"/>
      <c r="AH1051" s="11"/>
      <c r="AI1051" s="11"/>
      <c r="AJ1051" s="11"/>
      <c r="AK1051" s="11"/>
      <c r="AL1051" s="11"/>
      <c r="AM1051" s="11"/>
      <c r="AN1051" s="11"/>
      <c r="AO1051" s="11"/>
      <c r="AP1051" s="11"/>
      <c r="AQ1051" s="11"/>
      <c r="AR1051" s="11"/>
      <c r="AS1051" s="11"/>
      <c r="AT1051" s="11"/>
      <c r="AU1051" s="11"/>
      <c r="AV1051" s="11"/>
      <c r="AW1051" s="11"/>
      <c r="AX1051" s="11"/>
      <c r="AY1051" s="11"/>
      <c r="AZ1051" s="11"/>
      <c r="BA1051" s="11"/>
      <c r="BB1051" s="11"/>
      <c r="BC1051" s="11"/>
      <c r="BD1051" s="11"/>
      <c r="BE1051" s="11"/>
      <c r="BF1051" s="11"/>
      <c r="BG1051" s="11"/>
      <c r="BH1051" s="11"/>
      <c r="BI1051" s="11"/>
      <c r="BJ1051" s="11"/>
      <c r="BK1051" s="11"/>
      <c r="BL1051" s="11"/>
      <c r="BM1051" s="11"/>
      <c r="BN1051" s="11"/>
      <c r="BO1051" s="11"/>
      <c r="BP1051" s="11"/>
      <c r="BQ1051" s="11"/>
      <c r="BR1051" s="11"/>
      <c r="BS1051" s="11"/>
      <c r="BT1051" s="11"/>
      <c r="BU1051" s="11"/>
      <c r="BV1051" s="11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</row>
    <row r="1052">
      <c r="B1052" s="58"/>
      <c r="C1052" s="58"/>
      <c r="D1052" s="58"/>
      <c r="E1052" s="58"/>
      <c r="F1052" s="58"/>
      <c r="AH1052" s="11"/>
      <c r="AI1052" s="11"/>
      <c r="AJ1052" s="11"/>
      <c r="AK1052" s="11"/>
      <c r="AL1052" s="11"/>
      <c r="AM1052" s="11"/>
      <c r="AN1052" s="11"/>
      <c r="AO1052" s="11"/>
      <c r="AP1052" s="11"/>
      <c r="AQ1052" s="11"/>
      <c r="AR1052" s="11"/>
      <c r="AS1052" s="11"/>
      <c r="AT1052" s="11"/>
      <c r="AU1052" s="11"/>
      <c r="AV1052" s="11"/>
      <c r="AW1052" s="11"/>
      <c r="AX1052" s="11"/>
      <c r="AY1052" s="11"/>
      <c r="AZ1052" s="11"/>
      <c r="BA1052" s="11"/>
      <c r="BB1052" s="11"/>
      <c r="BC1052" s="11"/>
      <c r="BD1052" s="11"/>
      <c r="BE1052" s="11"/>
      <c r="BF1052" s="11"/>
      <c r="BG1052" s="11"/>
      <c r="BH1052" s="11"/>
      <c r="BI1052" s="11"/>
      <c r="BJ1052" s="11"/>
      <c r="BK1052" s="11"/>
      <c r="BL1052" s="11"/>
      <c r="BM1052" s="11"/>
      <c r="BN1052" s="11"/>
      <c r="BO1052" s="11"/>
      <c r="BP1052" s="11"/>
      <c r="BQ1052" s="11"/>
      <c r="BR1052" s="11"/>
      <c r="BS1052" s="11"/>
      <c r="BT1052" s="11"/>
      <c r="BU1052" s="11"/>
      <c r="BV1052" s="11"/>
      <c r="BW1052" s="11"/>
      <c r="BX1052" s="11"/>
      <c r="BY1052" s="11"/>
      <c r="BZ1052" s="11"/>
      <c r="CA1052" s="11"/>
      <c r="CB1052" s="11"/>
      <c r="CC1052" s="11"/>
      <c r="CD1052" s="11"/>
      <c r="CE1052" s="11"/>
      <c r="CF1052" s="11"/>
      <c r="CG1052" s="11"/>
      <c r="CH1052" s="11"/>
      <c r="CI1052" s="11"/>
      <c r="CJ1052" s="11"/>
      <c r="CK1052" s="11"/>
      <c r="CL1052" s="11"/>
      <c r="CM1052" s="11"/>
      <c r="CN1052" s="11"/>
      <c r="CO1052" s="11"/>
      <c r="CP1052" s="11"/>
      <c r="CQ1052" s="11"/>
      <c r="CR1052" s="11"/>
      <c r="CS1052" s="11"/>
      <c r="CT1052" s="11"/>
      <c r="CU1052" s="11"/>
      <c r="CV1052" s="11"/>
      <c r="CW1052" s="11"/>
      <c r="CX1052" s="11"/>
      <c r="CY1052" s="11"/>
      <c r="CZ1052" s="11"/>
      <c r="DA1052" s="11"/>
      <c r="DB1052" s="11"/>
      <c r="DC1052" s="11"/>
      <c r="DD1052" s="11"/>
      <c r="DE1052" s="11"/>
      <c r="DF1052" s="11"/>
      <c r="DG1052" s="11"/>
      <c r="DH1052" s="11"/>
      <c r="DI1052" s="11"/>
      <c r="DJ1052" s="11"/>
      <c r="DK1052" s="11"/>
      <c r="DL1052" s="11"/>
      <c r="DM1052" s="11"/>
      <c r="DN1052" s="11"/>
      <c r="DO1052" s="11"/>
      <c r="DP1052" s="11"/>
      <c r="DQ1052" s="11"/>
      <c r="DR1052" s="11"/>
      <c r="DS1052" s="11"/>
      <c r="DT1052" s="11"/>
      <c r="DU1052" s="11"/>
      <c r="DV1052" s="11"/>
      <c r="DW1052" s="11"/>
      <c r="DX1052" s="11"/>
      <c r="DY1052" s="11"/>
      <c r="DZ1052" s="11"/>
      <c r="EA1052" s="11"/>
      <c r="EB1052" s="11"/>
      <c r="EC1052" s="11"/>
      <c r="ED1052" s="11"/>
      <c r="EE1052" s="11"/>
    </row>
    <row r="1053">
      <c r="B1053" s="58"/>
      <c r="C1053" s="58"/>
      <c r="D1053" s="58"/>
      <c r="E1053" s="58"/>
      <c r="F1053" s="58"/>
      <c r="AH1053" s="11"/>
      <c r="AI1053" s="11"/>
      <c r="AJ1053" s="11"/>
      <c r="AK1053" s="11"/>
      <c r="AL1053" s="11"/>
      <c r="AM1053" s="11"/>
      <c r="AN1053" s="11"/>
      <c r="AO1053" s="11"/>
      <c r="AP1053" s="11"/>
      <c r="AQ1053" s="11"/>
      <c r="AR1053" s="11"/>
      <c r="AS1053" s="11"/>
      <c r="AT1053" s="11"/>
      <c r="AU1053" s="11"/>
      <c r="AV1053" s="11"/>
      <c r="AW1053" s="11"/>
      <c r="AX1053" s="11"/>
      <c r="AY1053" s="11"/>
      <c r="AZ1053" s="11"/>
      <c r="BA1053" s="11"/>
      <c r="BB1053" s="11"/>
      <c r="BC1053" s="11"/>
      <c r="BD1053" s="11"/>
      <c r="BE1053" s="11"/>
      <c r="BF1053" s="11"/>
      <c r="BG1053" s="11"/>
      <c r="BH1053" s="11"/>
      <c r="BI1053" s="11"/>
      <c r="BJ1053" s="11"/>
      <c r="BK1053" s="11"/>
      <c r="BL1053" s="11"/>
      <c r="BM1053" s="11"/>
      <c r="BN1053" s="11"/>
      <c r="BO1053" s="11"/>
      <c r="BP1053" s="11"/>
      <c r="BQ1053" s="11"/>
      <c r="BR1053" s="11"/>
      <c r="BS1053" s="11"/>
      <c r="BT1053" s="11"/>
      <c r="BU1053" s="11"/>
      <c r="BV1053" s="11"/>
      <c r="BW1053" s="11"/>
      <c r="BX1053" s="11"/>
      <c r="BY1053" s="11"/>
      <c r="BZ1053" s="11"/>
      <c r="CA1053" s="11"/>
      <c r="CB1053" s="11"/>
      <c r="CC1053" s="11"/>
      <c r="CD1053" s="11"/>
      <c r="CE1053" s="11"/>
      <c r="CF1053" s="11"/>
      <c r="CG1053" s="11"/>
      <c r="CH1053" s="11"/>
      <c r="CI1053" s="11"/>
      <c r="CJ1053" s="11"/>
      <c r="CK1053" s="11"/>
      <c r="CL1053" s="11"/>
      <c r="CM1053" s="11"/>
      <c r="CN1053" s="11"/>
      <c r="CO1053" s="11"/>
      <c r="CP1053" s="11"/>
      <c r="CQ1053" s="11"/>
      <c r="CR1053" s="11"/>
      <c r="CS1053" s="11"/>
      <c r="CT1053" s="11"/>
      <c r="CU1053" s="11"/>
      <c r="CV1053" s="11"/>
      <c r="CW1053" s="11"/>
      <c r="CX1053" s="11"/>
      <c r="CY1053" s="11"/>
      <c r="CZ1053" s="11"/>
      <c r="DA1053" s="11"/>
      <c r="DB1053" s="11"/>
      <c r="DC1053" s="11"/>
      <c r="DD1053" s="11"/>
      <c r="DE1053" s="11"/>
      <c r="DF1053" s="11"/>
      <c r="DG1053" s="11"/>
      <c r="DH1053" s="11"/>
      <c r="DI1053" s="11"/>
      <c r="DJ1053" s="11"/>
      <c r="DK1053" s="11"/>
      <c r="DL1053" s="11"/>
      <c r="DM1053" s="11"/>
      <c r="DN1053" s="11"/>
      <c r="DO1053" s="11"/>
      <c r="DP1053" s="11"/>
      <c r="DQ1053" s="11"/>
      <c r="DR1053" s="11"/>
      <c r="DS1053" s="11"/>
      <c r="DT1053" s="11"/>
      <c r="DU1053" s="11"/>
      <c r="DV1053" s="11"/>
      <c r="DW1053" s="11"/>
      <c r="DX1053" s="11"/>
      <c r="DY1053" s="11"/>
      <c r="DZ1053" s="11"/>
      <c r="EA1053" s="11"/>
      <c r="EB1053" s="11"/>
      <c r="EC1053" s="11"/>
      <c r="ED1053" s="11"/>
      <c r="EE1053" s="11"/>
    </row>
    <row r="1054">
      <c r="B1054" s="58"/>
      <c r="C1054" s="58"/>
      <c r="D1054" s="58"/>
      <c r="E1054" s="58"/>
      <c r="F1054" s="58"/>
      <c r="AH1054" s="11"/>
      <c r="AI1054" s="11"/>
      <c r="AJ1054" s="11"/>
      <c r="AK1054" s="11"/>
      <c r="AL1054" s="11"/>
      <c r="AM1054" s="11"/>
      <c r="AN1054" s="11"/>
      <c r="AO1054" s="11"/>
      <c r="AP1054" s="11"/>
      <c r="AQ1054" s="11"/>
      <c r="AR1054" s="11"/>
      <c r="AS1054" s="11"/>
      <c r="AT1054" s="11"/>
      <c r="AU1054" s="11"/>
      <c r="AV1054" s="11"/>
      <c r="AW1054" s="11"/>
      <c r="AX1054" s="11"/>
      <c r="AY1054" s="11"/>
      <c r="AZ1054" s="11"/>
      <c r="BA1054" s="11"/>
      <c r="BB1054" s="11"/>
      <c r="BC1054" s="11"/>
      <c r="BD1054" s="11"/>
      <c r="BE1054" s="11"/>
      <c r="BF1054" s="11"/>
      <c r="BG1054" s="11"/>
      <c r="BH1054" s="11"/>
      <c r="BI1054" s="11"/>
      <c r="BJ1054" s="11"/>
      <c r="BK1054" s="11"/>
      <c r="BL1054" s="11"/>
      <c r="BM1054" s="11"/>
      <c r="BN1054" s="11"/>
      <c r="BO1054" s="11"/>
      <c r="BP1054" s="11"/>
      <c r="BQ1054" s="11"/>
      <c r="BR1054" s="11"/>
      <c r="BS1054" s="11"/>
      <c r="BT1054" s="11"/>
      <c r="BU1054" s="11"/>
      <c r="BV1054" s="11"/>
      <c r="BW1054" s="11"/>
      <c r="BX1054" s="11"/>
      <c r="BY1054" s="11"/>
      <c r="BZ1054" s="11"/>
      <c r="CA1054" s="11"/>
      <c r="CB1054" s="11"/>
      <c r="CC1054" s="11"/>
      <c r="CD1054" s="11"/>
      <c r="CE1054" s="11"/>
      <c r="CF1054" s="11"/>
      <c r="CG1054" s="11"/>
      <c r="CH1054" s="11"/>
      <c r="CI1054" s="11"/>
      <c r="CJ1054" s="11"/>
      <c r="CK1054" s="11"/>
      <c r="CL1054" s="11"/>
      <c r="CM1054" s="11"/>
      <c r="CN1054" s="11"/>
      <c r="CO1054" s="11"/>
      <c r="CP1054" s="11"/>
      <c r="CQ1054" s="11"/>
      <c r="CR1054" s="11"/>
      <c r="CS1054" s="11"/>
      <c r="CT1054" s="11"/>
      <c r="CU1054" s="11"/>
      <c r="CV1054" s="11"/>
      <c r="CW1054" s="11"/>
      <c r="CX1054" s="11"/>
      <c r="CY1054" s="11"/>
      <c r="CZ1054" s="11"/>
      <c r="DA1054" s="11"/>
      <c r="DB1054" s="11"/>
      <c r="DC1054" s="11"/>
      <c r="DD1054" s="11"/>
      <c r="DE1054" s="11"/>
      <c r="DF1054" s="11"/>
      <c r="DG1054" s="11"/>
      <c r="DH1054" s="11"/>
      <c r="DI1054" s="11"/>
      <c r="DJ1054" s="11"/>
      <c r="DK1054" s="11"/>
      <c r="DL1054" s="11"/>
      <c r="DM1054" s="11"/>
      <c r="DN1054" s="11"/>
      <c r="DO1054" s="11"/>
      <c r="DP1054" s="11"/>
      <c r="DQ1054" s="11"/>
      <c r="DR1054" s="11"/>
      <c r="DS1054" s="11"/>
      <c r="DT1054" s="11"/>
      <c r="DU1054" s="11"/>
      <c r="DV1054" s="11"/>
      <c r="DW1054" s="11"/>
      <c r="DX1054" s="11"/>
      <c r="DY1054" s="11"/>
      <c r="DZ1054" s="11"/>
      <c r="EA1054" s="11"/>
      <c r="EB1054" s="11"/>
      <c r="EC1054" s="11"/>
      <c r="ED1054" s="11"/>
      <c r="EE1054" s="11"/>
    </row>
    <row r="1055">
      <c r="B1055" s="58"/>
      <c r="C1055" s="58"/>
      <c r="D1055" s="58"/>
      <c r="E1055" s="58"/>
      <c r="F1055" s="58"/>
      <c r="AH1055" s="11"/>
      <c r="AI1055" s="11"/>
      <c r="AJ1055" s="11"/>
      <c r="AK1055" s="11"/>
      <c r="AL1055" s="11"/>
      <c r="AM1055" s="11"/>
      <c r="AN1055" s="11"/>
      <c r="AO1055" s="11"/>
      <c r="AP1055" s="11"/>
      <c r="AQ1055" s="11"/>
      <c r="AR1055" s="11"/>
      <c r="AS1055" s="11"/>
      <c r="AT1055" s="11"/>
      <c r="AU1055" s="11"/>
      <c r="AV1055" s="11"/>
      <c r="AW1055" s="11"/>
      <c r="AX1055" s="11"/>
      <c r="AY1055" s="11"/>
      <c r="AZ1055" s="11"/>
      <c r="BA1055" s="11"/>
      <c r="BB1055" s="11"/>
      <c r="BC1055" s="11"/>
      <c r="BD1055" s="11"/>
      <c r="BE1055" s="11"/>
      <c r="BF1055" s="11"/>
      <c r="BG1055" s="11"/>
      <c r="BH1055" s="11"/>
      <c r="BI1055" s="11"/>
      <c r="BJ1055" s="11"/>
      <c r="BK1055" s="11"/>
      <c r="BL1055" s="11"/>
      <c r="BM1055" s="11"/>
      <c r="BN1055" s="11"/>
      <c r="BO1055" s="11"/>
      <c r="BP1055" s="11"/>
      <c r="BQ1055" s="11"/>
      <c r="BR1055" s="11"/>
      <c r="BS1055" s="11"/>
      <c r="BT1055" s="11"/>
      <c r="BU1055" s="11"/>
      <c r="BV1055" s="11"/>
      <c r="BW1055" s="11"/>
      <c r="BX1055" s="11"/>
      <c r="BY1055" s="11"/>
      <c r="BZ1055" s="11"/>
      <c r="CA1055" s="11"/>
      <c r="CB1055" s="11"/>
      <c r="CC1055" s="11"/>
      <c r="CD1055" s="11"/>
      <c r="CE1055" s="11"/>
      <c r="CF1055" s="11"/>
      <c r="CG1055" s="11"/>
      <c r="CH1055" s="11"/>
      <c r="CI1055" s="11"/>
      <c r="CJ1055" s="11"/>
      <c r="CK1055" s="11"/>
      <c r="CL1055" s="11"/>
      <c r="CM1055" s="11"/>
      <c r="CN1055" s="11"/>
      <c r="CO1055" s="11"/>
      <c r="CP1055" s="11"/>
      <c r="CQ1055" s="11"/>
      <c r="CR1055" s="11"/>
      <c r="CS1055" s="11"/>
      <c r="CT1055" s="11"/>
      <c r="CU1055" s="11"/>
      <c r="CV1055" s="11"/>
      <c r="CW1055" s="11"/>
      <c r="CX1055" s="11"/>
      <c r="CY1055" s="11"/>
      <c r="CZ1055" s="11"/>
      <c r="DA1055" s="11"/>
      <c r="DB1055" s="11"/>
      <c r="DC1055" s="11"/>
      <c r="DD1055" s="11"/>
      <c r="DE1055" s="11"/>
      <c r="DF1055" s="11"/>
      <c r="DG1055" s="11"/>
      <c r="DH1055" s="11"/>
      <c r="DI1055" s="11"/>
      <c r="DJ1055" s="11"/>
      <c r="DK1055" s="11"/>
      <c r="DL1055" s="11"/>
      <c r="DM1055" s="11"/>
      <c r="DN1055" s="11"/>
      <c r="DO1055" s="11"/>
      <c r="DP1055" s="11"/>
      <c r="DQ1055" s="11"/>
      <c r="DR1055" s="11"/>
      <c r="DS1055" s="11"/>
      <c r="DT1055" s="11"/>
      <c r="DU1055" s="11"/>
      <c r="DV1055" s="11"/>
      <c r="DW1055" s="11"/>
      <c r="DX1055" s="11"/>
      <c r="DY1055" s="11"/>
      <c r="DZ1055" s="11"/>
      <c r="EA1055" s="11"/>
      <c r="EB1055" s="11"/>
      <c r="EC1055" s="11"/>
      <c r="ED1055" s="11"/>
      <c r="EE1055" s="11"/>
    </row>
    <row r="1056">
      <c r="B1056" s="58"/>
      <c r="C1056" s="58"/>
      <c r="D1056" s="58"/>
      <c r="E1056" s="58"/>
      <c r="F1056" s="58"/>
      <c r="AH1056" s="11"/>
      <c r="AI1056" s="11"/>
      <c r="AJ1056" s="11"/>
      <c r="AK1056" s="11"/>
      <c r="AL1056" s="11"/>
      <c r="AM1056" s="11"/>
      <c r="AN1056" s="11"/>
      <c r="AO1056" s="11"/>
      <c r="AP1056" s="11"/>
      <c r="AQ1056" s="11"/>
      <c r="AR1056" s="11"/>
      <c r="AS1056" s="11"/>
      <c r="AT1056" s="11"/>
      <c r="AU1056" s="11"/>
      <c r="AV1056" s="11"/>
      <c r="AW1056" s="11"/>
      <c r="AX1056" s="11"/>
      <c r="AY1056" s="11"/>
      <c r="AZ1056" s="11"/>
      <c r="BA1056" s="11"/>
      <c r="BB1056" s="11"/>
      <c r="BC1056" s="11"/>
      <c r="BD1056" s="11"/>
      <c r="BE1056" s="11"/>
      <c r="BF1056" s="11"/>
      <c r="BG1056" s="11"/>
      <c r="BH1056" s="11"/>
      <c r="BI1056" s="11"/>
      <c r="BJ1056" s="11"/>
      <c r="BK1056" s="11"/>
      <c r="BL1056" s="11"/>
      <c r="BM1056" s="11"/>
      <c r="BN1056" s="11"/>
      <c r="BO1056" s="11"/>
      <c r="BP1056" s="11"/>
      <c r="BQ1056" s="11"/>
      <c r="BR1056" s="11"/>
      <c r="BS1056" s="11"/>
      <c r="BT1056" s="11"/>
      <c r="BU1056" s="11"/>
      <c r="BV1056" s="11"/>
      <c r="BW1056" s="11"/>
      <c r="BX1056" s="11"/>
      <c r="BY1056" s="11"/>
      <c r="BZ1056" s="11"/>
      <c r="CA1056" s="11"/>
      <c r="CB1056" s="11"/>
      <c r="CC1056" s="11"/>
      <c r="CD1056" s="11"/>
      <c r="CE1056" s="11"/>
      <c r="CF1056" s="11"/>
      <c r="CG1056" s="11"/>
      <c r="CH1056" s="11"/>
      <c r="CI1056" s="11"/>
      <c r="CJ1056" s="11"/>
      <c r="CK1056" s="11"/>
      <c r="CL1056" s="11"/>
      <c r="CM1056" s="11"/>
      <c r="CN1056" s="11"/>
      <c r="CO1056" s="11"/>
      <c r="CP1056" s="11"/>
      <c r="CQ1056" s="11"/>
      <c r="CR1056" s="11"/>
      <c r="CS1056" s="11"/>
      <c r="CT1056" s="11"/>
      <c r="CU1056" s="11"/>
      <c r="CV1056" s="11"/>
      <c r="CW1056" s="11"/>
      <c r="CX1056" s="11"/>
      <c r="CY1056" s="11"/>
      <c r="CZ1056" s="11"/>
      <c r="DA1056" s="11"/>
      <c r="DB1056" s="11"/>
      <c r="DC1056" s="11"/>
      <c r="DD1056" s="11"/>
      <c r="DE1056" s="11"/>
      <c r="DF1056" s="11"/>
      <c r="DG1056" s="11"/>
      <c r="DH1056" s="11"/>
      <c r="DI1056" s="11"/>
      <c r="DJ1056" s="11"/>
      <c r="DK1056" s="11"/>
      <c r="DL1056" s="11"/>
      <c r="DM1056" s="11"/>
      <c r="DN1056" s="11"/>
      <c r="DO1056" s="11"/>
      <c r="DP1056" s="11"/>
      <c r="DQ1056" s="11"/>
      <c r="DR1056" s="11"/>
      <c r="DS1056" s="11"/>
      <c r="DT1056" s="11"/>
      <c r="DU1056" s="11"/>
      <c r="DV1056" s="11"/>
      <c r="DW1056" s="11"/>
      <c r="DX1056" s="11"/>
      <c r="DY1056" s="11"/>
      <c r="DZ1056" s="11"/>
      <c r="EA1056" s="11"/>
      <c r="EB1056" s="11"/>
      <c r="EC1056" s="11"/>
      <c r="ED1056" s="11"/>
      <c r="EE1056" s="11"/>
    </row>
    <row r="1057">
      <c r="B1057" s="58"/>
      <c r="C1057" s="58"/>
      <c r="D1057" s="58"/>
      <c r="E1057" s="58"/>
      <c r="F1057" s="58"/>
      <c r="AH1057" s="11"/>
      <c r="AI1057" s="11"/>
      <c r="AJ1057" s="11"/>
      <c r="AK1057" s="11"/>
      <c r="AL1057" s="11"/>
      <c r="AM1057" s="11"/>
      <c r="AN1057" s="11"/>
      <c r="AO1057" s="11"/>
      <c r="AP1057" s="11"/>
      <c r="AQ1057" s="11"/>
      <c r="AR1057" s="11"/>
      <c r="AS1057" s="11"/>
      <c r="AT1057" s="11"/>
      <c r="AU1057" s="11"/>
      <c r="AV1057" s="11"/>
      <c r="AW1057" s="11"/>
      <c r="AX1057" s="11"/>
      <c r="AY1057" s="11"/>
      <c r="AZ1057" s="11"/>
      <c r="BA1057" s="11"/>
      <c r="BB1057" s="11"/>
      <c r="BC1057" s="11"/>
      <c r="BD1057" s="11"/>
      <c r="BE1057" s="11"/>
      <c r="BF1057" s="11"/>
      <c r="BG1057" s="11"/>
      <c r="BH1057" s="11"/>
      <c r="BI1057" s="11"/>
      <c r="BJ1057" s="11"/>
      <c r="BK1057" s="11"/>
      <c r="BL1057" s="11"/>
      <c r="BM1057" s="11"/>
      <c r="BN1057" s="11"/>
      <c r="BO1057" s="11"/>
      <c r="BP1057" s="11"/>
      <c r="BQ1057" s="11"/>
      <c r="BR1057" s="11"/>
      <c r="BS1057" s="11"/>
      <c r="BT1057" s="11"/>
      <c r="BU1057" s="11"/>
      <c r="BV1057" s="11"/>
      <c r="BW1057" s="11"/>
      <c r="BX1057" s="11"/>
      <c r="BY1057" s="11"/>
      <c r="BZ1057" s="11"/>
      <c r="CA1057" s="11"/>
      <c r="CB1057" s="11"/>
      <c r="CC1057" s="11"/>
      <c r="CD1057" s="11"/>
      <c r="CE1057" s="11"/>
      <c r="CF1057" s="11"/>
      <c r="CG1057" s="11"/>
      <c r="CH1057" s="11"/>
      <c r="CI1057" s="11"/>
      <c r="CJ1057" s="11"/>
      <c r="CK1057" s="11"/>
      <c r="CL1057" s="11"/>
      <c r="CM1057" s="11"/>
      <c r="CN1057" s="11"/>
      <c r="CO1057" s="11"/>
      <c r="CP1057" s="11"/>
      <c r="CQ1057" s="11"/>
      <c r="CR1057" s="11"/>
      <c r="CS1057" s="11"/>
      <c r="CT1057" s="11"/>
      <c r="CU1057" s="11"/>
      <c r="CV1057" s="11"/>
      <c r="CW1057" s="11"/>
      <c r="CX1057" s="11"/>
      <c r="CY1057" s="11"/>
      <c r="CZ1057" s="11"/>
      <c r="DA1057" s="11"/>
      <c r="DB1057" s="11"/>
      <c r="DC1057" s="11"/>
      <c r="DD1057" s="11"/>
      <c r="DE1057" s="11"/>
      <c r="DF1057" s="11"/>
      <c r="DG1057" s="11"/>
      <c r="DH1057" s="11"/>
      <c r="DI1057" s="11"/>
      <c r="DJ1057" s="11"/>
      <c r="DK1057" s="11"/>
      <c r="DL1057" s="11"/>
      <c r="DM1057" s="11"/>
      <c r="DN1057" s="11"/>
      <c r="DO1057" s="11"/>
      <c r="DP1057" s="11"/>
      <c r="DQ1057" s="11"/>
      <c r="DR1057" s="11"/>
      <c r="DS1057" s="11"/>
      <c r="DT1057" s="11"/>
      <c r="DU1057" s="11"/>
      <c r="DV1057" s="11"/>
      <c r="DW1057" s="11"/>
      <c r="DX1057" s="11"/>
      <c r="DY1057" s="11"/>
      <c r="DZ1057" s="11"/>
      <c r="EA1057" s="11"/>
      <c r="EB1057" s="11"/>
      <c r="EC1057" s="11"/>
      <c r="ED1057" s="11"/>
      <c r="EE1057" s="11"/>
    </row>
    <row r="1058">
      <c r="B1058" s="58"/>
      <c r="C1058" s="58"/>
      <c r="D1058" s="58"/>
      <c r="E1058" s="58"/>
      <c r="F1058" s="58"/>
      <c r="AH1058" s="11"/>
      <c r="AI1058" s="11"/>
      <c r="AJ1058" s="11"/>
      <c r="AK1058" s="11"/>
      <c r="AL1058" s="11"/>
      <c r="AM1058" s="11"/>
      <c r="AN1058" s="11"/>
      <c r="AO1058" s="11"/>
      <c r="AP1058" s="11"/>
      <c r="AQ1058" s="11"/>
      <c r="AR1058" s="11"/>
      <c r="AS1058" s="11"/>
      <c r="AT1058" s="11"/>
      <c r="AU1058" s="11"/>
      <c r="AV1058" s="11"/>
      <c r="AW1058" s="11"/>
      <c r="AX1058" s="11"/>
      <c r="AY1058" s="11"/>
      <c r="AZ1058" s="11"/>
      <c r="BA1058" s="11"/>
      <c r="BB1058" s="11"/>
      <c r="BC1058" s="11"/>
      <c r="BD1058" s="11"/>
      <c r="BE1058" s="11"/>
      <c r="BF1058" s="11"/>
      <c r="BG1058" s="11"/>
      <c r="BH1058" s="11"/>
      <c r="BI1058" s="11"/>
      <c r="BJ1058" s="11"/>
      <c r="BK1058" s="11"/>
      <c r="BL1058" s="11"/>
      <c r="BM1058" s="11"/>
      <c r="BN1058" s="11"/>
      <c r="BO1058" s="11"/>
      <c r="BP1058" s="11"/>
      <c r="BQ1058" s="11"/>
      <c r="BR1058" s="11"/>
      <c r="BS1058" s="11"/>
      <c r="BT1058" s="11"/>
      <c r="BU1058" s="11"/>
      <c r="BV1058" s="11"/>
      <c r="BW1058" s="11"/>
      <c r="BX1058" s="11"/>
      <c r="BY1058" s="11"/>
      <c r="BZ1058" s="11"/>
      <c r="CA1058" s="11"/>
      <c r="CB1058" s="11"/>
      <c r="CC1058" s="11"/>
      <c r="CD1058" s="11"/>
      <c r="CE1058" s="11"/>
      <c r="CF1058" s="11"/>
      <c r="CG1058" s="11"/>
      <c r="CH1058" s="11"/>
      <c r="CI1058" s="11"/>
      <c r="CJ1058" s="11"/>
      <c r="CK1058" s="11"/>
      <c r="CL1058" s="11"/>
      <c r="CM1058" s="11"/>
      <c r="CN1058" s="11"/>
      <c r="CO1058" s="11"/>
      <c r="CP1058" s="11"/>
      <c r="CQ1058" s="11"/>
      <c r="CR1058" s="11"/>
      <c r="CS1058" s="11"/>
      <c r="CT1058" s="11"/>
      <c r="CU1058" s="11"/>
      <c r="CV1058" s="11"/>
      <c r="CW1058" s="11"/>
      <c r="CX1058" s="11"/>
      <c r="CY1058" s="11"/>
      <c r="CZ1058" s="11"/>
      <c r="DA1058" s="11"/>
      <c r="DB1058" s="11"/>
      <c r="DC1058" s="11"/>
      <c r="DD1058" s="11"/>
      <c r="DE1058" s="11"/>
      <c r="DF1058" s="11"/>
      <c r="DG1058" s="11"/>
      <c r="DH1058" s="11"/>
      <c r="DI1058" s="11"/>
      <c r="DJ1058" s="11"/>
      <c r="DK1058" s="11"/>
      <c r="DL1058" s="11"/>
      <c r="DM1058" s="11"/>
      <c r="DN1058" s="11"/>
      <c r="DO1058" s="11"/>
      <c r="DP1058" s="11"/>
      <c r="DQ1058" s="11"/>
      <c r="DR1058" s="11"/>
      <c r="DS1058" s="11"/>
      <c r="DT1058" s="11"/>
      <c r="DU1058" s="11"/>
      <c r="DV1058" s="11"/>
      <c r="DW1058" s="11"/>
      <c r="DX1058" s="11"/>
      <c r="DY1058" s="11"/>
      <c r="DZ1058" s="11"/>
      <c r="EA1058" s="11"/>
      <c r="EB1058" s="11"/>
      <c r="EC1058" s="11"/>
      <c r="ED1058" s="11"/>
      <c r="EE1058" s="11"/>
    </row>
    <row r="1059">
      <c r="B1059" s="58"/>
      <c r="C1059" s="58"/>
      <c r="D1059" s="58"/>
      <c r="E1059" s="58"/>
      <c r="F1059" s="58"/>
      <c r="AH1059" s="11"/>
      <c r="AI1059" s="11"/>
      <c r="AJ1059" s="11"/>
      <c r="AK1059" s="11"/>
      <c r="AL1059" s="11"/>
      <c r="AM1059" s="11"/>
      <c r="AN1059" s="11"/>
      <c r="AO1059" s="11"/>
      <c r="AP1059" s="11"/>
      <c r="AQ1059" s="11"/>
      <c r="AR1059" s="11"/>
      <c r="AS1059" s="11"/>
      <c r="AT1059" s="11"/>
      <c r="AU1059" s="11"/>
      <c r="AV1059" s="11"/>
      <c r="AW1059" s="11"/>
      <c r="AX1059" s="11"/>
      <c r="AY1059" s="11"/>
      <c r="AZ1059" s="11"/>
      <c r="BA1059" s="11"/>
      <c r="BB1059" s="11"/>
      <c r="BC1059" s="11"/>
      <c r="BD1059" s="11"/>
      <c r="BE1059" s="11"/>
      <c r="BF1059" s="11"/>
      <c r="BG1059" s="11"/>
      <c r="BH1059" s="11"/>
      <c r="BI1059" s="11"/>
      <c r="BJ1059" s="11"/>
      <c r="BK1059" s="11"/>
      <c r="BL1059" s="11"/>
      <c r="BM1059" s="11"/>
      <c r="BN1059" s="11"/>
      <c r="BO1059" s="11"/>
      <c r="BP1059" s="11"/>
      <c r="BQ1059" s="11"/>
      <c r="BR1059" s="11"/>
      <c r="BS1059" s="11"/>
      <c r="BT1059" s="11"/>
      <c r="BU1059" s="11"/>
      <c r="BV1059" s="11"/>
      <c r="BW1059" s="11"/>
      <c r="BX1059" s="11"/>
      <c r="BY1059" s="11"/>
      <c r="BZ1059" s="11"/>
      <c r="CA1059" s="11"/>
      <c r="CB1059" s="11"/>
      <c r="CC1059" s="11"/>
      <c r="CD1059" s="11"/>
      <c r="CE1059" s="11"/>
      <c r="CF1059" s="11"/>
      <c r="CG1059" s="11"/>
      <c r="CH1059" s="11"/>
      <c r="CI1059" s="11"/>
      <c r="CJ1059" s="11"/>
      <c r="CK1059" s="11"/>
      <c r="CL1059" s="11"/>
      <c r="CM1059" s="11"/>
      <c r="CN1059" s="11"/>
      <c r="CO1059" s="11"/>
      <c r="CP1059" s="11"/>
      <c r="CQ1059" s="11"/>
      <c r="CR1059" s="11"/>
      <c r="CS1059" s="11"/>
      <c r="CT1059" s="11"/>
      <c r="CU1059" s="11"/>
      <c r="CV1059" s="11"/>
      <c r="CW1059" s="11"/>
      <c r="CX1059" s="11"/>
      <c r="CY1059" s="11"/>
      <c r="CZ1059" s="11"/>
      <c r="DA1059" s="11"/>
      <c r="DB1059" s="11"/>
      <c r="DC1059" s="11"/>
      <c r="DD1059" s="11"/>
      <c r="DE1059" s="11"/>
      <c r="DF1059" s="11"/>
      <c r="DG1059" s="11"/>
      <c r="DH1059" s="11"/>
      <c r="DI1059" s="11"/>
      <c r="DJ1059" s="11"/>
      <c r="DK1059" s="11"/>
      <c r="DL1059" s="11"/>
      <c r="DM1059" s="11"/>
      <c r="DN1059" s="11"/>
      <c r="DO1059" s="11"/>
      <c r="DP1059" s="11"/>
      <c r="DQ1059" s="11"/>
      <c r="DR1059" s="11"/>
      <c r="DS1059" s="11"/>
      <c r="DT1059" s="11"/>
      <c r="DU1059" s="11"/>
      <c r="DV1059" s="11"/>
      <c r="DW1059" s="11"/>
      <c r="DX1059" s="11"/>
      <c r="DY1059" s="11"/>
      <c r="DZ1059" s="11"/>
      <c r="EA1059" s="11"/>
      <c r="EB1059" s="11"/>
      <c r="EC1059" s="11"/>
      <c r="ED1059" s="11"/>
      <c r="EE1059" s="11"/>
    </row>
    <row r="1060">
      <c r="B1060" s="58"/>
      <c r="C1060" s="58"/>
      <c r="D1060" s="58"/>
      <c r="E1060" s="58"/>
      <c r="F1060" s="58"/>
      <c r="AH1060" s="11"/>
      <c r="AI1060" s="11"/>
      <c r="AJ1060" s="11"/>
      <c r="AK1060" s="11"/>
      <c r="AL1060" s="11"/>
      <c r="AM1060" s="11"/>
      <c r="AN1060" s="11"/>
      <c r="AO1060" s="11"/>
      <c r="AP1060" s="11"/>
      <c r="AQ1060" s="11"/>
      <c r="AR1060" s="11"/>
      <c r="AS1060" s="11"/>
      <c r="AT1060" s="11"/>
      <c r="AU1060" s="11"/>
      <c r="AV1060" s="11"/>
      <c r="AW1060" s="11"/>
      <c r="AX1060" s="11"/>
      <c r="AY1060" s="11"/>
      <c r="AZ1060" s="11"/>
      <c r="BA1060" s="11"/>
      <c r="BB1060" s="11"/>
      <c r="BC1060" s="11"/>
      <c r="BD1060" s="11"/>
      <c r="BE1060" s="11"/>
      <c r="BF1060" s="11"/>
      <c r="BG1060" s="11"/>
      <c r="BH1060" s="11"/>
      <c r="BI1060" s="11"/>
      <c r="BJ1060" s="11"/>
      <c r="BK1060" s="11"/>
      <c r="BL1060" s="11"/>
      <c r="BM1060" s="11"/>
      <c r="BN1060" s="11"/>
      <c r="BO1060" s="11"/>
      <c r="BP1060" s="11"/>
      <c r="BQ1060" s="11"/>
      <c r="BR1060" s="11"/>
      <c r="BS1060" s="11"/>
      <c r="BT1060" s="11"/>
      <c r="BU1060" s="11"/>
      <c r="BV1060" s="11"/>
      <c r="BW1060" s="11"/>
      <c r="BX1060" s="11"/>
      <c r="BY1060" s="11"/>
      <c r="BZ1060" s="11"/>
      <c r="CA1060" s="11"/>
      <c r="CB1060" s="11"/>
      <c r="CC1060" s="11"/>
      <c r="CD1060" s="11"/>
      <c r="CE1060" s="11"/>
      <c r="CF1060" s="11"/>
      <c r="CG1060" s="11"/>
      <c r="CH1060" s="11"/>
      <c r="CI1060" s="11"/>
      <c r="CJ1060" s="11"/>
      <c r="CK1060" s="11"/>
      <c r="CL1060" s="11"/>
      <c r="CM1060" s="11"/>
      <c r="CN1060" s="11"/>
      <c r="CO1060" s="11"/>
      <c r="CP1060" s="11"/>
      <c r="CQ1060" s="11"/>
      <c r="CR1060" s="11"/>
      <c r="CS1060" s="11"/>
      <c r="CT1060" s="11"/>
      <c r="CU1060" s="11"/>
      <c r="CV1060" s="11"/>
      <c r="CW1060" s="11"/>
      <c r="CX1060" s="11"/>
      <c r="CY1060" s="11"/>
      <c r="CZ1060" s="11"/>
      <c r="DA1060" s="11"/>
      <c r="DB1060" s="11"/>
      <c r="DC1060" s="11"/>
      <c r="DD1060" s="11"/>
      <c r="DE1060" s="11"/>
      <c r="DF1060" s="11"/>
      <c r="DG1060" s="11"/>
      <c r="DH1060" s="11"/>
      <c r="DI1060" s="11"/>
      <c r="DJ1060" s="11"/>
      <c r="DK1060" s="11"/>
      <c r="DL1060" s="11"/>
      <c r="DM1060" s="11"/>
      <c r="DN1060" s="11"/>
      <c r="DO1060" s="11"/>
      <c r="DP1060" s="11"/>
      <c r="DQ1060" s="11"/>
      <c r="DR1060" s="11"/>
      <c r="DS1060" s="11"/>
      <c r="DT1060" s="11"/>
      <c r="DU1060" s="11"/>
      <c r="DV1060" s="11"/>
      <c r="DW1060" s="11"/>
      <c r="DX1060" s="11"/>
      <c r="DY1060" s="11"/>
      <c r="DZ1060" s="11"/>
      <c r="EA1060" s="11"/>
      <c r="EB1060" s="11"/>
      <c r="EC1060" s="11"/>
      <c r="ED1060" s="11"/>
      <c r="EE1060" s="11"/>
    </row>
    <row r="1061">
      <c r="B1061" s="58"/>
      <c r="C1061" s="58"/>
      <c r="D1061" s="58"/>
      <c r="E1061" s="58"/>
      <c r="F1061" s="58"/>
      <c r="AH1061" s="11"/>
      <c r="AI1061" s="11"/>
      <c r="AJ1061" s="11"/>
      <c r="AK1061" s="11"/>
      <c r="AL1061" s="11"/>
      <c r="AM1061" s="11"/>
      <c r="AN1061" s="11"/>
      <c r="AO1061" s="11"/>
      <c r="AP1061" s="11"/>
      <c r="AQ1061" s="11"/>
      <c r="AR1061" s="11"/>
      <c r="AS1061" s="11"/>
      <c r="AT1061" s="11"/>
      <c r="AU1061" s="11"/>
      <c r="AV1061" s="11"/>
      <c r="AW1061" s="11"/>
      <c r="AX1061" s="11"/>
      <c r="AY1061" s="11"/>
      <c r="AZ1061" s="11"/>
      <c r="BA1061" s="11"/>
      <c r="BB1061" s="11"/>
      <c r="BC1061" s="11"/>
      <c r="BD1061" s="11"/>
      <c r="BE1061" s="11"/>
      <c r="BF1061" s="11"/>
      <c r="BG1061" s="11"/>
      <c r="BH1061" s="11"/>
      <c r="BI1061" s="11"/>
      <c r="BJ1061" s="11"/>
      <c r="BK1061" s="11"/>
      <c r="BL1061" s="11"/>
      <c r="BM1061" s="11"/>
      <c r="BN1061" s="11"/>
      <c r="BO1061" s="11"/>
      <c r="BP1061" s="11"/>
      <c r="BQ1061" s="11"/>
      <c r="BR1061" s="11"/>
      <c r="BS1061" s="11"/>
      <c r="BT1061" s="11"/>
      <c r="BU1061" s="11"/>
      <c r="BV1061" s="11"/>
      <c r="BW1061" s="11"/>
      <c r="BX1061" s="11"/>
      <c r="BY1061" s="11"/>
      <c r="BZ1061" s="11"/>
      <c r="CA1061" s="11"/>
      <c r="CB1061" s="11"/>
      <c r="CC1061" s="11"/>
      <c r="CD1061" s="11"/>
      <c r="CE1061" s="11"/>
      <c r="CF1061" s="11"/>
      <c r="CG1061" s="11"/>
      <c r="CH1061" s="11"/>
      <c r="CI1061" s="11"/>
      <c r="CJ1061" s="11"/>
      <c r="CK1061" s="11"/>
      <c r="CL1061" s="11"/>
      <c r="CM1061" s="11"/>
      <c r="CN1061" s="11"/>
      <c r="CO1061" s="11"/>
      <c r="CP1061" s="11"/>
      <c r="CQ1061" s="11"/>
      <c r="CR1061" s="11"/>
      <c r="CS1061" s="11"/>
      <c r="CT1061" s="11"/>
      <c r="CU1061" s="11"/>
      <c r="CV1061" s="11"/>
      <c r="CW1061" s="11"/>
      <c r="CX1061" s="11"/>
      <c r="CY1061" s="11"/>
      <c r="CZ1061" s="11"/>
      <c r="DA1061" s="11"/>
      <c r="DB1061" s="11"/>
      <c r="DC1061" s="11"/>
      <c r="DD1061" s="11"/>
      <c r="DE1061" s="11"/>
      <c r="DF1061" s="11"/>
      <c r="DG1061" s="11"/>
      <c r="DH1061" s="11"/>
      <c r="DI1061" s="11"/>
      <c r="DJ1061" s="11"/>
      <c r="DK1061" s="11"/>
      <c r="DL1061" s="11"/>
      <c r="DM1061" s="11"/>
      <c r="DN1061" s="11"/>
      <c r="DO1061" s="11"/>
      <c r="DP1061" s="11"/>
      <c r="DQ1061" s="11"/>
      <c r="DR1061" s="11"/>
      <c r="DS1061" s="11"/>
      <c r="DT1061" s="11"/>
      <c r="DU1061" s="11"/>
      <c r="DV1061" s="11"/>
      <c r="DW1061" s="11"/>
      <c r="DX1061" s="11"/>
      <c r="DY1061" s="11"/>
      <c r="DZ1061" s="11"/>
      <c r="EA1061" s="11"/>
      <c r="EB1061" s="11"/>
      <c r="EC1061" s="11"/>
      <c r="ED1061" s="11"/>
      <c r="EE1061" s="11"/>
    </row>
    <row r="1062">
      <c r="B1062" s="58"/>
      <c r="C1062" s="58"/>
      <c r="D1062" s="58"/>
      <c r="E1062" s="58"/>
      <c r="F1062" s="58"/>
      <c r="AH1062" s="11"/>
      <c r="AI1062" s="11"/>
      <c r="AJ1062" s="11"/>
      <c r="AK1062" s="11"/>
      <c r="AL1062" s="11"/>
      <c r="AM1062" s="11"/>
      <c r="AN1062" s="11"/>
      <c r="AO1062" s="11"/>
      <c r="AP1062" s="11"/>
      <c r="AQ1062" s="11"/>
      <c r="AR1062" s="11"/>
      <c r="AS1062" s="11"/>
      <c r="AT1062" s="11"/>
      <c r="AU1062" s="11"/>
      <c r="AV1062" s="11"/>
      <c r="AW1062" s="11"/>
      <c r="AX1062" s="11"/>
      <c r="AY1062" s="11"/>
      <c r="AZ1062" s="11"/>
      <c r="BA1062" s="11"/>
      <c r="BB1062" s="11"/>
      <c r="BC1062" s="11"/>
      <c r="BD1062" s="11"/>
      <c r="BE1062" s="11"/>
      <c r="BF1062" s="11"/>
      <c r="BG1062" s="11"/>
      <c r="BH1062" s="11"/>
      <c r="BI1062" s="11"/>
      <c r="BJ1062" s="11"/>
      <c r="BK1062" s="11"/>
      <c r="BL1062" s="11"/>
      <c r="BM1062" s="11"/>
      <c r="BN1062" s="11"/>
      <c r="BO1062" s="11"/>
      <c r="BP1062" s="11"/>
      <c r="BQ1062" s="11"/>
      <c r="BR1062" s="11"/>
      <c r="BS1062" s="11"/>
      <c r="BT1062" s="11"/>
      <c r="BU1062" s="11"/>
      <c r="BV1062" s="11"/>
      <c r="BW1062" s="11"/>
      <c r="BX1062" s="11"/>
      <c r="BY1062" s="11"/>
      <c r="BZ1062" s="11"/>
      <c r="CA1062" s="11"/>
      <c r="CB1062" s="11"/>
      <c r="CC1062" s="11"/>
      <c r="CD1062" s="11"/>
      <c r="CE1062" s="11"/>
      <c r="CF1062" s="11"/>
      <c r="CG1062" s="11"/>
      <c r="CH1062" s="11"/>
      <c r="CI1062" s="11"/>
      <c r="CJ1062" s="11"/>
      <c r="CK1062" s="11"/>
      <c r="CL1062" s="11"/>
      <c r="CM1062" s="11"/>
      <c r="CN1062" s="11"/>
      <c r="CO1062" s="11"/>
      <c r="CP1062" s="11"/>
      <c r="CQ1062" s="11"/>
      <c r="CR1062" s="11"/>
      <c r="CS1062" s="11"/>
      <c r="CT1062" s="11"/>
      <c r="CU1062" s="11"/>
      <c r="CV1062" s="11"/>
      <c r="CW1062" s="11"/>
      <c r="CX1062" s="11"/>
      <c r="CY1062" s="11"/>
      <c r="CZ1062" s="11"/>
      <c r="DA1062" s="11"/>
      <c r="DB1062" s="11"/>
      <c r="DC1062" s="11"/>
      <c r="DD1062" s="11"/>
      <c r="DE1062" s="11"/>
      <c r="DF1062" s="11"/>
      <c r="DG1062" s="11"/>
      <c r="DH1062" s="11"/>
      <c r="DI1062" s="11"/>
      <c r="DJ1062" s="11"/>
      <c r="DK1062" s="11"/>
      <c r="DL1062" s="11"/>
      <c r="DM1062" s="11"/>
      <c r="DN1062" s="11"/>
      <c r="DO1062" s="11"/>
      <c r="DP1062" s="11"/>
      <c r="DQ1062" s="11"/>
      <c r="DR1062" s="11"/>
      <c r="DS1062" s="11"/>
      <c r="DT1062" s="11"/>
      <c r="DU1062" s="11"/>
      <c r="DV1062" s="11"/>
      <c r="DW1062" s="11"/>
      <c r="DX1062" s="11"/>
      <c r="DY1062" s="11"/>
      <c r="DZ1062" s="11"/>
      <c r="EA1062" s="11"/>
      <c r="EB1062" s="11"/>
      <c r="EC1062" s="11"/>
      <c r="ED1062" s="11"/>
      <c r="EE1062" s="11"/>
    </row>
    <row r="1063">
      <c r="B1063" s="58"/>
      <c r="C1063" s="58"/>
      <c r="D1063" s="58"/>
      <c r="E1063" s="58"/>
      <c r="F1063" s="58"/>
      <c r="AH1063" s="11"/>
      <c r="AI1063" s="11"/>
      <c r="AJ1063" s="11"/>
      <c r="AK1063" s="11"/>
      <c r="AL1063" s="11"/>
      <c r="AM1063" s="11"/>
      <c r="AN1063" s="11"/>
      <c r="AO1063" s="11"/>
      <c r="AP1063" s="11"/>
      <c r="AQ1063" s="11"/>
      <c r="AR1063" s="11"/>
      <c r="AS1063" s="11"/>
      <c r="AT1063" s="11"/>
      <c r="AU1063" s="11"/>
      <c r="AV1063" s="11"/>
      <c r="AW1063" s="11"/>
      <c r="AX1063" s="11"/>
      <c r="AY1063" s="11"/>
      <c r="AZ1063" s="11"/>
      <c r="BA1063" s="11"/>
      <c r="BB1063" s="11"/>
      <c r="BC1063" s="11"/>
      <c r="BD1063" s="11"/>
      <c r="BE1063" s="11"/>
      <c r="BF1063" s="11"/>
      <c r="BG1063" s="11"/>
      <c r="BH1063" s="11"/>
      <c r="BI1063" s="11"/>
      <c r="BJ1063" s="11"/>
      <c r="BK1063" s="11"/>
      <c r="BL1063" s="11"/>
      <c r="BM1063" s="11"/>
      <c r="BN1063" s="11"/>
      <c r="BO1063" s="11"/>
      <c r="BP1063" s="11"/>
      <c r="BQ1063" s="11"/>
      <c r="BR1063" s="11"/>
      <c r="BS1063" s="11"/>
      <c r="BT1063" s="11"/>
      <c r="BU1063" s="11"/>
      <c r="BV1063" s="11"/>
      <c r="BW1063" s="11"/>
      <c r="BX1063" s="11"/>
      <c r="BY1063" s="11"/>
      <c r="BZ1063" s="11"/>
      <c r="CA1063" s="11"/>
      <c r="CB1063" s="11"/>
      <c r="CC1063" s="11"/>
      <c r="CD1063" s="11"/>
      <c r="CE1063" s="11"/>
      <c r="CF1063" s="11"/>
      <c r="CG1063" s="11"/>
      <c r="CH1063" s="11"/>
      <c r="CI1063" s="11"/>
      <c r="CJ1063" s="11"/>
      <c r="CK1063" s="11"/>
      <c r="CL1063" s="11"/>
      <c r="CM1063" s="11"/>
      <c r="CN1063" s="11"/>
      <c r="CO1063" s="11"/>
      <c r="CP1063" s="11"/>
      <c r="CQ1063" s="11"/>
      <c r="CR1063" s="11"/>
      <c r="CS1063" s="11"/>
      <c r="CT1063" s="11"/>
      <c r="CU1063" s="11"/>
      <c r="CV1063" s="11"/>
      <c r="CW1063" s="11"/>
      <c r="CX1063" s="11"/>
      <c r="CY1063" s="11"/>
      <c r="CZ1063" s="11"/>
      <c r="DA1063" s="11"/>
      <c r="DB1063" s="11"/>
      <c r="DC1063" s="11"/>
      <c r="DD1063" s="11"/>
      <c r="DE1063" s="11"/>
      <c r="DF1063" s="11"/>
      <c r="DG1063" s="11"/>
      <c r="DH1063" s="11"/>
      <c r="DI1063" s="11"/>
      <c r="DJ1063" s="11"/>
      <c r="DK1063" s="11"/>
      <c r="DL1063" s="11"/>
      <c r="DM1063" s="11"/>
      <c r="DN1063" s="11"/>
      <c r="DO1063" s="11"/>
      <c r="DP1063" s="11"/>
      <c r="DQ1063" s="11"/>
      <c r="DR1063" s="11"/>
      <c r="DS1063" s="11"/>
      <c r="DT1063" s="11"/>
      <c r="DU1063" s="11"/>
      <c r="DV1063" s="11"/>
      <c r="DW1063" s="11"/>
      <c r="DX1063" s="11"/>
      <c r="DY1063" s="11"/>
      <c r="DZ1063" s="11"/>
      <c r="EA1063" s="11"/>
      <c r="EB1063" s="11"/>
      <c r="EC1063" s="11"/>
      <c r="ED1063" s="11"/>
      <c r="EE1063" s="11"/>
    </row>
    <row r="1064">
      <c r="B1064" s="58"/>
      <c r="C1064" s="58"/>
      <c r="D1064" s="58"/>
      <c r="E1064" s="58"/>
      <c r="F1064" s="58"/>
      <c r="AH1064" s="11"/>
      <c r="AI1064" s="11"/>
      <c r="AJ1064" s="11"/>
      <c r="AK1064" s="11"/>
      <c r="AL1064" s="11"/>
      <c r="AM1064" s="11"/>
      <c r="AN1064" s="11"/>
      <c r="AO1064" s="11"/>
      <c r="AP1064" s="11"/>
      <c r="AQ1064" s="11"/>
      <c r="AR1064" s="11"/>
      <c r="AS1064" s="11"/>
      <c r="AT1064" s="11"/>
      <c r="AU1064" s="11"/>
      <c r="AV1064" s="11"/>
      <c r="AW1064" s="11"/>
      <c r="AX1064" s="11"/>
      <c r="AY1064" s="11"/>
      <c r="AZ1064" s="11"/>
      <c r="BA1064" s="11"/>
      <c r="BB1064" s="11"/>
      <c r="BC1064" s="11"/>
      <c r="BD1064" s="11"/>
      <c r="BE1064" s="11"/>
      <c r="BF1064" s="11"/>
      <c r="BG1064" s="11"/>
      <c r="BH1064" s="11"/>
      <c r="BI1064" s="11"/>
      <c r="BJ1064" s="11"/>
      <c r="BK1064" s="11"/>
      <c r="BL1064" s="11"/>
      <c r="BM1064" s="11"/>
      <c r="BN1064" s="11"/>
      <c r="BO1064" s="11"/>
      <c r="BP1064" s="11"/>
      <c r="BQ1064" s="11"/>
      <c r="BR1064" s="11"/>
      <c r="BS1064" s="11"/>
      <c r="BT1064" s="11"/>
      <c r="BU1064" s="11"/>
      <c r="BV1064" s="11"/>
      <c r="BW1064" s="11"/>
      <c r="BX1064" s="11"/>
      <c r="BY1064" s="11"/>
      <c r="BZ1064" s="11"/>
      <c r="CA1064" s="11"/>
      <c r="CB1064" s="11"/>
      <c r="CC1064" s="11"/>
      <c r="CD1064" s="11"/>
      <c r="CE1064" s="11"/>
      <c r="CF1064" s="11"/>
      <c r="CG1064" s="11"/>
      <c r="CH1064" s="11"/>
      <c r="CI1064" s="11"/>
      <c r="CJ1064" s="11"/>
      <c r="CK1064" s="11"/>
      <c r="CL1064" s="11"/>
      <c r="CM1064" s="11"/>
      <c r="CN1064" s="11"/>
      <c r="CO1064" s="11"/>
      <c r="CP1064" s="11"/>
      <c r="CQ1064" s="11"/>
      <c r="CR1064" s="11"/>
      <c r="CS1064" s="11"/>
      <c r="CT1064" s="11"/>
      <c r="CU1064" s="11"/>
      <c r="CV1064" s="11"/>
      <c r="CW1064" s="11"/>
      <c r="CX1064" s="11"/>
      <c r="CY1064" s="11"/>
      <c r="CZ1064" s="11"/>
      <c r="DA1064" s="11"/>
      <c r="DB1064" s="11"/>
      <c r="DC1064" s="11"/>
      <c r="DD1064" s="11"/>
      <c r="DE1064" s="11"/>
      <c r="DF1064" s="11"/>
      <c r="DG1064" s="11"/>
      <c r="DH1064" s="11"/>
      <c r="DI1064" s="11"/>
      <c r="DJ1064" s="11"/>
      <c r="DK1064" s="11"/>
      <c r="DL1064" s="11"/>
      <c r="DM1064" s="11"/>
      <c r="DN1064" s="11"/>
      <c r="DO1064" s="11"/>
      <c r="DP1064" s="11"/>
      <c r="DQ1064" s="11"/>
      <c r="DR1064" s="11"/>
      <c r="DS1064" s="11"/>
      <c r="DT1064" s="11"/>
      <c r="DU1064" s="11"/>
      <c r="DV1064" s="11"/>
      <c r="DW1064" s="11"/>
      <c r="DX1064" s="11"/>
      <c r="DY1064" s="11"/>
      <c r="DZ1064" s="11"/>
      <c r="EA1064" s="11"/>
      <c r="EB1064" s="11"/>
      <c r="EC1064" s="11"/>
      <c r="ED1064" s="11"/>
      <c r="EE1064" s="11"/>
    </row>
    <row r="1065">
      <c r="B1065" s="58"/>
      <c r="C1065" s="58"/>
      <c r="D1065" s="58"/>
      <c r="E1065" s="58"/>
      <c r="F1065" s="58"/>
      <c r="AH1065" s="11"/>
      <c r="AI1065" s="11"/>
      <c r="AJ1065" s="11"/>
      <c r="AK1065" s="11"/>
      <c r="AL1065" s="11"/>
      <c r="AM1065" s="11"/>
      <c r="AN1065" s="11"/>
      <c r="AO1065" s="11"/>
      <c r="AP1065" s="11"/>
      <c r="AQ1065" s="11"/>
      <c r="AR1065" s="11"/>
      <c r="AS1065" s="11"/>
      <c r="AT1065" s="11"/>
      <c r="AU1065" s="11"/>
      <c r="AV1065" s="11"/>
      <c r="AW1065" s="11"/>
      <c r="AX1065" s="11"/>
      <c r="AY1065" s="11"/>
      <c r="AZ1065" s="11"/>
      <c r="BA1065" s="11"/>
      <c r="BB1065" s="11"/>
      <c r="BC1065" s="11"/>
      <c r="BD1065" s="11"/>
      <c r="BE1065" s="11"/>
      <c r="BF1065" s="11"/>
      <c r="BG1065" s="11"/>
      <c r="BH1065" s="11"/>
      <c r="BI1065" s="11"/>
      <c r="BJ1065" s="11"/>
      <c r="BK1065" s="11"/>
      <c r="BL1065" s="11"/>
      <c r="BM1065" s="11"/>
      <c r="BN1065" s="11"/>
      <c r="BO1065" s="11"/>
      <c r="BP1065" s="11"/>
      <c r="BQ1065" s="11"/>
      <c r="BR1065" s="11"/>
      <c r="BS1065" s="11"/>
      <c r="BT1065" s="11"/>
      <c r="BU1065" s="11"/>
      <c r="BV1065" s="11"/>
      <c r="BW1065" s="11"/>
      <c r="BX1065" s="11"/>
      <c r="BY1065" s="11"/>
      <c r="BZ1065" s="11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</row>
    <row r="1066">
      <c r="B1066" s="58"/>
      <c r="C1066" s="58"/>
      <c r="D1066" s="58"/>
      <c r="E1066" s="58"/>
      <c r="F1066" s="58"/>
      <c r="AH1066" s="11"/>
      <c r="AI1066" s="11"/>
      <c r="AJ1066" s="11"/>
      <c r="AK1066" s="11"/>
      <c r="AL1066" s="11"/>
      <c r="AM1066" s="11"/>
      <c r="AN1066" s="11"/>
      <c r="AO1066" s="11"/>
      <c r="AP1066" s="11"/>
      <c r="AQ1066" s="11"/>
      <c r="AR1066" s="11"/>
      <c r="AS1066" s="11"/>
      <c r="AT1066" s="11"/>
      <c r="AU1066" s="11"/>
      <c r="AV1066" s="11"/>
      <c r="AW1066" s="11"/>
      <c r="AX1066" s="11"/>
      <c r="AY1066" s="11"/>
      <c r="AZ1066" s="11"/>
      <c r="BA1066" s="11"/>
      <c r="BB1066" s="11"/>
      <c r="BC1066" s="11"/>
      <c r="BD1066" s="11"/>
      <c r="BE1066" s="11"/>
      <c r="BF1066" s="11"/>
      <c r="BG1066" s="11"/>
      <c r="BH1066" s="11"/>
      <c r="BI1066" s="11"/>
      <c r="BJ1066" s="11"/>
      <c r="BK1066" s="11"/>
      <c r="BL1066" s="11"/>
      <c r="BM1066" s="11"/>
      <c r="BN1066" s="11"/>
      <c r="BO1066" s="11"/>
      <c r="BP1066" s="11"/>
      <c r="BQ1066" s="11"/>
      <c r="BR1066" s="11"/>
      <c r="BS1066" s="11"/>
      <c r="BT1066" s="11"/>
      <c r="BU1066" s="11"/>
      <c r="BV1066" s="11"/>
      <c r="BW1066" s="11"/>
      <c r="BX1066" s="11"/>
      <c r="BY1066" s="11"/>
      <c r="BZ1066" s="11"/>
      <c r="CA1066" s="11"/>
      <c r="CB1066" s="11"/>
      <c r="CC1066" s="11"/>
      <c r="CD1066" s="11"/>
      <c r="CE1066" s="11"/>
      <c r="CF1066" s="11"/>
      <c r="CG1066" s="11"/>
      <c r="CH1066" s="11"/>
      <c r="CI1066" s="11"/>
      <c r="CJ1066" s="11"/>
      <c r="CK1066" s="11"/>
      <c r="CL1066" s="11"/>
      <c r="CM1066" s="11"/>
      <c r="CN1066" s="11"/>
      <c r="CO1066" s="11"/>
      <c r="CP1066" s="11"/>
      <c r="CQ1066" s="11"/>
      <c r="CR1066" s="11"/>
      <c r="CS1066" s="11"/>
      <c r="CT1066" s="11"/>
      <c r="CU1066" s="11"/>
      <c r="CV1066" s="11"/>
      <c r="CW1066" s="11"/>
      <c r="CX1066" s="11"/>
      <c r="CY1066" s="11"/>
      <c r="CZ1066" s="11"/>
      <c r="DA1066" s="11"/>
      <c r="DB1066" s="11"/>
      <c r="DC1066" s="11"/>
      <c r="DD1066" s="11"/>
      <c r="DE1066" s="11"/>
      <c r="DF1066" s="11"/>
      <c r="DG1066" s="11"/>
      <c r="DH1066" s="11"/>
      <c r="DI1066" s="11"/>
      <c r="DJ1066" s="11"/>
      <c r="DK1066" s="11"/>
      <c r="DL1066" s="11"/>
      <c r="DM1066" s="11"/>
      <c r="DN1066" s="11"/>
      <c r="DO1066" s="11"/>
      <c r="DP1066" s="11"/>
      <c r="DQ1066" s="11"/>
      <c r="DR1066" s="11"/>
      <c r="DS1066" s="11"/>
      <c r="DT1066" s="11"/>
      <c r="DU1066" s="11"/>
      <c r="DV1066" s="11"/>
      <c r="DW1066" s="11"/>
      <c r="DX1066" s="11"/>
      <c r="DY1066" s="11"/>
      <c r="DZ1066" s="11"/>
      <c r="EA1066" s="11"/>
      <c r="EB1066" s="11"/>
      <c r="EC1066" s="11"/>
      <c r="ED1066" s="11"/>
      <c r="EE1066" s="11"/>
    </row>
    <row r="1067">
      <c r="B1067" s="58"/>
      <c r="C1067" s="58"/>
      <c r="D1067" s="58"/>
      <c r="E1067" s="58"/>
      <c r="F1067" s="58"/>
      <c r="AH1067" s="11"/>
      <c r="AI1067" s="11"/>
      <c r="AJ1067" s="11"/>
      <c r="AK1067" s="11"/>
      <c r="AL1067" s="11"/>
      <c r="AM1067" s="11"/>
      <c r="AN1067" s="11"/>
      <c r="AO1067" s="11"/>
      <c r="AP1067" s="11"/>
      <c r="AQ1067" s="11"/>
      <c r="AR1067" s="11"/>
      <c r="AS1067" s="11"/>
      <c r="AT1067" s="11"/>
      <c r="AU1067" s="11"/>
      <c r="AV1067" s="11"/>
      <c r="AW1067" s="11"/>
      <c r="AX1067" s="11"/>
      <c r="AY1067" s="11"/>
      <c r="AZ1067" s="11"/>
      <c r="BA1067" s="11"/>
      <c r="BB1067" s="11"/>
      <c r="BC1067" s="11"/>
      <c r="BD1067" s="11"/>
      <c r="BE1067" s="11"/>
      <c r="BF1067" s="11"/>
      <c r="BG1067" s="11"/>
      <c r="BH1067" s="11"/>
      <c r="BI1067" s="11"/>
      <c r="BJ1067" s="11"/>
      <c r="BK1067" s="11"/>
      <c r="BL1067" s="11"/>
      <c r="BM1067" s="11"/>
      <c r="BN1067" s="11"/>
      <c r="BO1067" s="11"/>
      <c r="BP1067" s="11"/>
      <c r="BQ1067" s="11"/>
      <c r="BR1067" s="11"/>
      <c r="BS1067" s="11"/>
      <c r="BT1067" s="11"/>
      <c r="BU1067" s="11"/>
      <c r="BV1067" s="11"/>
      <c r="BW1067" s="11"/>
      <c r="BX1067" s="11"/>
      <c r="BY1067" s="11"/>
      <c r="BZ1067" s="11"/>
      <c r="CA1067" s="11"/>
      <c r="CB1067" s="11"/>
      <c r="CC1067" s="11"/>
      <c r="CD1067" s="11"/>
      <c r="CE1067" s="11"/>
      <c r="CF1067" s="11"/>
      <c r="CG1067" s="11"/>
      <c r="CH1067" s="11"/>
      <c r="CI1067" s="11"/>
      <c r="CJ1067" s="11"/>
      <c r="CK1067" s="11"/>
      <c r="CL1067" s="11"/>
      <c r="CM1067" s="11"/>
      <c r="CN1067" s="11"/>
      <c r="CO1067" s="11"/>
      <c r="CP1067" s="11"/>
      <c r="CQ1067" s="11"/>
      <c r="CR1067" s="11"/>
      <c r="CS1067" s="11"/>
      <c r="CT1067" s="11"/>
      <c r="CU1067" s="11"/>
      <c r="CV1067" s="11"/>
      <c r="CW1067" s="11"/>
      <c r="CX1067" s="11"/>
      <c r="CY1067" s="11"/>
      <c r="CZ1067" s="11"/>
      <c r="DA1067" s="11"/>
      <c r="DB1067" s="11"/>
      <c r="DC1067" s="11"/>
      <c r="DD1067" s="11"/>
      <c r="DE1067" s="11"/>
      <c r="DF1067" s="11"/>
      <c r="DG1067" s="11"/>
      <c r="DH1067" s="11"/>
      <c r="DI1067" s="11"/>
      <c r="DJ1067" s="11"/>
      <c r="DK1067" s="11"/>
      <c r="DL1067" s="11"/>
      <c r="DM1067" s="11"/>
      <c r="DN1067" s="11"/>
      <c r="DO1067" s="11"/>
      <c r="DP1067" s="11"/>
      <c r="DQ1067" s="11"/>
      <c r="DR1067" s="11"/>
      <c r="DS1067" s="11"/>
      <c r="DT1067" s="11"/>
      <c r="DU1067" s="11"/>
      <c r="DV1067" s="11"/>
      <c r="DW1067" s="11"/>
      <c r="DX1067" s="11"/>
      <c r="DY1067" s="11"/>
      <c r="DZ1067" s="11"/>
      <c r="EA1067" s="11"/>
      <c r="EB1067" s="11"/>
      <c r="EC1067" s="11"/>
      <c r="ED1067" s="11"/>
      <c r="EE1067" s="11"/>
    </row>
    <row r="1068">
      <c r="B1068" s="58"/>
      <c r="C1068" s="58"/>
      <c r="D1068" s="58"/>
      <c r="E1068" s="58"/>
      <c r="F1068" s="58"/>
      <c r="AH1068" s="11"/>
      <c r="AI1068" s="11"/>
      <c r="AJ1068" s="11"/>
      <c r="AK1068" s="11"/>
      <c r="AL1068" s="11"/>
      <c r="AM1068" s="11"/>
      <c r="AN1068" s="11"/>
      <c r="AO1068" s="11"/>
      <c r="AP1068" s="11"/>
      <c r="AQ1068" s="11"/>
      <c r="AR1068" s="11"/>
      <c r="AS1068" s="11"/>
      <c r="AT1068" s="11"/>
      <c r="AU1068" s="11"/>
      <c r="AV1068" s="11"/>
      <c r="AW1068" s="11"/>
      <c r="AX1068" s="11"/>
      <c r="AY1068" s="11"/>
      <c r="AZ1068" s="11"/>
      <c r="BA1068" s="11"/>
      <c r="BB1068" s="11"/>
      <c r="BC1068" s="11"/>
      <c r="BD1068" s="11"/>
      <c r="BE1068" s="11"/>
      <c r="BF1068" s="11"/>
      <c r="BG1068" s="11"/>
      <c r="BH1068" s="11"/>
      <c r="BI1068" s="11"/>
      <c r="BJ1068" s="11"/>
      <c r="BK1068" s="11"/>
      <c r="BL1068" s="11"/>
      <c r="BM1068" s="11"/>
      <c r="BN1068" s="11"/>
      <c r="BO1068" s="11"/>
      <c r="BP1068" s="11"/>
      <c r="BQ1068" s="11"/>
      <c r="BR1068" s="11"/>
      <c r="BS1068" s="11"/>
      <c r="BT1068" s="11"/>
      <c r="BU1068" s="11"/>
      <c r="BV1068" s="11"/>
      <c r="BW1068" s="11"/>
      <c r="BX1068" s="11"/>
      <c r="BY1068" s="11"/>
      <c r="BZ1068" s="11"/>
      <c r="CA1068" s="11"/>
      <c r="CB1068" s="11"/>
      <c r="CC1068" s="11"/>
      <c r="CD1068" s="11"/>
      <c r="CE1068" s="11"/>
      <c r="CF1068" s="11"/>
      <c r="CG1068" s="11"/>
      <c r="CH1068" s="11"/>
      <c r="CI1068" s="11"/>
      <c r="CJ1068" s="11"/>
      <c r="CK1068" s="11"/>
      <c r="CL1068" s="11"/>
      <c r="CM1068" s="11"/>
      <c r="CN1068" s="11"/>
      <c r="CO1068" s="11"/>
      <c r="CP1068" s="11"/>
      <c r="CQ1068" s="11"/>
      <c r="CR1068" s="11"/>
      <c r="CS1068" s="11"/>
      <c r="CT1068" s="11"/>
      <c r="CU1068" s="11"/>
      <c r="CV1068" s="11"/>
      <c r="CW1068" s="11"/>
      <c r="CX1068" s="11"/>
      <c r="CY1068" s="11"/>
      <c r="CZ1068" s="11"/>
      <c r="DA1068" s="11"/>
      <c r="DB1068" s="11"/>
      <c r="DC1068" s="11"/>
      <c r="DD1068" s="11"/>
      <c r="DE1068" s="11"/>
      <c r="DF1068" s="11"/>
      <c r="DG1068" s="11"/>
      <c r="DH1068" s="11"/>
      <c r="DI1068" s="11"/>
      <c r="DJ1068" s="11"/>
      <c r="DK1068" s="11"/>
      <c r="DL1068" s="11"/>
      <c r="DM1068" s="11"/>
      <c r="DN1068" s="11"/>
      <c r="DO1068" s="11"/>
      <c r="DP1068" s="11"/>
      <c r="DQ1068" s="11"/>
      <c r="DR1068" s="11"/>
      <c r="DS1068" s="11"/>
      <c r="DT1068" s="11"/>
      <c r="DU1068" s="11"/>
      <c r="DV1068" s="11"/>
      <c r="DW1068" s="11"/>
      <c r="DX1068" s="11"/>
      <c r="DY1068" s="11"/>
      <c r="DZ1068" s="11"/>
      <c r="EA1068" s="11"/>
      <c r="EB1068" s="11"/>
      <c r="EC1068" s="11"/>
      <c r="ED1068" s="11"/>
      <c r="EE1068" s="11"/>
    </row>
    <row r="1069">
      <c r="B1069" s="58"/>
      <c r="C1069" s="58"/>
      <c r="D1069" s="58"/>
      <c r="E1069" s="58"/>
      <c r="F1069" s="58"/>
      <c r="AH1069" s="11"/>
      <c r="AI1069" s="11"/>
      <c r="AJ1069" s="11"/>
      <c r="AK1069" s="11"/>
      <c r="AL1069" s="11"/>
      <c r="AM1069" s="11"/>
      <c r="AN1069" s="11"/>
      <c r="AO1069" s="11"/>
      <c r="AP1069" s="11"/>
      <c r="AQ1069" s="11"/>
      <c r="AR1069" s="11"/>
      <c r="AS1069" s="11"/>
      <c r="AT1069" s="11"/>
      <c r="AU1069" s="11"/>
      <c r="AV1069" s="11"/>
      <c r="AW1069" s="11"/>
      <c r="AX1069" s="11"/>
      <c r="AY1069" s="11"/>
      <c r="AZ1069" s="11"/>
      <c r="BA1069" s="11"/>
      <c r="BB1069" s="11"/>
      <c r="BC1069" s="11"/>
      <c r="BD1069" s="11"/>
      <c r="BE1069" s="11"/>
      <c r="BF1069" s="11"/>
      <c r="BG1069" s="11"/>
      <c r="BH1069" s="11"/>
      <c r="BI1069" s="11"/>
      <c r="BJ1069" s="11"/>
      <c r="BK1069" s="11"/>
      <c r="BL1069" s="11"/>
      <c r="BM1069" s="11"/>
      <c r="BN1069" s="11"/>
      <c r="BO1069" s="11"/>
      <c r="BP1069" s="11"/>
      <c r="BQ1069" s="11"/>
      <c r="BR1069" s="11"/>
      <c r="BS1069" s="11"/>
      <c r="BT1069" s="11"/>
      <c r="BU1069" s="11"/>
      <c r="BV1069" s="11"/>
      <c r="BW1069" s="11"/>
      <c r="BX1069" s="11"/>
      <c r="BY1069" s="11"/>
      <c r="BZ1069" s="11"/>
      <c r="CA1069" s="11"/>
      <c r="CB1069" s="11"/>
      <c r="CC1069" s="11"/>
      <c r="CD1069" s="11"/>
      <c r="CE1069" s="11"/>
      <c r="CF1069" s="11"/>
      <c r="CG1069" s="11"/>
      <c r="CH1069" s="11"/>
      <c r="CI1069" s="11"/>
      <c r="CJ1069" s="11"/>
      <c r="CK1069" s="11"/>
      <c r="CL1069" s="11"/>
      <c r="CM1069" s="11"/>
      <c r="CN1069" s="11"/>
      <c r="CO1069" s="11"/>
      <c r="CP1069" s="11"/>
      <c r="CQ1069" s="11"/>
      <c r="CR1069" s="11"/>
      <c r="CS1069" s="11"/>
      <c r="CT1069" s="11"/>
      <c r="CU1069" s="11"/>
      <c r="CV1069" s="11"/>
      <c r="CW1069" s="11"/>
      <c r="CX1069" s="11"/>
      <c r="CY1069" s="11"/>
      <c r="CZ1069" s="11"/>
      <c r="DA1069" s="11"/>
      <c r="DB1069" s="11"/>
      <c r="DC1069" s="11"/>
      <c r="DD1069" s="11"/>
      <c r="DE1069" s="11"/>
      <c r="DF1069" s="11"/>
      <c r="DG1069" s="11"/>
      <c r="DH1069" s="11"/>
      <c r="DI1069" s="11"/>
      <c r="DJ1069" s="11"/>
      <c r="DK1069" s="11"/>
      <c r="DL1069" s="11"/>
      <c r="DM1069" s="11"/>
      <c r="DN1069" s="11"/>
      <c r="DO1069" s="11"/>
      <c r="DP1069" s="11"/>
      <c r="DQ1069" s="11"/>
      <c r="DR1069" s="11"/>
      <c r="DS1069" s="11"/>
      <c r="DT1069" s="11"/>
      <c r="DU1069" s="11"/>
      <c r="DV1069" s="11"/>
      <c r="DW1069" s="11"/>
      <c r="DX1069" s="11"/>
      <c r="DY1069" s="11"/>
      <c r="DZ1069" s="11"/>
      <c r="EA1069" s="11"/>
      <c r="EB1069" s="11"/>
      <c r="EC1069" s="11"/>
      <c r="ED1069" s="11"/>
      <c r="EE1069" s="11"/>
    </row>
    <row r="1070">
      <c r="B1070" s="58"/>
      <c r="C1070" s="58"/>
      <c r="D1070" s="58"/>
      <c r="E1070" s="58"/>
      <c r="F1070" s="58"/>
      <c r="AH1070" s="11"/>
      <c r="AI1070" s="11"/>
      <c r="AJ1070" s="11"/>
      <c r="AK1070" s="11"/>
      <c r="AL1070" s="11"/>
      <c r="AM1070" s="11"/>
      <c r="AN1070" s="11"/>
      <c r="AO1070" s="11"/>
      <c r="AP1070" s="11"/>
      <c r="AQ1070" s="11"/>
      <c r="AR1070" s="11"/>
      <c r="AS1070" s="11"/>
      <c r="AT1070" s="11"/>
      <c r="AU1070" s="11"/>
      <c r="AV1070" s="11"/>
      <c r="AW1070" s="11"/>
      <c r="AX1070" s="11"/>
      <c r="AY1070" s="11"/>
      <c r="AZ1070" s="11"/>
      <c r="BA1070" s="11"/>
      <c r="BB1070" s="11"/>
      <c r="BC1070" s="11"/>
      <c r="BD1070" s="11"/>
      <c r="BE1070" s="11"/>
      <c r="BF1070" s="11"/>
      <c r="BG1070" s="11"/>
      <c r="BH1070" s="11"/>
      <c r="BI1070" s="11"/>
      <c r="BJ1070" s="11"/>
      <c r="BK1070" s="11"/>
      <c r="BL1070" s="11"/>
      <c r="BM1070" s="11"/>
      <c r="BN1070" s="11"/>
      <c r="BO1070" s="11"/>
      <c r="BP1070" s="11"/>
      <c r="BQ1070" s="11"/>
      <c r="BR1070" s="11"/>
      <c r="BS1070" s="11"/>
      <c r="BT1070" s="11"/>
      <c r="BU1070" s="11"/>
      <c r="BV1070" s="11"/>
      <c r="BW1070" s="11"/>
      <c r="BX1070" s="11"/>
      <c r="BY1070" s="11"/>
      <c r="BZ1070" s="11"/>
      <c r="CA1070" s="11"/>
      <c r="CB1070" s="11"/>
      <c r="CC1070" s="11"/>
      <c r="CD1070" s="11"/>
      <c r="CE1070" s="11"/>
      <c r="CF1070" s="11"/>
      <c r="CG1070" s="11"/>
      <c r="CH1070" s="11"/>
      <c r="CI1070" s="11"/>
      <c r="CJ1070" s="11"/>
      <c r="CK1070" s="11"/>
      <c r="CL1070" s="11"/>
      <c r="CM1070" s="11"/>
      <c r="CN1070" s="11"/>
      <c r="CO1070" s="11"/>
      <c r="CP1070" s="11"/>
      <c r="CQ1070" s="11"/>
      <c r="CR1070" s="11"/>
      <c r="CS1070" s="11"/>
      <c r="CT1070" s="11"/>
      <c r="CU1070" s="11"/>
      <c r="CV1070" s="11"/>
      <c r="CW1070" s="11"/>
      <c r="CX1070" s="11"/>
      <c r="CY1070" s="11"/>
      <c r="CZ1070" s="11"/>
      <c r="DA1070" s="11"/>
      <c r="DB1070" s="11"/>
      <c r="DC1070" s="11"/>
      <c r="DD1070" s="11"/>
      <c r="DE1070" s="11"/>
      <c r="DF1070" s="11"/>
      <c r="DG1070" s="11"/>
      <c r="DH1070" s="11"/>
      <c r="DI1070" s="11"/>
      <c r="DJ1070" s="11"/>
      <c r="DK1070" s="11"/>
      <c r="DL1070" s="11"/>
      <c r="DM1070" s="11"/>
      <c r="DN1070" s="11"/>
      <c r="DO1070" s="11"/>
      <c r="DP1070" s="11"/>
      <c r="DQ1070" s="11"/>
      <c r="DR1070" s="11"/>
      <c r="DS1070" s="11"/>
      <c r="DT1070" s="11"/>
      <c r="DU1070" s="11"/>
      <c r="DV1070" s="11"/>
      <c r="DW1070" s="11"/>
      <c r="DX1070" s="11"/>
      <c r="DY1070" s="11"/>
      <c r="DZ1070" s="11"/>
      <c r="EA1070" s="11"/>
      <c r="EB1070" s="11"/>
      <c r="EC1070" s="11"/>
      <c r="ED1070" s="11"/>
      <c r="EE1070" s="11"/>
    </row>
    <row r="1071">
      <c r="B1071" s="58"/>
      <c r="C1071" s="58"/>
      <c r="D1071" s="58"/>
      <c r="E1071" s="58"/>
      <c r="F1071" s="58"/>
      <c r="AH1071" s="11"/>
      <c r="AI1071" s="11"/>
      <c r="AJ1071" s="11"/>
      <c r="AK1071" s="11"/>
      <c r="AL1071" s="11"/>
      <c r="AM1071" s="11"/>
      <c r="AN1071" s="11"/>
      <c r="AO1071" s="11"/>
      <c r="AP1071" s="11"/>
      <c r="AQ1071" s="11"/>
      <c r="AR1071" s="11"/>
      <c r="AS1071" s="11"/>
      <c r="AT1071" s="11"/>
      <c r="AU1071" s="11"/>
      <c r="AV1071" s="11"/>
      <c r="AW1071" s="11"/>
      <c r="AX1071" s="11"/>
      <c r="AY1071" s="11"/>
      <c r="AZ1071" s="11"/>
      <c r="BA1071" s="11"/>
      <c r="BB1071" s="11"/>
      <c r="BC1071" s="11"/>
      <c r="BD1071" s="11"/>
      <c r="BE1071" s="11"/>
      <c r="BF1071" s="11"/>
      <c r="BG1071" s="11"/>
      <c r="BH1071" s="11"/>
      <c r="BI1071" s="11"/>
      <c r="BJ1071" s="11"/>
      <c r="BK1071" s="11"/>
      <c r="BL1071" s="11"/>
      <c r="BM1071" s="11"/>
      <c r="BN1071" s="11"/>
      <c r="BO1071" s="11"/>
      <c r="BP1071" s="11"/>
      <c r="BQ1071" s="11"/>
      <c r="BR1071" s="11"/>
      <c r="BS1071" s="11"/>
      <c r="BT1071" s="11"/>
      <c r="BU1071" s="11"/>
      <c r="BV1071" s="11"/>
      <c r="BW1071" s="11"/>
      <c r="BX1071" s="11"/>
      <c r="BY1071" s="11"/>
      <c r="BZ1071" s="11"/>
      <c r="CA1071" s="11"/>
      <c r="CB1071" s="11"/>
      <c r="CC1071" s="11"/>
      <c r="CD1071" s="11"/>
      <c r="CE1071" s="11"/>
      <c r="CF1071" s="11"/>
      <c r="CG1071" s="11"/>
      <c r="CH1071" s="11"/>
      <c r="CI1071" s="11"/>
      <c r="CJ1071" s="11"/>
      <c r="CK1071" s="11"/>
      <c r="CL1071" s="11"/>
      <c r="CM1071" s="11"/>
      <c r="CN1071" s="11"/>
      <c r="CO1071" s="11"/>
      <c r="CP1071" s="11"/>
      <c r="CQ1071" s="11"/>
      <c r="CR1071" s="11"/>
      <c r="CS1071" s="11"/>
      <c r="CT1071" s="11"/>
      <c r="CU1071" s="11"/>
      <c r="CV1071" s="11"/>
      <c r="CW1071" s="11"/>
      <c r="CX1071" s="11"/>
      <c r="CY1071" s="11"/>
      <c r="CZ1071" s="11"/>
      <c r="DA1071" s="11"/>
      <c r="DB1071" s="11"/>
      <c r="DC1071" s="11"/>
      <c r="DD1071" s="11"/>
      <c r="DE1071" s="11"/>
      <c r="DF1071" s="11"/>
      <c r="DG1071" s="11"/>
      <c r="DH1071" s="11"/>
      <c r="DI1071" s="11"/>
      <c r="DJ1071" s="11"/>
      <c r="DK1071" s="11"/>
      <c r="DL1071" s="11"/>
      <c r="DM1071" s="11"/>
      <c r="DN1071" s="11"/>
      <c r="DO1071" s="11"/>
      <c r="DP1071" s="11"/>
      <c r="DQ1071" s="11"/>
      <c r="DR1071" s="11"/>
      <c r="DS1071" s="11"/>
      <c r="DT1071" s="11"/>
      <c r="DU1071" s="11"/>
      <c r="DV1071" s="11"/>
      <c r="DW1071" s="11"/>
      <c r="DX1071" s="11"/>
      <c r="DY1071" s="11"/>
      <c r="DZ1071" s="11"/>
      <c r="EA1071" s="11"/>
      <c r="EB1071" s="11"/>
      <c r="EC1071" s="11"/>
      <c r="ED1071" s="11"/>
      <c r="EE1071" s="11"/>
    </row>
    <row r="1072">
      <c r="B1072" s="58"/>
      <c r="C1072" s="58"/>
      <c r="D1072" s="58"/>
      <c r="E1072" s="58"/>
      <c r="F1072" s="58"/>
      <c r="AH1072" s="11"/>
      <c r="AI1072" s="11"/>
      <c r="AJ1072" s="11"/>
      <c r="AK1072" s="11"/>
      <c r="AL1072" s="11"/>
      <c r="AM1072" s="11"/>
      <c r="AN1072" s="11"/>
      <c r="AO1072" s="11"/>
      <c r="AP1072" s="11"/>
      <c r="AQ1072" s="11"/>
      <c r="AR1072" s="11"/>
      <c r="AS1072" s="11"/>
      <c r="AT1072" s="11"/>
      <c r="AU1072" s="11"/>
      <c r="AV1072" s="11"/>
      <c r="AW1072" s="11"/>
      <c r="AX1072" s="11"/>
      <c r="AY1072" s="11"/>
      <c r="AZ1072" s="11"/>
      <c r="BA1072" s="11"/>
      <c r="BB1072" s="11"/>
      <c r="BC1072" s="11"/>
      <c r="BD1072" s="11"/>
      <c r="BE1072" s="11"/>
      <c r="BF1072" s="11"/>
      <c r="BG1072" s="11"/>
      <c r="BH1072" s="11"/>
      <c r="BI1072" s="11"/>
      <c r="BJ1072" s="11"/>
      <c r="BK1072" s="11"/>
      <c r="BL1072" s="11"/>
      <c r="BM1072" s="11"/>
      <c r="BN1072" s="11"/>
      <c r="BO1072" s="11"/>
      <c r="BP1072" s="11"/>
      <c r="BQ1072" s="11"/>
      <c r="BR1072" s="11"/>
      <c r="BS1072" s="11"/>
      <c r="BT1072" s="11"/>
      <c r="BU1072" s="11"/>
      <c r="BV1072" s="11"/>
      <c r="BW1072" s="11"/>
      <c r="BX1072" s="11"/>
      <c r="BY1072" s="11"/>
      <c r="BZ1072" s="11"/>
      <c r="CA1072" s="11"/>
      <c r="CB1072" s="11"/>
      <c r="CC1072" s="11"/>
      <c r="CD1072" s="11"/>
      <c r="CE1072" s="11"/>
      <c r="CF1072" s="11"/>
      <c r="CG1072" s="11"/>
      <c r="CH1072" s="11"/>
      <c r="CI1072" s="11"/>
      <c r="CJ1072" s="11"/>
      <c r="CK1072" s="11"/>
      <c r="CL1072" s="11"/>
      <c r="CM1072" s="11"/>
      <c r="CN1072" s="11"/>
      <c r="CO1072" s="11"/>
      <c r="CP1072" s="11"/>
      <c r="CQ1072" s="11"/>
      <c r="CR1072" s="11"/>
      <c r="CS1072" s="11"/>
      <c r="CT1072" s="11"/>
      <c r="CU1072" s="11"/>
      <c r="CV1072" s="11"/>
      <c r="CW1072" s="11"/>
      <c r="CX1072" s="11"/>
      <c r="CY1072" s="11"/>
      <c r="CZ1072" s="11"/>
      <c r="DA1072" s="11"/>
      <c r="DB1072" s="11"/>
      <c r="DC1072" s="11"/>
      <c r="DD1072" s="11"/>
      <c r="DE1072" s="11"/>
      <c r="DF1072" s="11"/>
      <c r="DG1072" s="11"/>
      <c r="DH1072" s="11"/>
      <c r="DI1072" s="11"/>
      <c r="DJ1072" s="11"/>
      <c r="DK1072" s="11"/>
      <c r="DL1072" s="11"/>
      <c r="DM1072" s="11"/>
      <c r="DN1072" s="11"/>
      <c r="DO1072" s="11"/>
      <c r="DP1072" s="11"/>
      <c r="DQ1072" s="11"/>
      <c r="DR1072" s="11"/>
      <c r="DS1072" s="11"/>
      <c r="DT1072" s="11"/>
      <c r="DU1072" s="11"/>
      <c r="DV1072" s="11"/>
      <c r="DW1072" s="11"/>
      <c r="DX1072" s="11"/>
      <c r="DY1072" s="11"/>
      <c r="DZ1072" s="11"/>
      <c r="EA1072" s="11"/>
      <c r="EB1072" s="11"/>
      <c r="EC1072" s="11"/>
      <c r="ED1072" s="11"/>
      <c r="EE1072" s="11"/>
    </row>
    <row r="1073">
      <c r="B1073" s="58"/>
      <c r="C1073" s="58"/>
      <c r="D1073" s="58"/>
      <c r="E1073" s="58"/>
      <c r="F1073" s="58"/>
      <c r="AH1073" s="11"/>
      <c r="AI1073" s="11"/>
      <c r="AJ1073" s="11"/>
      <c r="AK1073" s="11"/>
      <c r="AL1073" s="11"/>
      <c r="AM1073" s="11"/>
      <c r="AN1073" s="11"/>
      <c r="AO1073" s="11"/>
      <c r="AP1073" s="11"/>
      <c r="AQ1073" s="11"/>
      <c r="AR1073" s="11"/>
      <c r="AS1073" s="11"/>
      <c r="AT1073" s="11"/>
      <c r="AU1073" s="11"/>
      <c r="AV1073" s="11"/>
      <c r="AW1073" s="11"/>
      <c r="AX1073" s="11"/>
      <c r="AY1073" s="11"/>
      <c r="AZ1073" s="11"/>
      <c r="BA1073" s="11"/>
      <c r="BB1073" s="11"/>
      <c r="BC1073" s="11"/>
      <c r="BD1073" s="11"/>
      <c r="BE1073" s="11"/>
      <c r="BF1073" s="11"/>
      <c r="BG1073" s="11"/>
      <c r="BH1073" s="11"/>
      <c r="BI1073" s="11"/>
      <c r="BJ1073" s="11"/>
      <c r="BK1073" s="11"/>
      <c r="BL1073" s="11"/>
      <c r="BM1073" s="11"/>
      <c r="BN1073" s="11"/>
      <c r="BO1073" s="11"/>
      <c r="BP1073" s="11"/>
      <c r="BQ1073" s="11"/>
      <c r="BR1073" s="11"/>
      <c r="BS1073" s="11"/>
      <c r="BT1073" s="11"/>
      <c r="BU1073" s="11"/>
      <c r="BV1073" s="11"/>
      <c r="BW1073" s="11"/>
      <c r="BX1073" s="11"/>
      <c r="BY1073" s="11"/>
      <c r="BZ1073" s="11"/>
      <c r="CA1073" s="11"/>
      <c r="CB1073" s="11"/>
      <c r="CC1073" s="11"/>
      <c r="CD1073" s="11"/>
      <c r="CE1073" s="11"/>
      <c r="CF1073" s="11"/>
      <c r="CG1073" s="11"/>
      <c r="CH1073" s="11"/>
      <c r="CI1073" s="11"/>
      <c r="CJ1073" s="11"/>
      <c r="CK1073" s="11"/>
      <c r="CL1073" s="11"/>
      <c r="CM1073" s="11"/>
      <c r="CN1073" s="11"/>
      <c r="CO1073" s="11"/>
      <c r="CP1073" s="11"/>
      <c r="CQ1073" s="11"/>
      <c r="CR1073" s="11"/>
      <c r="CS1073" s="11"/>
      <c r="CT1073" s="11"/>
      <c r="CU1073" s="11"/>
      <c r="CV1073" s="11"/>
      <c r="CW1073" s="11"/>
      <c r="CX1073" s="11"/>
      <c r="CY1073" s="11"/>
      <c r="CZ1073" s="11"/>
      <c r="DA1073" s="11"/>
      <c r="DB1073" s="11"/>
      <c r="DC1073" s="11"/>
      <c r="DD1073" s="11"/>
      <c r="DE1073" s="11"/>
      <c r="DF1073" s="11"/>
      <c r="DG1073" s="11"/>
      <c r="DH1073" s="11"/>
      <c r="DI1073" s="11"/>
      <c r="DJ1073" s="11"/>
      <c r="DK1073" s="11"/>
      <c r="DL1073" s="11"/>
      <c r="DM1073" s="11"/>
      <c r="DN1073" s="11"/>
      <c r="DO1073" s="11"/>
      <c r="DP1073" s="11"/>
      <c r="DQ1073" s="11"/>
      <c r="DR1073" s="11"/>
      <c r="DS1073" s="11"/>
      <c r="DT1073" s="11"/>
      <c r="DU1073" s="11"/>
      <c r="DV1073" s="11"/>
      <c r="DW1073" s="11"/>
      <c r="DX1073" s="11"/>
      <c r="DY1073" s="11"/>
      <c r="DZ1073" s="11"/>
      <c r="EA1073" s="11"/>
      <c r="EB1073" s="11"/>
      <c r="EC1073" s="11"/>
      <c r="ED1073" s="11"/>
      <c r="EE1073" s="11"/>
    </row>
    <row r="1074">
      <c r="B1074" s="58"/>
      <c r="C1074" s="58"/>
      <c r="D1074" s="58"/>
      <c r="E1074" s="58"/>
      <c r="F1074" s="58"/>
      <c r="AH1074" s="11"/>
      <c r="AI1074" s="11"/>
      <c r="AJ1074" s="11"/>
      <c r="AK1074" s="11"/>
      <c r="AL1074" s="11"/>
      <c r="AM1074" s="11"/>
      <c r="AN1074" s="11"/>
      <c r="AO1074" s="11"/>
      <c r="AP1074" s="11"/>
      <c r="AQ1074" s="11"/>
      <c r="AR1074" s="11"/>
      <c r="AS1074" s="11"/>
      <c r="AT1074" s="11"/>
      <c r="AU1074" s="11"/>
      <c r="AV1074" s="11"/>
      <c r="AW1074" s="11"/>
      <c r="AX1074" s="11"/>
      <c r="AY1074" s="11"/>
      <c r="AZ1074" s="11"/>
      <c r="BA1074" s="11"/>
      <c r="BB1074" s="11"/>
      <c r="BC1074" s="11"/>
      <c r="BD1074" s="11"/>
      <c r="BE1074" s="11"/>
      <c r="BF1074" s="11"/>
      <c r="BG1074" s="11"/>
      <c r="BH1074" s="11"/>
      <c r="BI1074" s="11"/>
      <c r="BJ1074" s="11"/>
      <c r="BK1074" s="11"/>
      <c r="BL1074" s="11"/>
      <c r="BM1074" s="11"/>
      <c r="BN1074" s="11"/>
      <c r="BO1074" s="11"/>
      <c r="BP1074" s="11"/>
      <c r="BQ1074" s="11"/>
      <c r="BR1074" s="11"/>
      <c r="BS1074" s="11"/>
      <c r="BT1074" s="11"/>
      <c r="BU1074" s="11"/>
      <c r="BV1074" s="11"/>
      <c r="BW1074" s="11"/>
      <c r="BX1074" s="11"/>
      <c r="BY1074" s="11"/>
      <c r="BZ1074" s="11"/>
      <c r="CA1074" s="11"/>
      <c r="CB1074" s="11"/>
      <c r="CC1074" s="11"/>
      <c r="CD1074" s="11"/>
      <c r="CE1074" s="11"/>
      <c r="CF1074" s="11"/>
      <c r="CG1074" s="11"/>
      <c r="CH1074" s="11"/>
      <c r="CI1074" s="11"/>
      <c r="CJ1074" s="11"/>
      <c r="CK1074" s="11"/>
      <c r="CL1074" s="11"/>
      <c r="CM1074" s="11"/>
      <c r="CN1074" s="11"/>
      <c r="CO1074" s="11"/>
      <c r="CP1074" s="11"/>
      <c r="CQ1074" s="11"/>
      <c r="CR1074" s="11"/>
      <c r="CS1074" s="11"/>
      <c r="CT1074" s="11"/>
      <c r="CU1074" s="11"/>
      <c r="CV1074" s="11"/>
      <c r="CW1074" s="11"/>
      <c r="CX1074" s="11"/>
      <c r="CY1074" s="11"/>
      <c r="CZ1074" s="11"/>
      <c r="DA1074" s="11"/>
      <c r="DB1074" s="11"/>
      <c r="DC1074" s="11"/>
      <c r="DD1074" s="11"/>
      <c r="DE1074" s="11"/>
      <c r="DF1074" s="11"/>
      <c r="DG1074" s="11"/>
      <c r="DH1074" s="11"/>
      <c r="DI1074" s="11"/>
      <c r="DJ1074" s="11"/>
      <c r="DK1074" s="11"/>
      <c r="DL1074" s="11"/>
      <c r="DM1074" s="11"/>
      <c r="DN1074" s="11"/>
      <c r="DO1074" s="11"/>
      <c r="DP1074" s="11"/>
      <c r="DQ1074" s="11"/>
      <c r="DR1074" s="11"/>
      <c r="DS1074" s="11"/>
      <c r="DT1074" s="11"/>
      <c r="DU1074" s="11"/>
      <c r="DV1074" s="11"/>
      <c r="DW1074" s="11"/>
      <c r="DX1074" s="11"/>
      <c r="DY1074" s="11"/>
      <c r="DZ1074" s="11"/>
      <c r="EA1074" s="11"/>
      <c r="EB1074" s="11"/>
      <c r="EC1074" s="11"/>
      <c r="ED1074" s="11"/>
      <c r="EE1074" s="11"/>
    </row>
    <row r="1075">
      <c r="B1075" s="58"/>
      <c r="C1075" s="58"/>
      <c r="D1075" s="58"/>
      <c r="E1075" s="58"/>
      <c r="F1075" s="58"/>
      <c r="AH1075" s="11"/>
      <c r="AI1075" s="11"/>
      <c r="AJ1075" s="11"/>
      <c r="AK1075" s="11"/>
      <c r="AL1075" s="11"/>
      <c r="AM1075" s="11"/>
      <c r="AN1075" s="11"/>
      <c r="AO1075" s="11"/>
      <c r="AP1075" s="11"/>
      <c r="AQ1075" s="11"/>
      <c r="AR1075" s="11"/>
      <c r="AS1075" s="11"/>
      <c r="AT1075" s="11"/>
      <c r="AU1075" s="11"/>
      <c r="AV1075" s="11"/>
      <c r="AW1075" s="11"/>
      <c r="AX1075" s="11"/>
      <c r="AY1075" s="11"/>
      <c r="AZ1075" s="11"/>
      <c r="BA1075" s="11"/>
      <c r="BB1075" s="11"/>
      <c r="BC1075" s="11"/>
      <c r="BD1075" s="11"/>
      <c r="BE1075" s="11"/>
      <c r="BF1075" s="11"/>
      <c r="BG1075" s="11"/>
      <c r="BH1075" s="11"/>
      <c r="BI1075" s="11"/>
      <c r="BJ1075" s="11"/>
      <c r="BK1075" s="11"/>
      <c r="BL1075" s="11"/>
      <c r="BM1075" s="11"/>
      <c r="BN1075" s="11"/>
      <c r="BO1075" s="11"/>
      <c r="BP1075" s="11"/>
      <c r="BQ1075" s="11"/>
      <c r="BR1075" s="11"/>
      <c r="BS1075" s="11"/>
      <c r="BT1075" s="11"/>
      <c r="BU1075" s="11"/>
      <c r="BV1075" s="11"/>
      <c r="BW1075" s="11"/>
      <c r="BX1075" s="11"/>
      <c r="BY1075" s="11"/>
      <c r="BZ1075" s="11"/>
      <c r="CA1075" s="11"/>
      <c r="CB1075" s="11"/>
      <c r="CC1075" s="11"/>
      <c r="CD1075" s="11"/>
      <c r="CE1075" s="11"/>
      <c r="CF1075" s="11"/>
      <c r="CG1075" s="11"/>
      <c r="CH1075" s="11"/>
      <c r="CI1075" s="11"/>
      <c r="CJ1075" s="11"/>
      <c r="CK1075" s="11"/>
      <c r="CL1075" s="11"/>
      <c r="CM1075" s="11"/>
      <c r="CN1075" s="11"/>
      <c r="CO1075" s="11"/>
      <c r="CP1075" s="11"/>
      <c r="CQ1075" s="11"/>
      <c r="CR1075" s="11"/>
      <c r="CS1075" s="11"/>
      <c r="CT1075" s="11"/>
      <c r="CU1075" s="11"/>
      <c r="CV1075" s="11"/>
      <c r="CW1075" s="11"/>
      <c r="CX1075" s="11"/>
      <c r="CY1075" s="11"/>
      <c r="CZ1075" s="11"/>
      <c r="DA1075" s="11"/>
      <c r="DB1075" s="11"/>
      <c r="DC1075" s="11"/>
      <c r="DD1075" s="11"/>
      <c r="DE1075" s="11"/>
      <c r="DF1075" s="11"/>
      <c r="DG1075" s="11"/>
      <c r="DH1075" s="11"/>
      <c r="DI1075" s="11"/>
      <c r="DJ1075" s="11"/>
      <c r="DK1075" s="11"/>
      <c r="DL1075" s="11"/>
      <c r="DM1075" s="11"/>
      <c r="DN1075" s="11"/>
      <c r="DO1075" s="11"/>
      <c r="DP1075" s="11"/>
      <c r="DQ1075" s="11"/>
      <c r="DR1075" s="11"/>
      <c r="DS1075" s="11"/>
      <c r="DT1075" s="11"/>
      <c r="DU1075" s="11"/>
      <c r="DV1075" s="11"/>
      <c r="DW1075" s="11"/>
      <c r="DX1075" s="11"/>
      <c r="DY1075" s="11"/>
      <c r="DZ1075" s="11"/>
      <c r="EA1075" s="11"/>
      <c r="EB1075" s="11"/>
      <c r="EC1075" s="11"/>
      <c r="ED1075" s="11"/>
      <c r="EE1075" s="11"/>
    </row>
    <row r="1076">
      <c r="B1076" s="58"/>
      <c r="C1076" s="58"/>
      <c r="D1076" s="58"/>
      <c r="E1076" s="58"/>
      <c r="F1076" s="58"/>
      <c r="AH1076" s="11"/>
      <c r="AI1076" s="11"/>
      <c r="AJ1076" s="11"/>
      <c r="AK1076" s="11"/>
      <c r="AL1076" s="11"/>
      <c r="AM1076" s="11"/>
      <c r="AN1076" s="11"/>
      <c r="AO1076" s="11"/>
      <c r="AP1076" s="11"/>
      <c r="AQ1076" s="11"/>
      <c r="AR1076" s="11"/>
      <c r="AS1076" s="11"/>
      <c r="AT1076" s="11"/>
      <c r="AU1076" s="11"/>
      <c r="AV1076" s="11"/>
      <c r="AW1076" s="11"/>
      <c r="AX1076" s="11"/>
      <c r="AY1076" s="11"/>
      <c r="AZ1076" s="11"/>
      <c r="BA1076" s="11"/>
      <c r="BB1076" s="11"/>
      <c r="BC1076" s="11"/>
      <c r="BD1076" s="11"/>
      <c r="BE1076" s="11"/>
      <c r="BF1076" s="11"/>
      <c r="BG1076" s="11"/>
      <c r="BH1076" s="11"/>
      <c r="BI1076" s="11"/>
      <c r="BJ1076" s="11"/>
      <c r="BK1076" s="11"/>
      <c r="BL1076" s="11"/>
      <c r="BM1076" s="11"/>
      <c r="BN1076" s="11"/>
      <c r="BO1076" s="11"/>
      <c r="BP1076" s="11"/>
      <c r="BQ1076" s="11"/>
      <c r="BR1076" s="11"/>
      <c r="BS1076" s="11"/>
      <c r="BT1076" s="11"/>
      <c r="BU1076" s="11"/>
      <c r="BV1076" s="11"/>
      <c r="BW1076" s="11"/>
      <c r="BX1076" s="11"/>
      <c r="BY1076" s="11"/>
      <c r="BZ1076" s="11"/>
      <c r="CA1076" s="11"/>
      <c r="CB1076" s="11"/>
      <c r="CC1076" s="11"/>
      <c r="CD1076" s="11"/>
      <c r="CE1076" s="11"/>
      <c r="CF1076" s="11"/>
      <c r="CG1076" s="11"/>
      <c r="CH1076" s="11"/>
      <c r="CI1076" s="11"/>
      <c r="CJ1076" s="11"/>
      <c r="CK1076" s="11"/>
      <c r="CL1076" s="11"/>
      <c r="CM1076" s="11"/>
      <c r="CN1076" s="11"/>
      <c r="CO1076" s="11"/>
      <c r="CP1076" s="11"/>
      <c r="CQ1076" s="11"/>
      <c r="CR1076" s="11"/>
      <c r="CS1076" s="11"/>
      <c r="CT1076" s="11"/>
      <c r="CU1076" s="11"/>
      <c r="CV1076" s="11"/>
      <c r="CW1076" s="11"/>
      <c r="CX1076" s="11"/>
      <c r="CY1076" s="11"/>
      <c r="CZ1076" s="11"/>
      <c r="DA1076" s="11"/>
      <c r="DB1076" s="11"/>
      <c r="DC1076" s="11"/>
      <c r="DD1076" s="11"/>
      <c r="DE1076" s="11"/>
      <c r="DF1076" s="11"/>
      <c r="DG1076" s="11"/>
      <c r="DH1076" s="11"/>
      <c r="DI1076" s="11"/>
      <c r="DJ1076" s="11"/>
      <c r="DK1076" s="11"/>
      <c r="DL1076" s="11"/>
      <c r="DM1076" s="11"/>
      <c r="DN1076" s="11"/>
      <c r="DO1076" s="11"/>
      <c r="DP1076" s="11"/>
      <c r="DQ1076" s="11"/>
      <c r="DR1076" s="11"/>
      <c r="DS1076" s="11"/>
      <c r="DT1076" s="11"/>
      <c r="DU1076" s="11"/>
      <c r="DV1076" s="11"/>
      <c r="DW1076" s="11"/>
      <c r="DX1076" s="11"/>
      <c r="DY1076" s="11"/>
      <c r="DZ1076" s="11"/>
      <c r="EA1076" s="11"/>
      <c r="EB1076" s="11"/>
      <c r="EC1076" s="11"/>
      <c r="ED1076" s="11"/>
      <c r="EE1076" s="11"/>
    </row>
    <row r="1077">
      <c r="B1077" s="58"/>
      <c r="C1077" s="58"/>
      <c r="D1077" s="58"/>
      <c r="E1077" s="58"/>
      <c r="F1077" s="58"/>
      <c r="AH1077" s="11"/>
      <c r="AI1077" s="11"/>
      <c r="AJ1077" s="11"/>
      <c r="AK1077" s="11"/>
      <c r="AL1077" s="11"/>
      <c r="AM1077" s="11"/>
      <c r="AN1077" s="11"/>
      <c r="AO1077" s="11"/>
      <c r="AP1077" s="11"/>
      <c r="AQ1077" s="11"/>
      <c r="AR1077" s="11"/>
      <c r="AS1077" s="11"/>
      <c r="AT1077" s="11"/>
      <c r="AU1077" s="11"/>
      <c r="AV1077" s="11"/>
      <c r="AW1077" s="11"/>
      <c r="AX1077" s="11"/>
      <c r="AY1077" s="11"/>
      <c r="AZ1077" s="11"/>
      <c r="BA1077" s="11"/>
      <c r="BB1077" s="11"/>
      <c r="BC1077" s="11"/>
      <c r="BD1077" s="11"/>
      <c r="BE1077" s="11"/>
      <c r="BF1077" s="11"/>
      <c r="BG1077" s="11"/>
      <c r="BH1077" s="11"/>
      <c r="BI1077" s="11"/>
      <c r="BJ1077" s="11"/>
      <c r="BK1077" s="11"/>
      <c r="BL1077" s="11"/>
      <c r="BM1077" s="11"/>
      <c r="BN1077" s="11"/>
      <c r="BO1077" s="11"/>
      <c r="BP1077" s="11"/>
      <c r="BQ1077" s="11"/>
      <c r="BR1077" s="11"/>
      <c r="BS1077" s="11"/>
      <c r="BT1077" s="11"/>
      <c r="BU1077" s="11"/>
      <c r="BV1077" s="11"/>
      <c r="BW1077" s="11"/>
      <c r="BX1077" s="11"/>
      <c r="BY1077" s="11"/>
      <c r="BZ1077" s="11"/>
      <c r="CA1077" s="11"/>
      <c r="CB1077" s="11"/>
      <c r="CC1077" s="11"/>
      <c r="CD1077" s="11"/>
      <c r="CE1077" s="11"/>
      <c r="CF1077" s="11"/>
      <c r="CG1077" s="11"/>
      <c r="CH1077" s="11"/>
      <c r="CI1077" s="11"/>
      <c r="CJ1077" s="11"/>
      <c r="CK1077" s="11"/>
      <c r="CL1077" s="11"/>
      <c r="CM1077" s="11"/>
      <c r="CN1077" s="11"/>
      <c r="CO1077" s="11"/>
      <c r="CP1077" s="11"/>
      <c r="CQ1077" s="11"/>
      <c r="CR1077" s="11"/>
      <c r="CS1077" s="11"/>
      <c r="CT1077" s="11"/>
      <c r="CU1077" s="11"/>
      <c r="CV1077" s="11"/>
      <c r="CW1077" s="11"/>
      <c r="CX1077" s="11"/>
      <c r="CY1077" s="11"/>
      <c r="CZ1077" s="11"/>
      <c r="DA1077" s="11"/>
      <c r="DB1077" s="11"/>
      <c r="DC1077" s="11"/>
      <c r="DD1077" s="11"/>
      <c r="DE1077" s="11"/>
      <c r="DF1077" s="11"/>
      <c r="DG1077" s="11"/>
      <c r="DH1077" s="11"/>
      <c r="DI1077" s="11"/>
      <c r="DJ1077" s="11"/>
      <c r="DK1077" s="11"/>
      <c r="DL1077" s="11"/>
      <c r="DM1077" s="11"/>
      <c r="DN1077" s="11"/>
      <c r="DO1077" s="11"/>
      <c r="DP1077" s="11"/>
      <c r="DQ1077" s="11"/>
      <c r="DR1077" s="11"/>
      <c r="DS1077" s="11"/>
      <c r="DT1077" s="11"/>
      <c r="DU1077" s="11"/>
      <c r="DV1077" s="11"/>
      <c r="DW1077" s="11"/>
      <c r="DX1077" s="11"/>
      <c r="DY1077" s="11"/>
      <c r="DZ1077" s="11"/>
      <c r="EA1077" s="11"/>
      <c r="EB1077" s="11"/>
      <c r="EC1077" s="11"/>
      <c r="ED1077" s="11"/>
      <c r="EE1077" s="11"/>
    </row>
    <row r="1078">
      <c r="B1078" s="58"/>
      <c r="C1078" s="58"/>
      <c r="D1078" s="58"/>
      <c r="E1078" s="58"/>
      <c r="F1078" s="58"/>
      <c r="AH1078" s="11"/>
      <c r="AI1078" s="11"/>
      <c r="AJ1078" s="11"/>
      <c r="AK1078" s="11"/>
      <c r="AL1078" s="11"/>
      <c r="AM1078" s="11"/>
      <c r="AN1078" s="11"/>
      <c r="AO1078" s="11"/>
      <c r="AP1078" s="11"/>
      <c r="AQ1078" s="11"/>
      <c r="AR1078" s="11"/>
      <c r="AS1078" s="11"/>
      <c r="AT1078" s="11"/>
      <c r="AU1078" s="11"/>
      <c r="AV1078" s="11"/>
      <c r="AW1078" s="11"/>
      <c r="AX1078" s="11"/>
      <c r="AY1078" s="11"/>
      <c r="AZ1078" s="11"/>
      <c r="BA1078" s="11"/>
      <c r="BB1078" s="11"/>
      <c r="BC1078" s="11"/>
      <c r="BD1078" s="11"/>
      <c r="BE1078" s="11"/>
      <c r="BF1078" s="11"/>
      <c r="BG1078" s="11"/>
      <c r="BH1078" s="11"/>
      <c r="BI1078" s="11"/>
      <c r="BJ1078" s="11"/>
      <c r="BK1078" s="11"/>
      <c r="BL1078" s="11"/>
      <c r="BM1078" s="11"/>
      <c r="BN1078" s="11"/>
      <c r="BO1078" s="11"/>
      <c r="BP1078" s="11"/>
      <c r="BQ1078" s="11"/>
      <c r="BR1078" s="11"/>
      <c r="BS1078" s="11"/>
      <c r="BT1078" s="11"/>
      <c r="BU1078" s="11"/>
      <c r="BV1078" s="11"/>
      <c r="BW1078" s="11"/>
      <c r="BX1078" s="11"/>
      <c r="BY1078" s="11"/>
      <c r="BZ1078" s="11"/>
      <c r="CA1078" s="11"/>
      <c r="CB1078" s="11"/>
      <c r="CC1078" s="11"/>
      <c r="CD1078" s="11"/>
      <c r="CE1078" s="11"/>
      <c r="CF1078" s="11"/>
      <c r="CG1078" s="11"/>
      <c r="CH1078" s="11"/>
      <c r="CI1078" s="11"/>
      <c r="CJ1078" s="11"/>
      <c r="CK1078" s="11"/>
      <c r="CL1078" s="11"/>
      <c r="CM1078" s="11"/>
      <c r="CN1078" s="11"/>
      <c r="CO1078" s="11"/>
      <c r="CP1078" s="11"/>
      <c r="CQ1078" s="11"/>
      <c r="CR1078" s="11"/>
      <c r="CS1078" s="11"/>
      <c r="CT1078" s="11"/>
      <c r="CU1078" s="11"/>
      <c r="CV1078" s="11"/>
      <c r="CW1078" s="11"/>
      <c r="CX1078" s="11"/>
      <c r="CY1078" s="11"/>
      <c r="CZ1078" s="11"/>
      <c r="DA1078" s="11"/>
      <c r="DB1078" s="11"/>
      <c r="DC1078" s="11"/>
      <c r="DD1078" s="11"/>
      <c r="DE1078" s="11"/>
      <c r="DF1078" s="11"/>
      <c r="DG1078" s="11"/>
      <c r="DH1078" s="11"/>
      <c r="DI1078" s="11"/>
      <c r="DJ1078" s="11"/>
      <c r="DK1078" s="11"/>
      <c r="DL1078" s="11"/>
      <c r="DM1078" s="11"/>
      <c r="DN1078" s="11"/>
      <c r="DO1078" s="11"/>
      <c r="DP1078" s="11"/>
      <c r="DQ1078" s="11"/>
      <c r="DR1078" s="11"/>
      <c r="DS1078" s="11"/>
      <c r="DT1078" s="11"/>
      <c r="DU1078" s="11"/>
      <c r="DV1078" s="11"/>
      <c r="DW1078" s="11"/>
      <c r="DX1078" s="11"/>
      <c r="DY1078" s="11"/>
      <c r="DZ1078" s="11"/>
      <c r="EA1078" s="11"/>
      <c r="EB1078" s="11"/>
      <c r="EC1078" s="11"/>
      <c r="ED1078" s="11"/>
      <c r="EE1078" s="11"/>
    </row>
    <row r="1079">
      <c r="B1079" s="58"/>
      <c r="C1079" s="58"/>
      <c r="D1079" s="58"/>
      <c r="E1079" s="58"/>
      <c r="F1079" s="58"/>
      <c r="AH1079" s="11"/>
      <c r="AI1079" s="11"/>
      <c r="AJ1079" s="11"/>
      <c r="AK1079" s="11"/>
      <c r="AL1079" s="11"/>
      <c r="AM1079" s="11"/>
      <c r="AN1079" s="11"/>
      <c r="AO1079" s="11"/>
      <c r="AP1079" s="11"/>
      <c r="AQ1079" s="11"/>
      <c r="AR1079" s="11"/>
      <c r="AS1079" s="11"/>
      <c r="AT1079" s="11"/>
      <c r="AU1079" s="11"/>
      <c r="AV1079" s="11"/>
      <c r="AW1079" s="11"/>
      <c r="AX1079" s="11"/>
      <c r="AY1079" s="11"/>
      <c r="AZ1079" s="11"/>
      <c r="BA1079" s="11"/>
      <c r="BB1079" s="11"/>
      <c r="BC1079" s="11"/>
      <c r="BD1079" s="11"/>
      <c r="BE1079" s="11"/>
      <c r="BF1079" s="11"/>
      <c r="BG1079" s="11"/>
      <c r="BH1079" s="11"/>
      <c r="BI1079" s="11"/>
      <c r="BJ1079" s="11"/>
      <c r="BK1079" s="11"/>
      <c r="BL1079" s="11"/>
      <c r="BM1079" s="11"/>
      <c r="BN1079" s="11"/>
      <c r="BO1079" s="11"/>
      <c r="BP1079" s="11"/>
      <c r="BQ1079" s="11"/>
      <c r="BR1079" s="11"/>
      <c r="BS1079" s="11"/>
      <c r="BT1079" s="11"/>
      <c r="BU1079" s="11"/>
      <c r="BV1079" s="11"/>
      <c r="BW1079" s="11"/>
      <c r="BX1079" s="11"/>
      <c r="BY1079" s="11"/>
      <c r="BZ1079" s="11"/>
      <c r="CA1079" s="11"/>
      <c r="CB1079" s="11"/>
      <c r="CC1079" s="11"/>
      <c r="CD1079" s="11"/>
      <c r="CE1079" s="11"/>
      <c r="CF1079" s="11"/>
      <c r="CG1079" s="11"/>
      <c r="CH1079" s="11"/>
      <c r="CI1079" s="11"/>
      <c r="CJ1079" s="11"/>
      <c r="CK1079" s="11"/>
      <c r="CL1079" s="11"/>
      <c r="CM1079" s="11"/>
      <c r="CN1079" s="11"/>
      <c r="CO1079" s="11"/>
      <c r="CP1079" s="11"/>
      <c r="CQ1079" s="11"/>
      <c r="CR1079" s="11"/>
      <c r="CS1079" s="11"/>
      <c r="CT1079" s="11"/>
      <c r="CU1079" s="11"/>
      <c r="CV1079" s="11"/>
      <c r="CW1079" s="11"/>
      <c r="CX1079" s="11"/>
      <c r="CY1079" s="11"/>
      <c r="CZ1079" s="11"/>
      <c r="DA1079" s="11"/>
      <c r="DB1079" s="11"/>
      <c r="DC1079" s="11"/>
      <c r="DD1079" s="11"/>
      <c r="DE1079" s="11"/>
      <c r="DF1079" s="11"/>
      <c r="DG1079" s="11"/>
      <c r="DH1079" s="11"/>
      <c r="DI1079" s="11"/>
      <c r="DJ1079" s="11"/>
      <c r="DK1079" s="11"/>
      <c r="DL1079" s="11"/>
      <c r="DM1079" s="11"/>
      <c r="DN1079" s="11"/>
      <c r="DO1079" s="11"/>
      <c r="DP1079" s="11"/>
      <c r="DQ1079" s="11"/>
      <c r="DR1079" s="11"/>
      <c r="DS1079" s="11"/>
      <c r="DT1079" s="11"/>
      <c r="DU1079" s="11"/>
      <c r="DV1079" s="11"/>
      <c r="DW1079" s="11"/>
      <c r="DX1079" s="11"/>
      <c r="DY1079" s="11"/>
      <c r="DZ1079" s="11"/>
      <c r="EA1079" s="11"/>
      <c r="EB1079" s="11"/>
      <c r="EC1079" s="11"/>
      <c r="ED1079" s="11"/>
      <c r="EE1079" s="11"/>
    </row>
    <row r="1080">
      <c r="B1080" s="58"/>
      <c r="C1080" s="58"/>
      <c r="D1080" s="58"/>
      <c r="E1080" s="58"/>
      <c r="F1080" s="58"/>
      <c r="AH1080" s="11"/>
      <c r="AI1080" s="11"/>
      <c r="AJ1080" s="11"/>
      <c r="AK1080" s="11"/>
      <c r="AL1080" s="11"/>
      <c r="AM1080" s="11"/>
      <c r="AN1080" s="11"/>
      <c r="AO1080" s="11"/>
      <c r="AP1080" s="11"/>
      <c r="AQ1080" s="11"/>
      <c r="AR1080" s="11"/>
      <c r="AS1080" s="11"/>
      <c r="AT1080" s="11"/>
      <c r="AU1080" s="11"/>
      <c r="AV1080" s="11"/>
      <c r="AW1080" s="11"/>
      <c r="AX1080" s="11"/>
      <c r="AY1080" s="11"/>
      <c r="AZ1080" s="11"/>
      <c r="BA1080" s="11"/>
      <c r="BB1080" s="11"/>
      <c r="BC1080" s="11"/>
      <c r="BD1080" s="11"/>
      <c r="BE1080" s="11"/>
      <c r="BF1080" s="11"/>
      <c r="BG1080" s="11"/>
      <c r="BH1080" s="11"/>
      <c r="BI1080" s="11"/>
      <c r="BJ1080" s="11"/>
      <c r="BK1080" s="11"/>
      <c r="BL1080" s="11"/>
      <c r="BM1080" s="11"/>
      <c r="BN1080" s="11"/>
      <c r="BO1080" s="11"/>
      <c r="BP1080" s="11"/>
      <c r="BQ1080" s="11"/>
      <c r="BR1080" s="11"/>
      <c r="BS1080" s="11"/>
      <c r="BT1080" s="11"/>
      <c r="BU1080" s="11"/>
      <c r="BV1080" s="11"/>
      <c r="BW1080" s="11"/>
      <c r="BX1080" s="11"/>
      <c r="BY1080" s="11"/>
      <c r="BZ1080" s="11"/>
      <c r="CA1080" s="11"/>
      <c r="CB1080" s="11"/>
      <c r="CC1080" s="11"/>
      <c r="CD1080" s="11"/>
      <c r="CE1080" s="11"/>
      <c r="CF1080" s="11"/>
      <c r="CG1080" s="11"/>
      <c r="CH1080" s="11"/>
      <c r="CI1080" s="11"/>
      <c r="CJ1080" s="11"/>
      <c r="CK1080" s="11"/>
      <c r="CL1080" s="11"/>
      <c r="CM1080" s="11"/>
      <c r="CN1080" s="11"/>
      <c r="CO1080" s="11"/>
      <c r="CP1080" s="11"/>
      <c r="CQ1080" s="11"/>
      <c r="CR1080" s="11"/>
      <c r="CS1080" s="11"/>
      <c r="CT1080" s="11"/>
      <c r="CU1080" s="11"/>
      <c r="CV1080" s="11"/>
      <c r="CW1080" s="11"/>
      <c r="CX1080" s="11"/>
      <c r="CY1080" s="11"/>
      <c r="CZ1080" s="11"/>
      <c r="DA1080" s="11"/>
      <c r="DB1080" s="11"/>
      <c r="DC1080" s="11"/>
      <c r="DD1080" s="11"/>
      <c r="DE1080" s="11"/>
      <c r="DF1080" s="11"/>
      <c r="DG1080" s="11"/>
      <c r="DH1080" s="11"/>
      <c r="DI1080" s="11"/>
      <c r="DJ1080" s="11"/>
      <c r="DK1080" s="11"/>
      <c r="DL1080" s="11"/>
      <c r="DM1080" s="11"/>
      <c r="DN1080" s="11"/>
      <c r="DO1080" s="11"/>
      <c r="DP1080" s="11"/>
      <c r="DQ1080" s="11"/>
      <c r="DR1080" s="11"/>
      <c r="DS1080" s="11"/>
      <c r="DT1080" s="11"/>
      <c r="DU1080" s="11"/>
      <c r="DV1080" s="11"/>
      <c r="DW1080" s="11"/>
      <c r="DX1080" s="11"/>
      <c r="DY1080" s="11"/>
      <c r="DZ1080" s="11"/>
      <c r="EA1080" s="11"/>
      <c r="EB1080" s="11"/>
      <c r="EC1080" s="11"/>
      <c r="ED1080" s="11"/>
      <c r="EE1080" s="11"/>
    </row>
    <row r="1081">
      <c r="B1081" s="58"/>
      <c r="C1081" s="58"/>
      <c r="D1081" s="58"/>
      <c r="E1081" s="58"/>
      <c r="F1081" s="58"/>
      <c r="AH1081" s="11"/>
      <c r="AI1081" s="11"/>
      <c r="AJ1081" s="11"/>
      <c r="AK1081" s="11"/>
      <c r="AL1081" s="11"/>
      <c r="AM1081" s="11"/>
      <c r="AN1081" s="11"/>
      <c r="AO1081" s="11"/>
      <c r="AP1081" s="11"/>
      <c r="AQ1081" s="11"/>
      <c r="AR1081" s="11"/>
      <c r="AS1081" s="11"/>
      <c r="AT1081" s="11"/>
      <c r="AU1081" s="11"/>
      <c r="AV1081" s="11"/>
      <c r="AW1081" s="11"/>
      <c r="AX1081" s="11"/>
      <c r="AY1081" s="11"/>
      <c r="AZ1081" s="11"/>
      <c r="BA1081" s="11"/>
      <c r="BB1081" s="11"/>
      <c r="BC1081" s="11"/>
      <c r="BD1081" s="11"/>
      <c r="BE1081" s="11"/>
      <c r="BF1081" s="11"/>
      <c r="BG1081" s="11"/>
      <c r="BH1081" s="11"/>
      <c r="BI1081" s="11"/>
      <c r="BJ1081" s="11"/>
      <c r="BK1081" s="11"/>
      <c r="BL1081" s="11"/>
      <c r="BM1081" s="11"/>
      <c r="BN1081" s="11"/>
      <c r="BO1081" s="11"/>
      <c r="BP1081" s="11"/>
      <c r="BQ1081" s="11"/>
      <c r="BR1081" s="11"/>
      <c r="BS1081" s="11"/>
      <c r="BT1081" s="11"/>
      <c r="BU1081" s="11"/>
      <c r="BV1081" s="11"/>
      <c r="BW1081" s="11"/>
      <c r="BX1081" s="11"/>
      <c r="BY1081" s="11"/>
      <c r="BZ1081" s="11"/>
      <c r="CA1081" s="11"/>
      <c r="CB1081" s="11"/>
      <c r="CC1081" s="11"/>
      <c r="CD1081" s="11"/>
      <c r="CE1081" s="11"/>
      <c r="CF1081" s="11"/>
      <c r="CG1081" s="11"/>
      <c r="CH1081" s="11"/>
      <c r="CI1081" s="11"/>
      <c r="CJ1081" s="11"/>
      <c r="CK1081" s="11"/>
      <c r="CL1081" s="11"/>
      <c r="CM1081" s="11"/>
      <c r="CN1081" s="11"/>
      <c r="CO1081" s="11"/>
      <c r="CP1081" s="11"/>
      <c r="CQ1081" s="11"/>
      <c r="CR1081" s="11"/>
      <c r="CS1081" s="11"/>
      <c r="CT1081" s="11"/>
      <c r="CU1081" s="11"/>
      <c r="CV1081" s="11"/>
      <c r="CW1081" s="11"/>
      <c r="CX1081" s="11"/>
      <c r="CY1081" s="11"/>
      <c r="CZ1081" s="11"/>
      <c r="DA1081" s="11"/>
      <c r="DB1081" s="11"/>
      <c r="DC1081" s="11"/>
      <c r="DD1081" s="11"/>
      <c r="DE1081" s="11"/>
      <c r="DF1081" s="11"/>
      <c r="DG1081" s="11"/>
      <c r="DH1081" s="11"/>
      <c r="DI1081" s="11"/>
      <c r="DJ1081" s="11"/>
      <c r="DK1081" s="11"/>
      <c r="DL1081" s="11"/>
      <c r="DM1081" s="11"/>
      <c r="DN1081" s="11"/>
      <c r="DO1081" s="11"/>
      <c r="DP1081" s="11"/>
      <c r="DQ1081" s="11"/>
      <c r="DR1081" s="11"/>
      <c r="DS1081" s="11"/>
      <c r="DT1081" s="11"/>
      <c r="DU1081" s="11"/>
      <c r="DV1081" s="11"/>
      <c r="DW1081" s="11"/>
      <c r="DX1081" s="11"/>
      <c r="DY1081" s="11"/>
      <c r="DZ1081" s="11"/>
      <c r="EA1081" s="11"/>
      <c r="EB1081" s="11"/>
      <c r="EC1081" s="11"/>
      <c r="ED1081" s="11"/>
      <c r="EE1081" s="11"/>
    </row>
    <row r="1082">
      <c r="B1082" s="58"/>
      <c r="C1082" s="58"/>
      <c r="D1082" s="58"/>
      <c r="E1082" s="58"/>
      <c r="F1082" s="58"/>
      <c r="AH1082" s="11"/>
      <c r="AI1082" s="11"/>
      <c r="AJ1082" s="11"/>
      <c r="AK1082" s="11"/>
      <c r="AL1082" s="11"/>
      <c r="AM1082" s="11"/>
      <c r="AN1082" s="11"/>
      <c r="AO1082" s="11"/>
      <c r="AP1082" s="11"/>
      <c r="AQ1082" s="11"/>
      <c r="AR1082" s="11"/>
      <c r="AS1082" s="11"/>
      <c r="AT1082" s="11"/>
      <c r="AU1082" s="11"/>
      <c r="AV1082" s="11"/>
      <c r="AW1082" s="11"/>
      <c r="AX1082" s="11"/>
      <c r="AY1082" s="11"/>
      <c r="AZ1082" s="11"/>
      <c r="BA1082" s="11"/>
      <c r="BB1082" s="11"/>
      <c r="BC1082" s="11"/>
      <c r="BD1082" s="11"/>
      <c r="BE1082" s="11"/>
      <c r="BF1082" s="11"/>
      <c r="BG1082" s="11"/>
      <c r="BH1082" s="11"/>
      <c r="BI1082" s="11"/>
      <c r="BJ1082" s="11"/>
      <c r="BK1082" s="11"/>
      <c r="BL1082" s="11"/>
      <c r="BM1082" s="11"/>
      <c r="BN1082" s="11"/>
      <c r="BO1082" s="11"/>
      <c r="BP1082" s="11"/>
      <c r="BQ1082" s="11"/>
      <c r="BR1082" s="11"/>
      <c r="BS1082" s="11"/>
      <c r="BT1082" s="11"/>
      <c r="BU1082" s="11"/>
      <c r="BV1082" s="11"/>
      <c r="BW1082" s="11"/>
      <c r="BX1082" s="11"/>
      <c r="BY1082" s="11"/>
      <c r="BZ1082" s="11"/>
      <c r="CA1082" s="11"/>
      <c r="CB1082" s="11"/>
      <c r="CC1082" s="11"/>
      <c r="CD1082" s="11"/>
      <c r="CE1082" s="11"/>
      <c r="CF1082" s="11"/>
      <c r="CG1082" s="11"/>
      <c r="CH1082" s="11"/>
      <c r="CI1082" s="11"/>
      <c r="CJ1082" s="11"/>
      <c r="CK1082" s="11"/>
      <c r="CL1082" s="11"/>
      <c r="CM1082" s="11"/>
      <c r="CN1082" s="11"/>
      <c r="CO1082" s="11"/>
      <c r="CP1082" s="11"/>
      <c r="CQ1082" s="11"/>
      <c r="CR1082" s="11"/>
      <c r="CS1082" s="11"/>
      <c r="CT1082" s="11"/>
      <c r="CU1082" s="11"/>
      <c r="CV1082" s="11"/>
      <c r="CW1082" s="11"/>
      <c r="CX1082" s="11"/>
      <c r="CY1082" s="11"/>
      <c r="CZ1082" s="11"/>
      <c r="DA1082" s="11"/>
      <c r="DB1082" s="11"/>
      <c r="DC1082" s="11"/>
      <c r="DD1082" s="11"/>
      <c r="DE1082" s="11"/>
      <c r="DF1082" s="11"/>
      <c r="DG1082" s="11"/>
      <c r="DH1082" s="11"/>
      <c r="DI1082" s="11"/>
      <c r="DJ1082" s="11"/>
      <c r="DK1082" s="11"/>
      <c r="DL1082" s="11"/>
      <c r="DM1082" s="11"/>
      <c r="DN1082" s="11"/>
      <c r="DO1082" s="11"/>
      <c r="DP1082" s="11"/>
      <c r="DQ1082" s="11"/>
      <c r="DR1082" s="11"/>
      <c r="DS1082" s="11"/>
      <c r="DT1082" s="11"/>
      <c r="DU1082" s="11"/>
      <c r="DV1082" s="11"/>
      <c r="DW1082" s="11"/>
      <c r="DX1082" s="11"/>
      <c r="DY1082" s="11"/>
      <c r="DZ1082" s="11"/>
      <c r="EA1082" s="11"/>
      <c r="EB1082" s="11"/>
      <c r="EC1082" s="11"/>
      <c r="ED1082" s="11"/>
      <c r="EE1082" s="11"/>
    </row>
    <row r="1083">
      <c r="B1083" s="58"/>
      <c r="C1083" s="58"/>
      <c r="D1083" s="58"/>
      <c r="E1083" s="58"/>
      <c r="F1083" s="58"/>
      <c r="AH1083" s="11"/>
      <c r="AI1083" s="11"/>
      <c r="AJ1083" s="11"/>
      <c r="AK1083" s="11"/>
      <c r="AL1083" s="11"/>
      <c r="AM1083" s="11"/>
      <c r="AN1083" s="11"/>
      <c r="AO1083" s="11"/>
      <c r="AP1083" s="11"/>
      <c r="AQ1083" s="11"/>
      <c r="AR1083" s="11"/>
      <c r="AS1083" s="11"/>
      <c r="AT1083" s="11"/>
      <c r="AU1083" s="11"/>
      <c r="AV1083" s="11"/>
      <c r="AW1083" s="11"/>
      <c r="AX1083" s="11"/>
      <c r="AY1083" s="11"/>
      <c r="AZ1083" s="11"/>
      <c r="BA1083" s="11"/>
      <c r="BB1083" s="11"/>
      <c r="BC1083" s="11"/>
      <c r="BD1083" s="11"/>
      <c r="BE1083" s="11"/>
      <c r="BF1083" s="11"/>
      <c r="BG1083" s="11"/>
      <c r="BH1083" s="11"/>
      <c r="BI1083" s="11"/>
      <c r="BJ1083" s="11"/>
      <c r="BK1083" s="11"/>
      <c r="BL1083" s="11"/>
      <c r="BM1083" s="11"/>
      <c r="BN1083" s="11"/>
      <c r="BO1083" s="11"/>
      <c r="BP1083" s="11"/>
      <c r="BQ1083" s="11"/>
      <c r="BR1083" s="11"/>
      <c r="BS1083" s="11"/>
      <c r="BT1083" s="11"/>
      <c r="BU1083" s="11"/>
      <c r="BV1083" s="11"/>
      <c r="BW1083" s="11"/>
      <c r="BX1083" s="11"/>
      <c r="BY1083" s="11"/>
      <c r="BZ1083" s="11"/>
      <c r="CA1083" s="11"/>
      <c r="CB1083" s="11"/>
      <c r="CC1083" s="11"/>
      <c r="CD1083" s="11"/>
      <c r="CE1083" s="11"/>
      <c r="CF1083" s="11"/>
      <c r="CG1083" s="11"/>
      <c r="CH1083" s="11"/>
      <c r="CI1083" s="11"/>
      <c r="CJ1083" s="11"/>
      <c r="CK1083" s="11"/>
      <c r="CL1083" s="11"/>
      <c r="CM1083" s="11"/>
      <c r="CN1083" s="11"/>
      <c r="CO1083" s="11"/>
      <c r="CP1083" s="11"/>
      <c r="CQ1083" s="11"/>
      <c r="CR1083" s="11"/>
      <c r="CS1083" s="11"/>
      <c r="CT1083" s="11"/>
      <c r="CU1083" s="11"/>
      <c r="CV1083" s="11"/>
      <c r="CW1083" s="11"/>
      <c r="CX1083" s="11"/>
      <c r="CY1083" s="11"/>
      <c r="CZ1083" s="11"/>
      <c r="DA1083" s="11"/>
      <c r="DB1083" s="11"/>
      <c r="DC1083" s="11"/>
      <c r="DD1083" s="11"/>
      <c r="DE1083" s="11"/>
      <c r="DF1083" s="11"/>
      <c r="DG1083" s="11"/>
      <c r="DH1083" s="11"/>
      <c r="DI1083" s="11"/>
      <c r="DJ1083" s="11"/>
      <c r="DK1083" s="11"/>
      <c r="DL1083" s="11"/>
      <c r="DM1083" s="11"/>
      <c r="DN1083" s="11"/>
      <c r="DO1083" s="11"/>
      <c r="DP1083" s="11"/>
      <c r="DQ1083" s="11"/>
      <c r="DR1083" s="11"/>
      <c r="DS1083" s="11"/>
      <c r="DT1083" s="11"/>
      <c r="DU1083" s="11"/>
      <c r="DV1083" s="11"/>
      <c r="DW1083" s="11"/>
      <c r="DX1083" s="11"/>
      <c r="DY1083" s="11"/>
      <c r="DZ1083" s="11"/>
      <c r="EA1083" s="11"/>
      <c r="EB1083" s="11"/>
      <c r="EC1083" s="11"/>
      <c r="ED1083" s="11"/>
      <c r="EE1083" s="11"/>
    </row>
    <row r="1084">
      <c r="B1084" s="58"/>
      <c r="C1084" s="58"/>
      <c r="D1084" s="58"/>
      <c r="E1084" s="58"/>
      <c r="F1084" s="58"/>
      <c r="AH1084" s="11"/>
      <c r="AI1084" s="11"/>
      <c r="AJ1084" s="11"/>
      <c r="AK1084" s="11"/>
      <c r="AL1084" s="11"/>
      <c r="AM1084" s="11"/>
      <c r="AN1084" s="11"/>
      <c r="AO1084" s="11"/>
      <c r="AP1084" s="11"/>
      <c r="AQ1084" s="11"/>
      <c r="AR1084" s="11"/>
      <c r="AS1084" s="11"/>
      <c r="AT1084" s="11"/>
      <c r="AU1084" s="11"/>
      <c r="AV1084" s="11"/>
      <c r="AW1084" s="11"/>
      <c r="AX1084" s="11"/>
      <c r="AY1084" s="11"/>
      <c r="AZ1084" s="11"/>
      <c r="BA1084" s="11"/>
      <c r="BB1084" s="11"/>
      <c r="BC1084" s="11"/>
      <c r="BD1084" s="11"/>
      <c r="BE1084" s="11"/>
      <c r="BF1084" s="11"/>
      <c r="BG1084" s="11"/>
      <c r="BH1084" s="11"/>
      <c r="BI1084" s="11"/>
      <c r="BJ1084" s="11"/>
      <c r="BK1084" s="11"/>
      <c r="BL1084" s="11"/>
      <c r="BM1084" s="11"/>
      <c r="BN1084" s="11"/>
      <c r="BO1084" s="11"/>
      <c r="BP1084" s="11"/>
      <c r="BQ1084" s="11"/>
      <c r="BR1084" s="11"/>
      <c r="BS1084" s="11"/>
      <c r="BT1084" s="11"/>
      <c r="BU1084" s="11"/>
      <c r="BV1084" s="11"/>
      <c r="BW1084" s="11"/>
      <c r="BX1084" s="11"/>
      <c r="BY1084" s="11"/>
      <c r="BZ1084" s="11"/>
      <c r="CA1084" s="11"/>
      <c r="CB1084" s="11"/>
      <c r="CC1084" s="11"/>
      <c r="CD1084" s="11"/>
      <c r="CE1084" s="11"/>
      <c r="CF1084" s="11"/>
      <c r="CG1084" s="11"/>
      <c r="CH1084" s="11"/>
      <c r="CI1084" s="11"/>
      <c r="CJ1084" s="11"/>
      <c r="CK1084" s="11"/>
      <c r="CL1084" s="11"/>
      <c r="CM1084" s="11"/>
      <c r="CN1084" s="11"/>
      <c r="CO1084" s="11"/>
      <c r="CP1084" s="11"/>
      <c r="CQ1084" s="11"/>
      <c r="CR1084" s="11"/>
      <c r="CS1084" s="11"/>
      <c r="CT1084" s="11"/>
      <c r="CU1084" s="11"/>
      <c r="CV1084" s="11"/>
      <c r="CW1084" s="11"/>
      <c r="CX1084" s="11"/>
      <c r="CY1084" s="11"/>
      <c r="CZ1084" s="11"/>
      <c r="DA1084" s="11"/>
      <c r="DB1084" s="11"/>
      <c r="DC1084" s="11"/>
      <c r="DD1084" s="11"/>
      <c r="DE1084" s="11"/>
      <c r="DF1084" s="11"/>
      <c r="DG1084" s="11"/>
      <c r="DH1084" s="11"/>
      <c r="DI1084" s="11"/>
      <c r="DJ1084" s="11"/>
      <c r="DK1084" s="11"/>
      <c r="DL1084" s="11"/>
      <c r="DM1084" s="11"/>
      <c r="DN1084" s="11"/>
      <c r="DO1084" s="11"/>
      <c r="DP1084" s="11"/>
      <c r="DQ1084" s="11"/>
      <c r="DR1084" s="11"/>
      <c r="DS1084" s="11"/>
      <c r="DT1084" s="11"/>
      <c r="DU1084" s="11"/>
      <c r="DV1084" s="11"/>
      <c r="DW1084" s="11"/>
      <c r="DX1084" s="11"/>
      <c r="DY1084" s="11"/>
      <c r="DZ1084" s="11"/>
      <c r="EA1084" s="11"/>
      <c r="EB1084" s="11"/>
      <c r="EC1084" s="11"/>
      <c r="ED1084" s="11"/>
      <c r="EE1084" s="11"/>
    </row>
    <row r="1085">
      <c r="B1085" s="58"/>
      <c r="C1085" s="58"/>
      <c r="D1085" s="58"/>
      <c r="E1085" s="58"/>
      <c r="F1085" s="58"/>
      <c r="AH1085" s="11"/>
      <c r="AI1085" s="11"/>
      <c r="AJ1085" s="11"/>
      <c r="AK1085" s="11"/>
      <c r="AL1085" s="11"/>
      <c r="AM1085" s="11"/>
      <c r="AN1085" s="11"/>
      <c r="AO1085" s="11"/>
      <c r="AP1085" s="11"/>
      <c r="AQ1085" s="11"/>
      <c r="AR1085" s="11"/>
      <c r="AS1085" s="11"/>
      <c r="AT1085" s="11"/>
      <c r="AU1085" s="11"/>
      <c r="AV1085" s="11"/>
      <c r="AW1085" s="11"/>
      <c r="AX1085" s="11"/>
      <c r="AY1085" s="11"/>
      <c r="AZ1085" s="11"/>
      <c r="BA1085" s="11"/>
      <c r="BB1085" s="11"/>
      <c r="BC1085" s="11"/>
      <c r="BD1085" s="11"/>
      <c r="BE1085" s="11"/>
      <c r="BF1085" s="11"/>
      <c r="BG1085" s="11"/>
      <c r="BH1085" s="11"/>
      <c r="BI1085" s="11"/>
      <c r="BJ1085" s="11"/>
      <c r="BK1085" s="11"/>
      <c r="BL1085" s="11"/>
      <c r="BM1085" s="11"/>
      <c r="BN1085" s="11"/>
      <c r="BO1085" s="11"/>
      <c r="BP1085" s="11"/>
      <c r="BQ1085" s="11"/>
      <c r="BR1085" s="11"/>
      <c r="BS1085" s="11"/>
      <c r="BT1085" s="11"/>
      <c r="BU1085" s="11"/>
      <c r="BV1085" s="11"/>
      <c r="BW1085" s="11"/>
      <c r="BX1085" s="11"/>
      <c r="BY1085" s="11"/>
      <c r="BZ1085" s="11"/>
      <c r="CA1085" s="11"/>
      <c r="CB1085" s="11"/>
      <c r="CC1085" s="11"/>
      <c r="CD1085" s="11"/>
      <c r="CE1085" s="11"/>
      <c r="CF1085" s="11"/>
      <c r="CG1085" s="11"/>
      <c r="CH1085" s="11"/>
      <c r="CI1085" s="11"/>
      <c r="CJ1085" s="11"/>
      <c r="CK1085" s="11"/>
      <c r="CL1085" s="11"/>
      <c r="CM1085" s="11"/>
      <c r="CN1085" s="11"/>
      <c r="CO1085" s="11"/>
      <c r="CP1085" s="11"/>
      <c r="CQ1085" s="11"/>
      <c r="CR1085" s="11"/>
      <c r="CS1085" s="11"/>
      <c r="CT1085" s="11"/>
      <c r="CU1085" s="11"/>
      <c r="CV1085" s="11"/>
      <c r="CW1085" s="11"/>
      <c r="CX1085" s="11"/>
      <c r="CY1085" s="11"/>
      <c r="CZ1085" s="11"/>
      <c r="DA1085" s="11"/>
      <c r="DB1085" s="11"/>
      <c r="DC1085" s="11"/>
      <c r="DD1085" s="11"/>
      <c r="DE1085" s="11"/>
      <c r="DF1085" s="11"/>
      <c r="DG1085" s="11"/>
      <c r="DH1085" s="11"/>
      <c r="DI1085" s="11"/>
      <c r="DJ1085" s="11"/>
      <c r="DK1085" s="11"/>
      <c r="DL1085" s="11"/>
      <c r="DM1085" s="11"/>
      <c r="DN1085" s="11"/>
      <c r="DO1085" s="11"/>
      <c r="DP1085" s="11"/>
      <c r="DQ1085" s="11"/>
      <c r="DR1085" s="11"/>
      <c r="DS1085" s="11"/>
      <c r="DT1085" s="11"/>
      <c r="DU1085" s="11"/>
      <c r="DV1085" s="11"/>
      <c r="DW1085" s="11"/>
      <c r="DX1085" s="11"/>
      <c r="DY1085" s="11"/>
      <c r="DZ1085" s="11"/>
      <c r="EA1085" s="11"/>
      <c r="EB1085" s="11"/>
      <c r="EC1085" s="11"/>
      <c r="ED1085" s="11"/>
      <c r="EE1085" s="11"/>
    </row>
    <row r="1086">
      <c r="B1086" s="58"/>
      <c r="C1086" s="58"/>
      <c r="D1086" s="58"/>
      <c r="E1086" s="58"/>
      <c r="F1086" s="58"/>
      <c r="AH1086" s="11"/>
      <c r="AI1086" s="11"/>
      <c r="AJ1086" s="11"/>
      <c r="AK1086" s="11"/>
      <c r="AL1086" s="11"/>
      <c r="AM1086" s="11"/>
      <c r="AN1086" s="11"/>
      <c r="AO1086" s="11"/>
      <c r="AP1086" s="11"/>
      <c r="AQ1086" s="11"/>
      <c r="AR1086" s="11"/>
      <c r="AS1086" s="11"/>
      <c r="AT1086" s="11"/>
      <c r="AU1086" s="11"/>
      <c r="AV1086" s="11"/>
      <c r="AW1086" s="11"/>
      <c r="AX1086" s="11"/>
      <c r="AY1086" s="11"/>
      <c r="AZ1086" s="11"/>
      <c r="BA1086" s="11"/>
      <c r="BB1086" s="11"/>
      <c r="BC1086" s="11"/>
      <c r="BD1086" s="11"/>
      <c r="BE1086" s="11"/>
      <c r="BF1086" s="11"/>
      <c r="BG1086" s="11"/>
      <c r="BH1086" s="11"/>
      <c r="BI1086" s="11"/>
      <c r="BJ1086" s="11"/>
      <c r="BK1086" s="11"/>
      <c r="BL1086" s="11"/>
      <c r="BM1086" s="11"/>
      <c r="BN1086" s="11"/>
      <c r="BO1086" s="11"/>
      <c r="BP1086" s="11"/>
      <c r="BQ1086" s="11"/>
      <c r="BR1086" s="11"/>
      <c r="BS1086" s="11"/>
      <c r="BT1086" s="11"/>
      <c r="BU1086" s="11"/>
      <c r="BV1086" s="11"/>
      <c r="BW1086" s="11"/>
      <c r="BX1086" s="11"/>
      <c r="BY1086" s="11"/>
      <c r="BZ1086" s="11"/>
      <c r="CA1086" s="11"/>
      <c r="CB1086" s="11"/>
      <c r="CC1086" s="11"/>
      <c r="CD1086" s="11"/>
      <c r="CE1086" s="11"/>
      <c r="CF1086" s="11"/>
      <c r="CG1086" s="11"/>
      <c r="CH1086" s="11"/>
      <c r="CI1086" s="11"/>
      <c r="CJ1086" s="11"/>
      <c r="CK1086" s="11"/>
      <c r="CL1086" s="11"/>
      <c r="CM1086" s="11"/>
      <c r="CN1086" s="11"/>
      <c r="CO1086" s="11"/>
      <c r="CP1086" s="11"/>
      <c r="CQ1086" s="11"/>
      <c r="CR1086" s="11"/>
      <c r="CS1086" s="11"/>
      <c r="CT1086" s="11"/>
      <c r="CU1086" s="11"/>
      <c r="CV1086" s="11"/>
      <c r="CW1086" s="11"/>
      <c r="CX1086" s="11"/>
      <c r="CY1086" s="11"/>
      <c r="CZ1086" s="11"/>
      <c r="DA1086" s="11"/>
      <c r="DB1086" s="11"/>
      <c r="DC1086" s="11"/>
      <c r="DD1086" s="11"/>
      <c r="DE1086" s="11"/>
      <c r="DF1086" s="11"/>
      <c r="DG1086" s="11"/>
      <c r="DH1086" s="11"/>
      <c r="DI1086" s="11"/>
      <c r="DJ1086" s="11"/>
      <c r="DK1086" s="11"/>
      <c r="DL1086" s="11"/>
      <c r="DM1086" s="11"/>
      <c r="DN1086" s="11"/>
      <c r="DO1086" s="11"/>
      <c r="DP1086" s="11"/>
      <c r="DQ1086" s="11"/>
      <c r="DR1086" s="11"/>
      <c r="DS1086" s="11"/>
      <c r="DT1086" s="11"/>
      <c r="DU1086" s="11"/>
      <c r="DV1086" s="11"/>
      <c r="DW1086" s="11"/>
      <c r="DX1086" s="11"/>
      <c r="DY1086" s="11"/>
      <c r="DZ1086" s="11"/>
      <c r="EA1086" s="11"/>
      <c r="EB1086" s="11"/>
      <c r="EC1086" s="11"/>
      <c r="ED1086" s="11"/>
      <c r="EE1086" s="11"/>
    </row>
    <row r="1087">
      <c r="B1087" s="58"/>
      <c r="C1087" s="58"/>
      <c r="D1087" s="58"/>
      <c r="E1087" s="58"/>
      <c r="F1087" s="58"/>
      <c r="AH1087" s="11"/>
      <c r="AI1087" s="11"/>
      <c r="AJ1087" s="11"/>
      <c r="AK1087" s="11"/>
      <c r="AL1087" s="11"/>
      <c r="AM1087" s="11"/>
      <c r="AN1087" s="11"/>
      <c r="AO1087" s="11"/>
      <c r="AP1087" s="11"/>
      <c r="AQ1087" s="11"/>
      <c r="AR1087" s="11"/>
      <c r="AS1087" s="11"/>
      <c r="AT1087" s="11"/>
      <c r="AU1087" s="11"/>
      <c r="AV1087" s="11"/>
      <c r="AW1087" s="11"/>
      <c r="AX1087" s="11"/>
      <c r="AY1087" s="11"/>
      <c r="AZ1087" s="11"/>
      <c r="BA1087" s="11"/>
      <c r="BB1087" s="11"/>
      <c r="BC1087" s="11"/>
      <c r="BD1087" s="11"/>
      <c r="BE1087" s="11"/>
      <c r="BF1087" s="11"/>
      <c r="BG1087" s="11"/>
      <c r="BH1087" s="11"/>
      <c r="BI1087" s="11"/>
      <c r="BJ1087" s="11"/>
      <c r="BK1087" s="11"/>
      <c r="BL1087" s="11"/>
      <c r="BM1087" s="11"/>
      <c r="BN1087" s="11"/>
      <c r="BO1087" s="11"/>
      <c r="BP1087" s="11"/>
      <c r="BQ1087" s="11"/>
      <c r="BR1087" s="11"/>
      <c r="BS1087" s="11"/>
      <c r="BT1087" s="11"/>
      <c r="BU1087" s="11"/>
      <c r="BV1087" s="11"/>
      <c r="BW1087" s="11"/>
      <c r="BX1087" s="11"/>
      <c r="BY1087" s="11"/>
      <c r="BZ1087" s="11"/>
      <c r="CA1087" s="11"/>
      <c r="CB1087" s="11"/>
      <c r="CC1087" s="11"/>
      <c r="CD1087" s="11"/>
      <c r="CE1087" s="11"/>
      <c r="CF1087" s="11"/>
      <c r="CG1087" s="11"/>
      <c r="CH1087" s="11"/>
      <c r="CI1087" s="11"/>
      <c r="CJ1087" s="11"/>
      <c r="CK1087" s="11"/>
      <c r="CL1087" s="11"/>
      <c r="CM1087" s="11"/>
      <c r="CN1087" s="11"/>
      <c r="CO1087" s="11"/>
      <c r="CP1087" s="11"/>
      <c r="CQ1087" s="11"/>
      <c r="CR1087" s="11"/>
      <c r="CS1087" s="11"/>
      <c r="CT1087" s="11"/>
      <c r="CU1087" s="11"/>
      <c r="CV1087" s="11"/>
      <c r="CW1087" s="11"/>
      <c r="CX1087" s="11"/>
      <c r="CY1087" s="11"/>
      <c r="CZ1087" s="11"/>
      <c r="DA1087" s="11"/>
      <c r="DB1087" s="11"/>
      <c r="DC1087" s="11"/>
      <c r="DD1087" s="11"/>
      <c r="DE1087" s="11"/>
      <c r="DF1087" s="11"/>
      <c r="DG1087" s="11"/>
      <c r="DH1087" s="11"/>
      <c r="DI1087" s="11"/>
      <c r="DJ1087" s="11"/>
      <c r="DK1087" s="11"/>
      <c r="DL1087" s="11"/>
      <c r="DM1087" s="11"/>
      <c r="DN1087" s="11"/>
      <c r="DO1087" s="11"/>
      <c r="DP1087" s="11"/>
      <c r="DQ1087" s="11"/>
      <c r="DR1087" s="11"/>
      <c r="DS1087" s="11"/>
      <c r="DT1087" s="11"/>
      <c r="DU1087" s="11"/>
      <c r="DV1087" s="11"/>
      <c r="DW1087" s="11"/>
      <c r="DX1087" s="11"/>
      <c r="DY1087" s="11"/>
      <c r="DZ1087" s="11"/>
      <c r="EA1087" s="11"/>
      <c r="EB1087" s="11"/>
      <c r="EC1087" s="11"/>
      <c r="ED1087" s="11"/>
      <c r="EE1087" s="11"/>
    </row>
    <row r="1088">
      <c r="B1088" s="58"/>
      <c r="C1088" s="58"/>
      <c r="D1088" s="58"/>
      <c r="E1088" s="58"/>
      <c r="F1088" s="58"/>
      <c r="AH1088" s="11"/>
      <c r="AI1088" s="11"/>
      <c r="AJ1088" s="11"/>
      <c r="AK1088" s="11"/>
      <c r="AL1088" s="11"/>
      <c r="AM1088" s="11"/>
      <c r="AN1088" s="11"/>
      <c r="AO1088" s="11"/>
      <c r="AP1088" s="11"/>
      <c r="AQ1088" s="11"/>
      <c r="AR1088" s="11"/>
      <c r="AS1088" s="11"/>
      <c r="AT1088" s="11"/>
      <c r="AU1088" s="11"/>
      <c r="AV1088" s="11"/>
      <c r="AW1088" s="11"/>
      <c r="AX1088" s="11"/>
      <c r="AY1088" s="11"/>
      <c r="AZ1088" s="11"/>
      <c r="BA1088" s="11"/>
      <c r="BB1088" s="11"/>
      <c r="BC1088" s="11"/>
      <c r="BD1088" s="11"/>
      <c r="BE1088" s="11"/>
      <c r="BF1088" s="11"/>
      <c r="BG1088" s="11"/>
      <c r="BH1088" s="11"/>
      <c r="BI1088" s="11"/>
      <c r="BJ1088" s="11"/>
      <c r="BK1088" s="11"/>
      <c r="BL1088" s="11"/>
      <c r="BM1088" s="11"/>
      <c r="BN1088" s="11"/>
      <c r="BO1088" s="11"/>
      <c r="BP1088" s="11"/>
      <c r="BQ1088" s="11"/>
      <c r="BR1088" s="11"/>
      <c r="BS1088" s="11"/>
      <c r="BT1088" s="11"/>
      <c r="BU1088" s="11"/>
      <c r="BV1088" s="11"/>
      <c r="BW1088" s="11"/>
      <c r="BX1088" s="11"/>
      <c r="BY1088" s="11"/>
      <c r="BZ1088" s="11"/>
      <c r="CA1088" s="11"/>
      <c r="CB1088" s="11"/>
      <c r="CC1088" s="11"/>
      <c r="CD1088" s="11"/>
      <c r="CE1088" s="11"/>
      <c r="CF1088" s="11"/>
      <c r="CG1088" s="11"/>
      <c r="CH1088" s="11"/>
      <c r="CI1088" s="11"/>
      <c r="CJ1088" s="11"/>
      <c r="CK1088" s="11"/>
      <c r="CL1088" s="11"/>
      <c r="CM1088" s="11"/>
      <c r="CN1088" s="11"/>
      <c r="CO1088" s="11"/>
      <c r="CP1088" s="11"/>
      <c r="CQ1088" s="11"/>
      <c r="CR1088" s="11"/>
      <c r="CS1088" s="11"/>
      <c r="CT1088" s="11"/>
      <c r="CU1088" s="11"/>
      <c r="CV1088" s="11"/>
      <c r="CW1088" s="11"/>
      <c r="CX1088" s="11"/>
      <c r="CY1088" s="11"/>
      <c r="CZ1088" s="11"/>
      <c r="DA1088" s="11"/>
      <c r="DB1088" s="11"/>
      <c r="DC1088" s="11"/>
      <c r="DD1088" s="11"/>
      <c r="DE1088" s="11"/>
      <c r="DF1088" s="11"/>
      <c r="DG1088" s="11"/>
      <c r="DH1088" s="11"/>
      <c r="DI1088" s="11"/>
      <c r="DJ1088" s="11"/>
      <c r="DK1088" s="11"/>
      <c r="DL1088" s="11"/>
      <c r="DM1088" s="11"/>
      <c r="DN1088" s="11"/>
      <c r="DO1088" s="11"/>
      <c r="DP1088" s="11"/>
      <c r="DQ1088" s="11"/>
      <c r="DR1088" s="11"/>
      <c r="DS1088" s="11"/>
      <c r="DT1088" s="11"/>
      <c r="DU1088" s="11"/>
      <c r="DV1088" s="11"/>
      <c r="DW1088" s="11"/>
      <c r="DX1088" s="11"/>
      <c r="DY1088" s="11"/>
      <c r="DZ1088" s="11"/>
      <c r="EA1088" s="11"/>
      <c r="EB1088" s="11"/>
      <c r="EC1088" s="11"/>
      <c r="ED1088" s="11"/>
      <c r="EE1088" s="11"/>
    </row>
    <row r="1089">
      <c r="B1089" s="58"/>
      <c r="C1089" s="58"/>
      <c r="D1089" s="58"/>
      <c r="E1089" s="58"/>
      <c r="F1089" s="58"/>
      <c r="AH1089" s="11"/>
      <c r="AI1089" s="11"/>
      <c r="AJ1089" s="11"/>
      <c r="AK1089" s="11"/>
      <c r="AL1089" s="11"/>
      <c r="AM1089" s="11"/>
      <c r="AN1089" s="11"/>
      <c r="AO1089" s="11"/>
      <c r="AP1089" s="11"/>
      <c r="AQ1089" s="11"/>
      <c r="AR1089" s="11"/>
      <c r="AS1089" s="11"/>
      <c r="AT1089" s="11"/>
      <c r="AU1089" s="11"/>
      <c r="AV1089" s="11"/>
      <c r="AW1089" s="11"/>
      <c r="AX1089" s="11"/>
      <c r="AY1089" s="11"/>
      <c r="AZ1089" s="11"/>
      <c r="BA1089" s="11"/>
      <c r="BB1089" s="11"/>
      <c r="BC1089" s="11"/>
      <c r="BD1089" s="11"/>
      <c r="BE1089" s="11"/>
      <c r="BF1089" s="11"/>
      <c r="BG1089" s="11"/>
      <c r="BH1089" s="11"/>
      <c r="BI1089" s="11"/>
      <c r="BJ1089" s="11"/>
      <c r="BK1089" s="11"/>
      <c r="BL1089" s="11"/>
      <c r="BM1089" s="11"/>
      <c r="BN1089" s="11"/>
      <c r="BO1089" s="11"/>
      <c r="BP1089" s="11"/>
      <c r="BQ1089" s="11"/>
      <c r="BR1089" s="11"/>
      <c r="BS1089" s="11"/>
      <c r="BT1089" s="11"/>
      <c r="BU1089" s="11"/>
      <c r="BV1089" s="11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</row>
    <row r="1090">
      <c r="B1090" s="58"/>
      <c r="C1090" s="58"/>
      <c r="D1090" s="58"/>
      <c r="E1090" s="58"/>
      <c r="F1090" s="58"/>
      <c r="AH1090" s="11"/>
      <c r="AI1090" s="11"/>
      <c r="AJ1090" s="11"/>
      <c r="AK1090" s="11"/>
      <c r="AL1090" s="11"/>
      <c r="AM1090" s="11"/>
      <c r="AN1090" s="11"/>
      <c r="AO1090" s="11"/>
      <c r="AP1090" s="11"/>
      <c r="AQ1090" s="11"/>
      <c r="AR1090" s="11"/>
      <c r="AS1090" s="11"/>
      <c r="AT1090" s="11"/>
      <c r="AU1090" s="11"/>
      <c r="AV1090" s="11"/>
      <c r="AW1090" s="11"/>
      <c r="AX1090" s="11"/>
      <c r="AY1090" s="11"/>
      <c r="AZ1090" s="11"/>
      <c r="BA1090" s="11"/>
      <c r="BB1090" s="11"/>
      <c r="BC1090" s="11"/>
      <c r="BD1090" s="11"/>
      <c r="BE1090" s="11"/>
      <c r="BF1090" s="11"/>
      <c r="BG1090" s="11"/>
      <c r="BH1090" s="11"/>
      <c r="BI1090" s="11"/>
      <c r="BJ1090" s="11"/>
      <c r="BK1090" s="11"/>
      <c r="BL1090" s="11"/>
      <c r="BM1090" s="11"/>
      <c r="BN1090" s="11"/>
      <c r="BO1090" s="11"/>
      <c r="BP1090" s="11"/>
      <c r="BQ1090" s="11"/>
      <c r="BR1090" s="11"/>
      <c r="BS1090" s="11"/>
      <c r="BT1090" s="11"/>
      <c r="BU1090" s="11"/>
      <c r="BV1090" s="11"/>
      <c r="BW1090" s="11"/>
      <c r="BX1090" s="11"/>
      <c r="BY1090" s="11"/>
      <c r="BZ1090" s="11"/>
      <c r="CA1090" s="11"/>
      <c r="CB1090" s="11"/>
      <c r="CC1090" s="11"/>
      <c r="CD1090" s="11"/>
      <c r="CE1090" s="11"/>
      <c r="CF1090" s="11"/>
      <c r="CG1090" s="11"/>
      <c r="CH1090" s="11"/>
      <c r="CI1090" s="11"/>
      <c r="CJ1090" s="11"/>
      <c r="CK1090" s="11"/>
      <c r="CL1090" s="11"/>
      <c r="CM1090" s="11"/>
      <c r="CN1090" s="11"/>
      <c r="CO1090" s="11"/>
      <c r="CP1090" s="11"/>
      <c r="CQ1090" s="11"/>
      <c r="CR1090" s="11"/>
      <c r="CS1090" s="11"/>
      <c r="CT1090" s="11"/>
      <c r="CU1090" s="11"/>
      <c r="CV1090" s="11"/>
      <c r="CW1090" s="11"/>
      <c r="CX1090" s="11"/>
      <c r="CY1090" s="11"/>
      <c r="CZ1090" s="11"/>
      <c r="DA1090" s="11"/>
      <c r="DB1090" s="11"/>
      <c r="DC1090" s="11"/>
      <c r="DD1090" s="11"/>
      <c r="DE1090" s="11"/>
      <c r="DF1090" s="11"/>
      <c r="DG1090" s="11"/>
      <c r="DH1090" s="11"/>
      <c r="DI1090" s="11"/>
      <c r="DJ1090" s="11"/>
      <c r="DK1090" s="11"/>
      <c r="DL1090" s="11"/>
      <c r="DM1090" s="11"/>
      <c r="DN1090" s="11"/>
      <c r="DO1090" s="11"/>
      <c r="DP1090" s="11"/>
      <c r="DQ1090" s="11"/>
      <c r="DR1090" s="11"/>
      <c r="DS1090" s="11"/>
      <c r="DT1090" s="11"/>
      <c r="DU1090" s="11"/>
      <c r="DV1090" s="11"/>
      <c r="DW1090" s="11"/>
      <c r="DX1090" s="11"/>
      <c r="DY1090" s="11"/>
      <c r="DZ1090" s="11"/>
      <c r="EA1090" s="11"/>
      <c r="EB1090" s="11"/>
      <c r="EC1090" s="11"/>
      <c r="ED1090" s="11"/>
      <c r="EE1090" s="11"/>
    </row>
    <row r="1091">
      <c r="B1091" s="58"/>
      <c r="C1091" s="58"/>
      <c r="D1091" s="58"/>
      <c r="E1091" s="58"/>
      <c r="F1091" s="58"/>
      <c r="AH1091" s="11"/>
      <c r="AI1091" s="11"/>
      <c r="AJ1091" s="11"/>
      <c r="AK1091" s="11"/>
      <c r="AL1091" s="11"/>
      <c r="AM1091" s="11"/>
      <c r="AN1091" s="11"/>
      <c r="AO1091" s="11"/>
      <c r="AP1091" s="11"/>
      <c r="AQ1091" s="11"/>
      <c r="AR1091" s="11"/>
      <c r="AS1091" s="11"/>
      <c r="AT1091" s="11"/>
      <c r="AU1091" s="11"/>
      <c r="AV1091" s="11"/>
      <c r="AW1091" s="11"/>
      <c r="AX1091" s="11"/>
      <c r="AY1091" s="11"/>
      <c r="AZ1091" s="11"/>
      <c r="BA1091" s="11"/>
      <c r="BB1091" s="11"/>
      <c r="BC1091" s="11"/>
      <c r="BD1091" s="11"/>
      <c r="BE1091" s="11"/>
      <c r="BF1091" s="11"/>
      <c r="BG1091" s="11"/>
      <c r="BH1091" s="11"/>
      <c r="BI1091" s="11"/>
      <c r="BJ1091" s="11"/>
      <c r="BK1091" s="11"/>
      <c r="BL1091" s="11"/>
      <c r="BM1091" s="11"/>
      <c r="BN1091" s="11"/>
      <c r="BO1091" s="11"/>
      <c r="BP1091" s="11"/>
      <c r="BQ1091" s="11"/>
      <c r="BR1091" s="11"/>
      <c r="BS1091" s="11"/>
      <c r="BT1091" s="11"/>
      <c r="BU1091" s="11"/>
      <c r="BV1091" s="11"/>
      <c r="BW1091" s="11"/>
      <c r="BX1091" s="11"/>
      <c r="BY1091" s="11"/>
      <c r="BZ1091" s="11"/>
      <c r="CA1091" s="11"/>
      <c r="CB1091" s="11"/>
      <c r="CC1091" s="11"/>
      <c r="CD1091" s="11"/>
      <c r="CE1091" s="11"/>
      <c r="CF1091" s="11"/>
      <c r="CG1091" s="11"/>
      <c r="CH1091" s="11"/>
      <c r="CI1091" s="11"/>
      <c r="CJ1091" s="11"/>
      <c r="CK1091" s="11"/>
      <c r="CL1091" s="11"/>
      <c r="CM1091" s="11"/>
      <c r="CN1091" s="11"/>
      <c r="CO1091" s="11"/>
      <c r="CP1091" s="11"/>
      <c r="CQ1091" s="11"/>
      <c r="CR1091" s="11"/>
      <c r="CS1091" s="11"/>
      <c r="CT1091" s="11"/>
      <c r="CU1091" s="11"/>
      <c r="CV1091" s="11"/>
      <c r="CW1091" s="11"/>
      <c r="CX1091" s="11"/>
      <c r="CY1091" s="11"/>
      <c r="CZ1091" s="11"/>
      <c r="DA1091" s="11"/>
      <c r="DB1091" s="11"/>
      <c r="DC1091" s="11"/>
      <c r="DD1091" s="11"/>
      <c r="DE1091" s="11"/>
      <c r="DF1091" s="11"/>
      <c r="DG1091" s="11"/>
      <c r="DH1091" s="11"/>
      <c r="DI1091" s="11"/>
      <c r="DJ1091" s="11"/>
      <c r="DK1091" s="11"/>
      <c r="DL1091" s="11"/>
      <c r="DM1091" s="11"/>
      <c r="DN1091" s="11"/>
      <c r="DO1091" s="11"/>
      <c r="DP1091" s="11"/>
      <c r="DQ1091" s="11"/>
      <c r="DR1091" s="11"/>
      <c r="DS1091" s="11"/>
      <c r="DT1091" s="11"/>
      <c r="DU1091" s="11"/>
      <c r="DV1091" s="11"/>
      <c r="DW1091" s="11"/>
      <c r="DX1091" s="11"/>
      <c r="DY1091" s="11"/>
      <c r="DZ1091" s="11"/>
      <c r="EA1091" s="11"/>
      <c r="EB1091" s="11"/>
      <c r="EC1091" s="11"/>
      <c r="ED1091" s="11"/>
      <c r="EE1091" s="11"/>
    </row>
    <row r="1092">
      <c r="B1092" s="58"/>
      <c r="C1092" s="58"/>
      <c r="D1092" s="58"/>
      <c r="E1092" s="58"/>
      <c r="F1092" s="58"/>
      <c r="AH1092" s="11"/>
      <c r="AI1092" s="11"/>
      <c r="AJ1092" s="11"/>
      <c r="AK1092" s="11"/>
      <c r="AL1092" s="11"/>
      <c r="AM1092" s="11"/>
      <c r="AN1092" s="11"/>
      <c r="AO1092" s="11"/>
      <c r="AP1092" s="11"/>
      <c r="AQ1092" s="11"/>
      <c r="AR1092" s="11"/>
      <c r="AS1092" s="11"/>
      <c r="AT1092" s="11"/>
      <c r="AU1092" s="11"/>
      <c r="AV1092" s="11"/>
      <c r="AW1092" s="11"/>
      <c r="AX1092" s="11"/>
      <c r="AY1092" s="11"/>
      <c r="AZ1092" s="11"/>
      <c r="BA1092" s="11"/>
      <c r="BB1092" s="11"/>
      <c r="BC1092" s="11"/>
      <c r="BD1092" s="11"/>
      <c r="BE1092" s="11"/>
      <c r="BF1092" s="11"/>
      <c r="BG1092" s="11"/>
      <c r="BH1092" s="11"/>
      <c r="BI1092" s="11"/>
      <c r="BJ1092" s="11"/>
      <c r="BK1092" s="11"/>
      <c r="BL1092" s="11"/>
      <c r="BM1092" s="11"/>
      <c r="BN1092" s="11"/>
      <c r="BO1092" s="11"/>
      <c r="BP1092" s="11"/>
      <c r="BQ1092" s="11"/>
      <c r="BR1092" s="11"/>
      <c r="BS1092" s="11"/>
      <c r="BT1092" s="11"/>
      <c r="BU1092" s="11"/>
      <c r="BV1092" s="11"/>
      <c r="BW1092" s="11"/>
      <c r="BX1092" s="11"/>
      <c r="BY1092" s="11"/>
      <c r="BZ1092" s="11"/>
      <c r="CA1092" s="11"/>
      <c r="CB1092" s="11"/>
      <c r="CC1092" s="11"/>
      <c r="CD1092" s="11"/>
      <c r="CE1092" s="11"/>
      <c r="CF1092" s="11"/>
      <c r="CG1092" s="11"/>
      <c r="CH1092" s="11"/>
      <c r="CI1092" s="11"/>
      <c r="CJ1092" s="11"/>
      <c r="CK1092" s="11"/>
      <c r="CL1092" s="11"/>
      <c r="CM1092" s="11"/>
      <c r="CN1092" s="11"/>
      <c r="CO1092" s="11"/>
      <c r="CP1092" s="11"/>
      <c r="CQ1092" s="11"/>
      <c r="CR1092" s="11"/>
      <c r="CS1092" s="11"/>
      <c r="CT1092" s="11"/>
      <c r="CU1092" s="11"/>
      <c r="CV1092" s="11"/>
      <c r="CW1092" s="11"/>
      <c r="CX1092" s="11"/>
      <c r="CY1092" s="11"/>
      <c r="CZ1092" s="11"/>
      <c r="DA1092" s="11"/>
      <c r="DB1092" s="11"/>
      <c r="DC1092" s="11"/>
      <c r="DD1092" s="11"/>
      <c r="DE1092" s="11"/>
      <c r="DF1092" s="11"/>
      <c r="DG1092" s="11"/>
      <c r="DH1092" s="11"/>
      <c r="DI1092" s="11"/>
      <c r="DJ1092" s="11"/>
      <c r="DK1092" s="11"/>
      <c r="DL1092" s="11"/>
      <c r="DM1092" s="11"/>
      <c r="DN1092" s="11"/>
      <c r="DO1092" s="11"/>
      <c r="DP1092" s="11"/>
      <c r="DQ1092" s="11"/>
      <c r="DR1092" s="11"/>
      <c r="DS1092" s="11"/>
      <c r="DT1092" s="11"/>
      <c r="DU1092" s="11"/>
      <c r="DV1092" s="11"/>
      <c r="DW1092" s="11"/>
      <c r="DX1092" s="11"/>
      <c r="DY1092" s="11"/>
      <c r="DZ1092" s="11"/>
      <c r="EA1092" s="11"/>
      <c r="EB1092" s="11"/>
      <c r="EC1092" s="11"/>
      <c r="ED1092" s="11"/>
      <c r="EE1092" s="11"/>
    </row>
    <row r="1093">
      <c r="B1093" s="58"/>
      <c r="C1093" s="58"/>
      <c r="D1093" s="58"/>
      <c r="E1093" s="58"/>
      <c r="F1093" s="58"/>
      <c r="AH1093" s="11"/>
      <c r="AI1093" s="11"/>
      <c r="AJ1093" s="11"/>
      <c r="AK1093" s="11"/>
      <c r="AL1093" s="11"/>
      <c r="AM1093" s="11"/>
      <c r="AN1093" s="11"/>
      <c r="AO1093" s="11"/>
      <c r="AP1093" s="11"/>
      <c r="AQ1093" s="11"/>
      <c r="AR1093" s="11"/>
      <c r="AS1093" s="11"/>
      <c r="AT1093" s="11"/>
      <c r="AU1093" s="11"/>
      <c r="AV1093" s="11"/>
      <c r="AW1093" s="11"/>
      <c r="AX1093" s="11"/>
      <c r="AY1093" s="11"/>
      <c r="AZ1093" s="11"/>
      <c r="BA1093" s="11"/>
      <c r="BB1093" s="11"/>
      <c r="BC1093" s="11"/>
      <c r="BD1093" s="11"/>
      <c r="BE1093" s="11"/>
      <c r="BF1093" s="11"/>
      <c r="BG1093" s="11"/>
      <c r="BH1093" s="11"/>
      <c r="BI1093" s="11"/>
      <c r="BJ1093" s="11"/>
      <c r="BK1093" s="11"/>
      <c r="BL1093" s="11"/>
      <c r="BM1093" s="11"/>
      <c r="BN1093" s="11"/>
      <c r="BO1093" s="11"/>
      <c r="BP1093" s="11"/>
      <c r="BQ1093" s="11"/>
      <c r="BR1093" s="11"/>
      <c r="BS1093" s="11"/>
      <c r="BT1093" s="11"/>
      <c r="BU1093" s="11"/>
      <c r="BV1093" s="11"/>
      <c r="BW1093" s="11"/>
      <c r="BX1093" s="11"/>
      <c r="BY1093" s="11"/>
      <c r="BZ1093" s="11"/>
      <c r="CA1093" s="11"/>
      <c r="CB1093" s="11"/>
      <c r="CC1093" s="11"/>
      <c r="CD1093" s="11"/>
      <c r="CE1093" s="11"/>
      <c r="CF1093" s="11"/>
      <c r="CG1093" s="11"/>
      <c r="CH1093" s="11"/>
      <c r="CI1093" s="11"/>
      <c r="CJ1093" s="11"/>
      <c r="CK1093" s="11"/>
      <c r="CL1093" s="11"/>
      <c r="CM1093" s="11"/>
      <c r="CN1093" s="11"/>
      <c r="CO1093" s="11"/>
      <c r="CP1093" s="11"/>
      <c r="CQ1093" s="11"/>
      <c r="CR1093" s="11"/>
      <c r="CS1093" s="11"/>
      <c r="CT1093" s="11"/>
      <c r="CU1093" s="11"/>
      <c r="CV1093" s="11"/>
      <c r="CW1093" s="11"/>
      <c r="CX1093" s="11"/>
      <c r="CY1093" s="11"/>
      <c r="CZ1093" s="11"/>
      <c r="DA1093" s="11"/>
      <c r="DB1093" s="11"/>
      <c r="DC1093" s="11"/>
      <c r="DD1093" s="11"/>
      <c r="DE1093" s="11"/>
      <c r="DF1093" s="11"/>
      <c r="DG1093" s="11"/>
      <c r="DH1093" s="11"/>
      <c r="DI1093" s="11"/>
      <c r="DJ1093" s="11"/>
      <c r="DK1093" s="11"/>
      <c r="DL1093" s="11"/>
      <c r="DM1093" s="11"/>
      <c r="DN1093" s="11"/>
      <c r="DO1093" s="11"/>
      <c r="DP1093" s="11"/>
      <c r="DQ1093" s="11"/>
      <c r="DR1093" s="11"/>
      <c r="DS1093" s="11"/>
      <c r="DT1093" s="11"/>
      <c r="DU1093" s="11"/>
      <c r="DV1093" s="11"/>
      <c r="DW1093" s="11"/>
      <c r="DX1093" s="11"/>
      <c r="DY1093" s="11"/>
      <c r="DZ1093" s="11"/>
      <c r="EA1093" s="11"/>
      <c r="EB1093" s="11"/>
      <c r="EC1093" s="11"/>
      <c r="ED1093" s="11"/>
      <c r="EE1093" s="11"/>
    </row>
    <row r="1094">
      <c r="B1094" s="58"/>
      <c r="C1094" s="58"/>
      <c r="D1094" s="58"/>
      <c r="E1094" s="58"/>
      <c r="F1094" s="58"/>
      <c r="AH1094" s="11"/>
      <c r="AI1094" s="11"/>
      <c r="AJ1094" s="11"/>
      <c r="AK1094" s="11"/>
      <c r="AL1094" s="11"/>
      <c r="AM1094" s="11"/>
      <c r="AN1094" s="11"/>
      <c r="AO1094" s="11"/>
      <c r="AP1094" s="11"/>
      <c r="AQ1094" s="11"/>
      <c r="AR1094" s="11"/>
      <c r="AS1094" s="11"/>
      <c r="AT1094" s="11"/>
      <c r="AU1094" s="11"/>
      <c r="AV1094" s="11"/>
      <c r="AW1094" s="11"/>
      <c r="AX1094" s="11"/>
      <c r="AY1094" s="11"/>
      <c r="AZ1094" s="11"/>
      <c r="BA1094" s="11"/>
      <c r="BB1094" s="11"/>
      <c r="BC1094" s="11"/>
      <c r="BD1094" s="11"/>
      <c r="BE1094" s="11"/>
      <c r="BF1094" s="11"/>
      <c r="BG1094" s="11"/>
      <c r="BH1094" s="11"/>
      <c r="BI1094" s="11"/>
      <c r="BJ1094" s="11"/>
      <c r="BK1094" s="11"/>
      <c r="BL1094" s="11"/>
      <c r="BM1094" s="11"/>
      <c r="BN1094" s="11"/>
      <c r="BO1094" s="11"/>
      <c r="BP1094" s="11"/>
      <c r="BQ1094" s="11"/>
      <c r="BR1094" s="11"/>
      <c r="BS1094" s="11"/>
      <c r="BT1094" s="11"/>
      <c r="BU1094" s="11"/>
      <c r="BV1094" s="11"/>
      <c r="BW1094" s="11"/>
      <c r="BX1094" s="11"/>
      <c r="BY1094" s="11"/>
      <c r="BZ1094" s="11"/>
      <c r="CA1094" s="11"/>
      <c r="CB1094" s="11"/>
      <c r="CC1094" s="11"/>
      <c r="CD1094" s="11"/>
      <c r="CE1094" s="11"/>
      <c r="CF1094" s="11"/>
      <c r="CG1094" s="11"/>
      <c r="CH1094" s="11"/>
      <c r="CI1094" s="11"/>
      <c r="CJ1094" s="11"/>
      <c r="CK1094" s="11"/>
      <c r="CL1094" s="11"/>
      <c r="CM1094" s="11"/>
      <c r="CN1094" s="11"/>
      <c r="CO1094" s="11"/>
      <c r="CP1094" s="11"/>
      <c r="CQ1094" s="11"/>
      <c r="CR1094" s="11"/>
      <c r="CS1094" s="11"/>
      <c r="CT1094" s="11"/>
      <c r="CU1094" s="11"/>
      <c r="CV1094" s="11"/>
      <c r="CW1094" s="11"/>
      <c r="CX1094" s="11"/>
      <c r="CY1094" s="11"/>
      <c r="CZ1094" s="11"/>
      <c r="DA1094" s="11"/>
      <c r="DB1094" s="11"/>
      <c r="DC1094" s="11"/>
      <c r="DD1094" s="11"/>
      <c r="DE1094" s="11"/>
      <c r="DF1094" s="11"/>
      <c r="DG1094" s="11"/>
      <c r="DH1094" s="11"/>
      <c r="DI1094" s="11"/>
      <c r="DJ1094" s="11"/>
      <c r="DK1094" s="11"/>
      <c r="DL1094" s="11"/>
      <c r="DM1094" s="11"/>
      <c r="DN1094" s="11"/>
      <c r="DO1094" s="11"/>
      <c r="DP1094" s="11"/>
      <c r="DQ1094" s="11"/>
      <c r="DR1094" s="11"/>
      <c r="DS1094" s="11"/>
      <c r="DT1094" s="11"/>
      <c r="DU1094" s="11"/>
      <c r="DV1094" s="11"/>
      <c r="DW1094" s="11"/>
      <c r="DX1094" s="11"/>
      <c r="DY1094" s="11"/>
      <c r="DZ1094" s="11"/>
      <c r="EA1094" s="11"/>
      <c r="EB1094" s="11"/>
      <c r="EC1094" s="11"/>
      <c r="ED1094" s="11"/>
      <c r="EE1094" s="11"/>
    </row>
    <row r="1095">
      <c r="B1095" s="58"/>
      <c r="C1095" s="58"/>
      <c r="D1095" s="58"/>
      <c r="E1095" s="58"/>
      <c r="F1095" s="58"/>
      <c r="AH1095" s="11"/>
      <c r="AI1095" s="11"/>
      <c r="AJ1095" s="11"/>
      <c r="AK1095" s="11"/>
      <c r="AL1095" s="11"/>
      <c r="AM1095" s="11"/>
      <c r="AN1095" s="11"/>
      <c r="AO1095" s="11"/>
      <c r="AP1095" s="11"/>
      <c r="AQ1095" s="11"/>
      <c r="AR1095" s="11"/>
      <c r="AS1095" s="11"/>
      <c r="AT1095" s="11"/>
      <c r="AU1095" s="11"/>
      <c r="AV1095" s="11"/>
      <c r="AW1095" s="11"/>
      <c r="AX1095" s="11"/>
      <c r="AY1095" s="11"/>
      <c r="AZ1095" s="11"/>
      <c r="BA1095" s="11"/>
      <c r="BB1095" s="11"/>
      <c r="BC1095" s="11"/>
      <c r="BD1095" s="11"/>
      <c r="BE1095" s="11"/>
      <c r="BF1095" s="11"/>
      <c r="BG1095" s="11"/>
      <c r="BH1095" s="11"/>
      <c r="BI1095" s="11"/>
      <c r="BJ1095" s="11"/>
      <c r="BK1095" s="11"/>
      <c r="BL1095" s="11"/>
      <c r="BM1095" s="11"/>
      <c r="BN1095" s="11"/>
      <c r="BO1095" s="11"/>
      <c r="BP1095" s="11"/>
      <c r="BQ1095" s="11"/>
      <c r="BR1095" s="11"/>
      <c r="BS1095" s="11"/>
      <c r="BT1095" s="11"/>
      <c r="BU1095" s="11"/>
      <c r="BV1095" s="11"/>
      <c r="BW1095" s="11"/>
      <c r="BX1095" s="11"/>
      <c r="BY1095" s="11"/>
      <c r="BZ1095" s="11"/>
      <c r="CA1095" s="11"/>
      <c r="CB1095" s="11"/>
      <c r="CC1095" s="11"/>
      <c r="CD1095" s="11"/>
      <c r="CE1095" s="11"/>
      <c r="CF1095" s="11"/>
      <c r="CG1095" s="11"/>
      <c r="CH1095" s="11"/>
      <c r="CI1095" s="11"/>
      <c r="CJ1095" s="11"/>
      <c r="CK1095" s="11"/>
      <c r="CL1095" s="11"/>
      <c r="CM1095" s="11"/>
      <c r="CN1095" s="11"/>
      <c r="CO1095" s="11"/>
      <c r="CP1095" s="11"/>
      <c r="CQ1095" s="11"/>
      <c r="CR1095" s="11"/>
      <c r="CS1095" s="11"/>
      <c r="CT1095" s="11"/>
      <c r="CU1095" s="11"/>
      <c r="CV1095" s="11"/>
      <c r="CW1095" s="11"/>
      <c r="CX1095" s="11"/>
      <c r="CY1095" s="11"/>
      <c r="CZ1095" s="11"/>
      <c r="DA1095" s="11"/>
      <c r="DB1095" s="11"/>
      <c r="DC1095" s="11"/>
      <c r="DD1095" s="11"/>
      <c r="DE1095" s="11"/>
      <c r="DF1095" s="11"/>
      <c r="DG1095" s="11"/>
      <c r="DH1095" s="11"/>
      <c r="DI1095" s="11"/>
      <c r="DJ1095" s="11"/>
      <c r="DK1095" s="11"/>
      <c r="DL1095" s="11"/>
      <c r="DM1095" s="11"/>
      <c r="DN1095" s="11"/>
      <c r="DO1095" s="11"/>
      <c r="DP1095" s="11"/>
      <c r="DQ1095" s="11"/>
      <c r="DR1095" s="11"/>
      <c r="DS1095" s="11"/>
      <c r="DT1095" s="11"/>
      <c r="DU1095" s="11"/>
      <c r="DV1095" s="11"/>
      <c r="DW1095" s="11"/>
      <c r="DX1095" s="11"/>
      <c r="DY1095" s="11"/>
      <c r="DZ1095" s="11"/>
      <c r="EA1095" s="11"/>
      <c r="EB1095" s="11"/>
      <c r="EC1095" s="11"/>
      <c r="ED1095" s="11"/>
      <c r="EE1095" s="11"/>
    </row>
    <row r="1096">
      <c r="B1096" s="58"/>
      <c r="C1096" s="58"/>
      <c r="D1096" s="58"/>
      <c r="E1096" s="58"/>
      <c r="F1096" s="58"/>
      <c r="AH1096" s="11"/>
      <c r="AI1096" s="11"/>
      <c r="AJ1096" s="11"/>
      <c r="AK1096" s="11"/>
      <c r="AL1096" s="11"/>
      <c r="AM1096" s="11"/>
      <c r="AN1096" s="11"/>
      <c r="AO1096" s="11"/>
      <c r="AP1096" s="11"/>
      <c r="AQ1096" s="11"/>
      <c r="AR1096" s="11"/>
      <c r="AS1096" s="11"/>
      <c r="AT1096" s="11"/>
      <c r="AU1096" s="11"/>
      <c r="AV1096" s="11"/>
      <c r="AW1096" s="11"/>
      <c r="AX1096" s="11"/>
      <c r="AY1096" s="11"/>
      <c r="AZ1096" s="11"/>
      <c r="BA1096" s="11"/>
      <c r="BB1096" s="11"/>
      <c r="BC1096" s="11"/>
      <c r="BD1096" s="11"/>
      <c r="BE1096" s="11"/>
      <c r="BF1096" s="11"/>
      <c r="BG1096" s="11"/>
      <c r="BH1096" s="11"/>
      <c r="BI1096" s="11"/>
      <c r="BJ1096" s="11"/>
      <c r="BK1096" s="11"/>
      <c r="BL1096" s="11"/>
      <c r="BM1096" s="11"/>
      <c r="BN1096" s="11"/>
      <c r="BO1096" s="11"/>
      <c r="BP1096" s="11"/>
      <c r="BQ1096" s="11"/>
      <c r="BR1096" s="11"/>
      <c r="BS1096" s="11"/>
      <c r="BT1096" s="11"/>
      <c r="BU1096" s="11"/>
      <c r="BV1096" s="11"/>
      <c r="BW1096" s="11"/>
      <c r="BX1096" s="11"/>
      <c r="BY1096" s="11"/>
      <c r="BZ1096" s="11"/>
      <c r="CA1096" s="11"/>
      <c r="CB1096" s="11"/>
      <c r="CC1096" s="11"/>
      <c r="CD1096" s="11"/>
      <c r="CE1096" s="11"/>
      <c r="CF1096" s="11"/>
      <c r="CG1096" s="11"/>
      <c r="CH1096" s="11"/>
      <c r="CI1096" s="11"/>
      <c r="CJ1096" s="11"/>
      <c r="CK1096" s="11"/>
      <c r="CL1096" s="11"/>
      <c r="CM1096" s="11"/>
      <c r="CN1096" s="11"/>
      <c r="CO1096" s="11"/>
      <c r="CP1096" s="11"/>
      <c r="CQ1096" s="11"/>
      <c r="CR1096" s="11"/>
      <c r="CS1096" s="11"/>
      <c r="CT1096" s="11"/>
      <c r="CU1096" s="11"/>
      <c r="CV1096" s="11"/>
      <c r="CW1096" s="11"/>
      <c r="CX1096" s="11"/>
      <c r="CY1096" s="11"/>
      <c r="CZ1096" s="11"/>
      <c r="DA1096" s="11"/>
      <c r="DB1096" s="11"/>
      <c r="DC1096" s="11"/>
      <c r="DD1096" s="11"/>
      <c r="DE1096" s="11"/>
      <c r="DF1096" s="11"/>
      <c r="DG1096" s="11"/>
      <c r="DH1096" s="11"/>
      <c r="DI1096" s="11"/>
      <c r="DJ1096" s="11"/>
      <c r="DK1096" s="11"/>
      <c r="DL1096" s="11"/>
      <c r="DM1096" s="11"/>
      <c r="DN1096" s="11"/>
      <c r="DO1096" s="11"/>
      <c r="DP1096" s="11"/>
      <c r="DQ1096" s="11"/>
      <c r="DR1096" s="11"/>
      <c r="DS1096" s="11"/>
      <c r="DT1096" s="11"/>
      <c r="DU1096" s="11"/>
      <c r="DV1096" s="11"/>
      <c r="DW1096" s="11"/>
      <c r="DX1096" s="11"/>
      <c r="DY1096" s="11"/>
      <c r="DZ1096" s="11"/>
      <c r="EA1096" s="11"/>
      <c r="EB1096" s="11"/>
      <c r="EC1096" s="11"/>
      <c r="ED1096" s="11"/>
      <c r="EE1096" s="11"/>
    </row>
    <row r="1097">
      <c r="B1097" s="58"/>
      <c r="C1097" s="58"/>
      <c r="D1097" s="58"/>
      <c r="E1097" s="58"/>
      <c r="F1097" s="58"/>
      <c r="AH1097" s="11"/>
      <c r="AI1097" s="11"/>
      <c r="AJ1097" s="11"/>
      <c r="AK1097" s="11"/>
      <c r="AL1097" s="11"/>
      <c r="AM1097" s="11"/>
      <c r="AN1097" s="11"/>
      <c r="AO1097" s="11"/>
      <c r="AP1097" s="11"/>
      <c r="AQ1097" s="11"/>
      <c r="AR1097" s="11"/>
      <c r="AS1097" s="11"/>
      <c r="AT1097" s="11"/>
      <c r="AU1097" s="11"/>
      <c r="AV1097" s="11"/>
      <c r="AW1097" s="11"/>
      <c r="AX1097" s="11"/>
      <c r="AY1097" s="11"/>
      <c r="AZ1097" s="11"/>
      <c r="BA1097" s="11"/>
      <c r="BB1097" s="11"/>
      <c r="BC1097" s="11"/>
      <c r="BD1097" s="11"/>
      <c r="BE1097" s="11"/>
      <c r="BF1097" s="11"/>
      <c r="BG1097" s="11"/>
      <c r="BH1097" s="11"/>
      <c r="BI1097" s="11"/>
      <c r="BJ1097" s="11"/>
      <c r="BK1097" s="11"/>
      <c r="BL1097" s="11"/>
      <c r="BM1097" s="11"/>
      <c r="BN1097" s="11"/>
      <c r="BO1097" s="11"/>
      <c r="BP1097" s="11"/>
      <c r="BQ1097" s="11"/>
      <c r="BR1097" s="11"/>
      <c r="BS1097" s="11"/>
      <c r="BT1097" s="11"/>
      <c r="BU1097" s="11"/>
      <c r="BV1097" s="11"/>
      <c r="BW1097" s="11"/>
      <c r="BX1097" s="11"/>
      <c r="BY1097" s="11"/>
      <c r="BZ1097" s="11"/>
      <c r="CA1097" s="11"/>
      <c r="CB1097" s="11"/>
      <c r="CC1097" s="11"/>
      <c r="CD1097" s="11"/>
      <c r="CE1097" s="11"/>
      <c r="CF1097" s="11"/>
      <c r="CG1097" s="11"/>
      <c r="CH1097" s="11"/>
      <c r="CI1097" s="11"/>
      <c r="CJ1097" s="11"/>
      <c r="CK1097" s="11"/>
      <c r="CL1097" s="11"/>
      <c r="CM1097" s="11"/>
      <c r="CN1097" s="11"/>
      <c r="CO1097" s="11"/>
      <c r="CP1097" s="11"/>
      <c r="CQ1097" s="11"/>
      <c r="CR1097" s="11"/>
      <c r="CS1097" s="11"/>
      <c r="CT1097" s="11"/>
      <c r="CU1097" s="11"/>
      <c r="CV1097" s="11"/>
      <c r="CW1097" s="11"/>
      <c r="CX1097" s="11"/>
      <c r="CY1097" s="11"/>
      <c r="CZ1097" s="11"/>
      <c r="DA1097" s="11"/>
      <c r="DB1097" s="11"/>
      <c r="DC1097" s="11"/>
      <c r="DD1097" s="11"/>
      <c r="DE1097" s="11"/>
      <c r="DF1097" s="11"/>
      <c r="DG1097" s="11"/>
      <c r="DH1097" s="11"/>
      <c r="DI1097" s="11"/>
      <c r="DJ1097" s="11"/>
      <c r="DK1097" s="11"/>
      <c r="DL1097" s="11"/>
      <c r="DM1097" s="11"/>
      <c r="DN1097" s="11"/>
      <c r="DO1097" s="11"/>
      <c r="DP1097" s="11"/>
      <c r="DQ1097" s="11"/>
      <c r="DR1097" s="11"/>
      <c r="DS1097" s="11"/>
      <c r="DT1097" s="11"/>
      <c r="DU1097" s="11"/>
      <c r="DV1097" s="11"/>
      <c r="DW1097" s="11"/>
      <c r="DX1097" s="11"/>
      <c r="DY1097" s="11"/>
      <c r="DZ1097" s="11"/>
      <c r="EA1097" s="11"/>
      <c r="EB1097" s="11"/>
      <c r="EC1097" s="11"/>
      <c r="ED1097" s="11"/>
      <c r="EE1097" s="11"/>
    </row>
    <row r="1098">
      <c r="B1098" s="58"/>
      <c r="C1098" s="58"/>
      <c r="D1098" s="58"/>
      <c r="E1098" s="58"/>
      <c r="F1098" s="58"/>
      <c r="AH1098" s="11"/>
      <c r="AI1098" s="11"/>
      <c r="AJ1098" s="11"/>
      <c r="AK1098" s="11"/>
      <c r="AL1098" s="11"/>
      <c r="AM1098" s="11"/>
      <c r="AN1098" s="11"/>
      <c r="AO1098" s="11"/>
      <c r="AP1098" s="11"/>
      <c r="AQ1098" s="11"/>
      <c r="AR1098" s="11"/>
      <c r="AS1098" s="11"/>
      <c r="AT1098" s="11"/>
      <c r="AU1098" s="11"/>
      <c r="AV1098" s="11"/>
      <c r="AW1098" s="11"/>
      <c r="AX1098" s="11"/>
      <c r="AY1098" s="11"/>
      <c r="AZ1098" s="11"/>
      <c r="BA1098" s="11"/>
      <c r="BB1098" s="11"/>
      <c r="BC1098" s="11"/>
      <c r="BD1098" s="11"/>
      <c r="BE1098" s="11"/>
      <c r="BF1098" s="11"/>
      <c r="BG1098" s="11"/>
      <c r="BH1098" s="11"/>
      <c r="BI1098" s="11"/>
      <c r="BJ1098" s="11"/>
      <c r="BK1098" s="11"/>
      <c r="BL1098" s="11"/>
      <c r="BM1098" s="11"/>
      <c r="BN1098" s="11"/>
      <c r="BO1098" s="11"/>
      <c r="BP1098" s="11"/>
      <c r="BQ1098" s="11"/>
      <c r="BR1098" s="11"/>
      <c r="BS1098" s="11"/>
      <c r="BT1098" s="11"/>
      <c r="BU1098" s="11"/>
      <c r="BV1098" s="11"/>
      <c r="BW1098" s="11"/>
      <c r="BX1098" s="11"/>
      <c r="BY1098" s="11"/>
      <c r="BZ1098" s="11"/>
      <c r="CA1098" s="11"/>
      <c r="CB1098" s="11"/>
      <c r="CC1098" s="11"/>
      <c r="CD1098" s="11"/>
      <c r="CE1098" s="11"/>
      <c r="CF1098" s="11"/>
      <c r="CG1098" s="11"/>
      <c r="CH1098" s="11"/>
      <c r="CI1098" s="11"/>
      <c r="CJ1098" s="11"/>
      <c r="CK1098" s="11"/>
      <c r="CL1098" s="11"/>
      <c r="CM1098" s="11"/>
      <c r="CN1098" s="11"/>
      <c r="CO1098" s="11"/>
      <c r="CP1098" s="11"/>
      <c r="CQ1098" s="11"/>
      <c r="CR1098" s="11"/>
      <c r="CS1098" s="11"/>
      <c r="CT1098" s="11"/>
      <c r="CU1098" s="11"/>
      <c r="CV1098" s="11"/>
      <c r="CW1098" s="11"/>
      <c r="CX1098" s="11"/>
      <c r="CY1098" s="11"/>
      <c r="CZ1098" s="11"/>
      <c r="DA1098" s="11"/>
      <c r="DB1098" s="11"/>
      <c r="DC1098" s="11"/>
      <c r="DD1098" s="11"/>
      <c r="DE1098" s="11"/>
      <c r="DF1098" s="11"/>
      <c r="DG1098" s="11"/>
      <c r="DH1098" s="11"/>
      <c r="DI1098" s="11"/>
      <c r="DJ1098" s="11"/>
      <c r="DK1098" s="11"/>
      <c r="DL1098" s="11"/>
      <c r="DM1098" s="11"/>
      <c r="DN1098" s="11"/>
      <c r="DO1098" s="11"/>
      <c r="DP1098" s="11"/>
      <c r="DQ1098" s="11"/>
      <c r="DR1098" s="11"/>
      <c r="DS1098" s="11"/>
      <c r="DT1098" s="11"/>
      <c r="DU1098" s="11"/>
      <c r="DV1098" s="11"/>
      <c r="DW1098" s="11"/>
      <c r="DX1098" s="11"/>
      <c r="DY1098" s="11"/>
      <c r="DZ1098" s="11"/>
      <c r="EA1098" s="11"/>
      <c r="EB1098" s="11"/>
      <c r="EC1098" s="11"/>
      <c r="ED1098" s="11"/>
      <c r="EE1098" s="11"/>
    </row>
    <row r="1099">
      <c r="B1099" s="58"/>
      <c r="C1099" s="58"/>
      <c r="D1099" s="58"/>
      <c r="E1099" s="58"/>
      <c r="F1099" s="58"/>
      <c r="AH1099" s="11"/>
      <c r="AI1099" s="11"/>
      <c r="AJ1099" s="11"/>
      <c r="AK1099" s="11"/>
      <c r="AL1099" s="11"/>
      <c r="AM1099" s="11"/>
      <c r="AN1099" s="11"/>
      <c r="AO1099" s="11"/>
      <c r="AP1099" s="11"/>
      <c r="AQ1099" s="11"/>
      <c r="AR1099" s="11"/>
      <c r="AS1099" s="11"/>
      <c r="AT1099" s="11"/>
      <c r="AU1099" s="11"/>
      <c r="AV1099" s="11"/>
      <c r="AW1099" s="11"/>
      <c r="AX1099" s="11"/>
      <c r="AY1099" s="11"/>
      <c r="AZ1099" s="11"/>
      <c r="BA1099" s="11"/>
      <c r="BB1099" s="11"/>
      <c r="BC1099" s="11"/>
      <c r="BD1099" s="11"/>
      <c r="BE1099" s="11"/>
      <c r="BF1099" s="11"/>
      <c r="BG1099" s="11"/>
      <c r="BH1099" s="11"/>
      <c r="BI1099" s="11"/>
      <c r="BJ1099" s="11"/>
      <c r="BK1099" s="11"/>
      <c r="BL1099" s="11"/>
      <c r="BM1099" s="11"/>
      <c r="BN1099" s="11"/>
      <c r="BO1099" s="11"/>
      <c r="BP1099" s="11"/>
      <c r="BQ1099" s="11"/>
      <c r="BR1099" s="11"/>
      <c r="BS1099" s="11"/>
      <c r="BT1099" s="11"/>
      <c r="BU1099" s="11"/>
      <c r="BV1099" s="11"/>
      <c r="BW1099" s="11"/>
      <c r="BX1099" s="11"/>
      <c r="BY1099" s="11"/>
      <c r="BZ1099" s="11"/>
      <c r="CA1099" s="11"/>
      <c r="CB1099" s="11"/>
      <c r="CC1099" s="11"/>
      <c r="CD1099" s="11"/>
      <c r="CE1099" s="11"/>
      <c r="CF1099" s="11"/>
      <c r="CG1099" s="11"/>
      <c r="CH1099" s="11"/>
      <c r="CI1099" s="11"/>
      <c r="CJ1099" s="11"/>
      <c r="CK1099" s="11"/>
      <c r="CL1099" s="11"/>
      <c r="CM1099" s="11"/>
      <c r="CN1099" s="11"/>
      <c r="CO1099" s="11"/>
      <c r="CP1099" s="11"/>
      <c r="CQ1099" s="11"/>
      <c r="CR1099" s="11"/>
      <c r="CS1099" s="11"/>
      <c r="CT1099" s="11"/>
      <c r="CU1099" s="11"/>
      <c r="CV1099" s="11"/>
      <c r="CW1099" s="11"/>
      <c r="CX1099" s="11"/>
      <c r="CY1099" s="11"/>
      <c r="CZ1099" s="11"/>
      <c r="DA1099" s="11"/>
      <c r="DB1099" s="11"/>
      <c r="DC1099" s="11"/>
      <c r="DD1099" s="11"/>
      <c r="DE1099" s="11"/>
      <c r="DF1099" s="11"/>
      <c r="DG1099" s="11"/>
      <c r="DH1099" s="11"/>
      <c r="DI1099" s="11"/>
      <c r="DJ1099" s="11"/>
      <c r="DK1099" s="11"/>
      <c r="DL1099" s="11"/>
      <c r="DM1099" s="11"/>
      <c r="DN1099" s="11"/>
      <c r="DO1099" s="11"/>
      <c r="DP1099" s="11"/>
      <c r="DQ1099" s="11"/>
      <c r="DR1099" s="11"/>
      <c r="DS1099" s="11"/>
      <c r="DT1099" s="11"/>
      <c r="DU1099" s="11"/>
      <c r="DV1099" s="11"/>
      <c r="DW1099" s="11"/>
      <c r="DX1099" s="11"/>
      <c r="DY1099" s="11"/>
      <c r="DZ1099" s="11"/>
      <c r="EA1099" s="11"/>
      <c r="EB1099" s="11"/>
      <c r="EC1099" s="11"/>
      <c r="ED1099" s="11"/>
      <c r="EE1099" s="11"/>
    </row>
    <row r="1100">
      <c r="B1100" s="58"/>
      <c r="C1100" s="58"/>
      <c r="D1100" s="58"/>
      <c r="E1100" s="58"/>
      <c r="F1100" s="58"/>
      <c r="AH1100" s="11"/>
      <c r="AI1100" s="11"/>
      <c r="AJ1100" s="11"/>
      <c r="AK1100" s="11"/>
      <c r="AL1100" s="11"/>
      <c r="AM1100" s="11"/>
      <c r="AN1100" s="11"/>
      <c r="AO1100" s="11"/>
      <c r="AP1100" s="11"/>
      <c r="AQ1100" s="11"/>
      <c r="AR1100" s="11"/>
      <c r="AS1100" s="11"/>
      <c r="AT1100" s="11"/>
      <c r="AU1100" s="11"/>
      <c r="AV1100" s="11"/>
      <c r="AW1100" s="11"/>
      <c r="AX1100" s="11"/>
      <c r="AY1100" s="11"/>
      <c r="AZ1100" s="11"/>
      <c r="BA1100" s="11"/>
      <c r="BB1100" s="11"/>
      <c r="BC1100" s="11"/>
      <c r="BD1100" s="11"/>
      <c r="BE1100" s="11"/>
      <c r="BF1100" s="11"/>
      <c r="BG1100" s="11"/>
      <c r="BH1100" s="11"/>
      <c r="BI1100" s="11"/>
      <c r="BJ1100" s="11"/>
      <c r="BK1100" s="11"/>
      <c r="BL1100" s="11"/>
      <c r="BM1100" s="11"/>
      <c r="BN1100" s="11"/>
      <c r="BO1100" s="11"/>
      <c r="BP1100" s="11"/>
      <c r="BQ1100" s="11"/>
      <c r="BR1100" s="11"/>
      <c r="BS1100" s="11"/>
      <c r="BT1100" s="11"/>
      <c r="BU1100" s="11"/>
      <c r="BV1100" s="11"/>
      <c r="BW1100" s="11"/>
      <c r="BX1100" s="11"/>
      <c r="BY1100" s="11"/>
      <c r="BZ1100" s="11"/>
      <c r="CA1100" s="11"/>
      <c r="CB1100" s="11"/>
      <c r="CC1100" s="11"/>
      <c r="CD1100" s="11"/>
      <c r="CE1100" s="11"/>
      <c r="CF1100" s="11"/>
      <c r="CG1100" s="11"/>
      <c r="CH1100" s="11"/>
      <c r="CI1100" s="11"/>
      <c r="CJ1100" s="11"/>
      <c r="CK1100" s="11"/>
      <c r="CL1100" s="11"/>
      <c r="CM1100" s="11"/>
      <c r="CN1100" s="11"/>
      <c r="CO1100" s="11"/>
      <c r="CP1100" s="11"/>
      <c r="CQ1100" s="11"/>
      <c r="CR1100" s="11"/>
      <c r="CS1100" s="11"/>
      <c r="CT1100" s="11"/>
      <c r="CU1100" s="11"/>
      <c r="CV1100" s="11"/>
      <c r="CW1100" s="11"/>
      <c r="CX1100" s="11"/>
      <c r="CY1100" s="11"/>
      <c r="CZ1100" s="11"/>
      <c r="DA1100" s="11"/>
      <c r="DB1100" s="11"/>
      <c r="DC1100" s="11"/>
      <c r="DD1100" s="11"/>
      <c r="DE1100" s="11"/>
      <c r="DF1100" s="11"/>
      <c r="DG1100" s="11"/>
      <c r="DH1100" s="11"/>
      <c r="DI1100" s="11"/>
      <c r="DJ1100" s="11"/>
      <c r="DK1100" s="11"/>
      <c r="DL1100" s="11"/>
      <c r="DM1100" s="11"/>
      <c r="DN1100" s="11"/>
      <c r="DO1100" s="11"/>
      <c r="DP1100" s="11"/>
      <c r="DQ1100" s="11"/>
      <c r="DR1100" s="11"/>
      <c r="DS1100" s="11"/>
      <c r="DT1100" s="11"/>
      <c r="DU1100" s="11"/>
      <c r="DV1100" s="11"/>
      <c r="DW1100" s="11"/>
      <c r="DX1100" s="11"/>
      <c r="DY1100" s="11"/>
      <c r="DZ1100" s="11"/>
      <c r="EA1100" s="11"/>
      <c r="EB1100" s="11"/>
      <c r="EC1100" s="11"/>
      <c r="ED1100" s="11"/>
      <c r="EE1100" s="11"/>
    </row>
    <row r="1101">
      <c r="B1101" s="58"/>
      <c r="C1101" s="58"/>
      <c r="D1101" s="58"/>
      <c r="E1101" s="58"/>
      <c r="F1101" s="58"/>
      <c r="AH1101" s="11"/>
      <c r="AI1101" s="11"/>
      <c r="AJ1101" s="11"/>
      <c r="AK1101" s="11"/>
      <c r="AL1101" s="11"/>
      <c r="AM1101" s="11"/>
      <c r="AN1101" s="11"/>
      <c r="AO1101" s="11"/>
      <c r="AP1101" s="11"/>
      <c r="AQ1101" s="11"/>
      <c r="AR1101" s="11"/>
      <c r="AS1101" s="11"/>
      <c r="AT1101" s="11"/>
      <c r="AU1101" s="11"/>
      <c r="AV1101" s="11"/>
      <c r="AW1101" s="11"/>
      <c r="AX1101" s="11"/>
      <c r="AY1101" s="11"/>
      <c r="AZ1101" s="11"/>
      <c r="BA1101" s="11"/>
      <c r="BB1101" s="11"/>
      <c r="BC1101" s="11"/>
      <c r="BD1101" s="11"/>
      <c r="BE1101" s="11"/>
      <c r="BF1101" s="11"/>
      <c r="BG1101" s="11"/>
      <c r="BH1101" s="11"/>
      <c r="BI1101" s="11"/>
      <c r="BJ1101" s="11"/>
      <c r="BK1101" s="11"/>
      <c r="BL1101" s="11"/>
      <c r="BM1101" s="11"/>
      <c r="BN1101" s="11"/>
      <c r="BO1101" s="11"/>
      <c r="BP1101" s="11"/>
      <c r="BQ1101" s="11"/>
      <c r="BR1101" s="11"/>
      <c r="BS1101" s="11"/>
      <c r="BT1101" s="11"/>
      <c r="BU1101" s="11"/>
      <c r="BV1101" s="11"/>
      <c r="BW1101" s="11"/>
      <c r="BX1101" s="11"/>
      <c r="BY1101" s="11"/>
      <c r="BZ1101" s="11"/>
      <c r="CA1101" s="11"/>
      <c r="CB1101" s="11"/>
      <c r="CC1101" s="11"/>
      <c r="CD1101" s="11"/>
      <c r="CE1101" s="11"/>
      <c r="CF1101" s="11"/>
      <c r="CG1101" s="11"/>
      <c r="CH1101" s="11"/>
      <c r="CI1101" s="11"/>
      <c r="CJ1101" s="11"/>
      <c r="CK1101" s="11"/>
      <c r="CL1101" s="11"/>
      <c r="CM1101" s="11"/>
      <c r="CN1101" s="11"/>
      <c r="CO1101" s="11"/>
      <c r="CP1101" s="11"/>
      <c r="CQ1101" s="11"/>
      <c r="CR1101" s="11"/>
      <c r="CS1101" s="11"/>
      <c r="CT1101" s="11"/>
      <c r="CU1101" s="11"/>
      <c r="CV1101" s="11"/>
      <c r="CW1101" s="11"/>
      <c r="CX1101" s="11"/>
      <c r="CY1101" s="11"/>
      <c r="CZ1101" s="11"/>
      <c r="DA1101" s="11"/>
      <c r="DB1101" s="11"/>
      <c r="DC1101" s="11"/>
      <c r="DD1101" s="11"/>
      <c r="DE1101" s="11"/>
      <c r="DF1101" s="11"/>
      <c r="DG1101" s="11"/>
      <c r="DH1101" s="11"/>
      <c r="DI1101" s="11"/>
      <c r="DJ1101" s="11"/>
      <c r="DK1101" s="11"/>
      <c r="DL1101" s="11"/>
      <c r="DM1101" s="11"/>
      <c r="DN1101" s="11"/>
      <c r="DO1101" s="11"/>
      <c r="DP1101" s="11"/>
      <c r="DQ1101" s="11"/>
      <c r="DR1101" s="11"/>
      <c r="DS1101" s="11"/>
      <c r="DT1101" s="11"/>
      <c r="DU1101" s="11"/>
      <c r="DV1101" s="11"/>
      <c r="DW1101" s="11"/>
      <c r="DX1101" s="11"/>
      <c r="DY1101" s="11"/>
      <c r="DZ1101" s="11"/>
      <c r="EA1101" s="11"/>
      <c r="EB1101" s="11"/>
      <c r="EC1101" s="11"/>
      <c r="ED1101" s="11"/>
      <c r="EE1101" s="11"/>
    </row>
    <row r="1102">
      <c r="B1102" s="58"/>
      <c r="C1102" s="58"/>
      <c r="D1102" s="58"/>
      <c r="E1102" s="58"/>
      <c r="F1102" s="58"/>
      <c r="AH1102" s="11"/>
      <c r="AI1102" s="11"/>
      <c r="AJ1102" s="11"/>
      <c r="AK1102" s="11"/>
      <c r="AL1102" s="11"/>
      <c r="AM1102" s="11"/>
      <c r="AN1102" s="11"/>
      <c r="AO1102" s="11"/>
      <c r="AP1102" s="11"/>
      <c r="AQ1102" s="11"/>
      <c r="AR1102" s="11"/>
      <c r="AS1102" s="11"/>
      <c r="AT1102" s="11"/>
      <c r="AU1102" s="11"/>
      <c r="AV1102" s="11"/>
      <c r="AW1102" s="11"/>
      <c r="AX1102" s="11"/>
      <c r="AY1102" s="11"/>
      <c r="AZ1102" s="11"/>
      <c r="BA1102" s="11"/>
      <c r="BB1102" s="11"/>
      <c r="BC1102" s="11"/>
      <c r="BD1102" s="11"/>
      <c r="BE1102" s="11"/>
      <c r="BF1102" s="11"/>
      <c r="BG1102" s="11"/>
      <c r="BH1102" s="11"/>
      <c r="BI1102" s="11"/>
      <c r="BJ1102" s="11"/>
      <c r="BK1102" s="11"/>
      <c r="BL1102" s="11"/>
      <c r="BM1102" s="11"/>
      <c r="BN1102" s="11"/>
      <c r="BO1102" s="11"/>
      <c r="BP1102" s="11"/>
      <c r="BQ1102" s="11"/>
      <c r="BR1102" s="11"/>
      <c r="BS1102" s="11"/>
      <c r="BT1102" s="11"/>
      <c r="BU1102" s="11"/>
      <c r="BV1102" s="11"/>
      <c r="BW1102" s="11"/>
      <c r="BX1102" s="11"/>
      <c r="BY1102" s="11"/>
      <c r="BZ1102" s="11"/>
      <c r="CA1102" s="11"/>
      <c r="CB1102" s="11"/>
      <c r="CC1102" s="11"/>
      <c r="CD1102" s="11"/>
      <c r="CE1102" s="11"/>
      <c r="CF1102" s="11"/>
      <c r="CG1102" s="11"/>
      <c r="CH1102" s="11"/>
      <c r="CI1102" s="11"/>
      <c r="CJ1102" s="11"/>
      <c r="CK1102" s="11"/>
      <c r="CL1102" s="11"/>
      <c r="CM1102" s="11"/>
      <c r="CN1102" s="11"/>
      <c r="CO1102" s="11"/>
      <c r="CP1102" s="11"/>
      <c r="CQ1102" s="11"/>
      <c r="CR1102" s="11"/>
      <c r="CS1102" s="11"/>
      <c r="CT1102" s="11"/>
      <c r="CU1102" s="11"/>
      <c r="CV1102" s="11"/>
      <c r="CW1102" s="11"/>
      <c r="CX1102" s="11"/>
      <c r="CY1102" s="11"/>
      <c r="CZ1102" s="11"/>
      <c r="DA1102" s="11"/>
      <c r="DB1102" s="11"/>
      <c r="DC1102" s="11"/>
      <c r="DD1102" s="11"/>
      <c r="DE1102" s="11"/>
      <c r="DF1102" s="11"/>
      <c r="DG1102" s="11"/>
      <c r="DH1102" s="11"/>
      <c r="DI1102" s="11"/>
      <c r="DJ1102" s="11"/>
      <c r="DK1102" s="11"/>
      <c r="DL1102" s="11"/>
      <c r="DM1102" s="11"/>
      <c r="DN1102" s="11"/>
      <c r="DO1102" s="11"/>
      <c r="DP1102" s="11"/>
      <c r="DQ1102" s="11"/>
      <c r="DR1102" s="11"/>
      <c r="DS1102" s="11"/>
      <c r="DT1102" s="11"/>
      <c r="DU1102" s="11"/>
      <c r="DV1102" s="11"/>
      <c r="DW1102" s="11"/>
      <c r="DX1102" s="11"/>
      <c r="DY1102" s="11"/>
      <c r="DZ1102" s="11"/>
      <c r="EA1102" s="11"/>
      <c r="EB1102" s="11"/>
      <c r="EC1102" s="11"/>
      <c r="ED1102" s="11"/>
      <c r="EE1102" s="11"/>
    </row>
    <row r="1103">
      <c r="B1103" s="58"/>
      <c r="C1103" s="58"/>
      <c r="D1103" s="58"/>
      <c r="E1103" s="58"/>
      <c r="F1103" s="58"/>
      <c r="AH1103" s="11"/>
      <c r="AI1103" s="11"/>
      <c r="AJ1103" s="11"/>
      <c r="AK1103" s="11"/>
      <c r="AL1103" s="11"/>
      <c r="AM1103" s="11"/>
      <c r="AN1103" s="11"/>
      <c r="AO1103" s="11"/>
      <c r="AP1103" s="11"/>
      <c r="AQ1103" s="11"/>
      <c r="AR1103" s="11"/>
      <c r="AS1103" s="11"/>
      <c r="AT1103" s="11"/>
      <c r="AU1103" s="11"/>
      <c r="AV1103" s="11"/>
      <c r="AW1103" s="11"/>
      <c r="AX1103" s="11"/>
      <c r="AY1103" s="11"/>
      <c r="AZ1103" s="11"/>
      <c r="BA1103" s="11"/>
      <c r="BB1103" s="11"/>
      <c r="BC1103" s="11"/>
      <c r="BD1103" s="11"/>
      <c r="BE1103" s="11"/>
      <c r="BF1103" s="11"/>
      <c r="BG1103" s="11"/>
      <c r="BH1103" s="11"/>
      <c r="BI1103" s="11"/>
      <c r="BJ1103" s="11"/>
      <c r="BK1103" s="11"/>
      <c r="BL1103" s="11"/>
      <c r="BM1103" s="11"/>
      <c r="BN1103" s="11"/>
      <c r="BO1103" s="11"/>
      <c r="BP1103" s="11"/>
      <c r="BQ1103" s="11"/>
      <c r="BR1103" s="11"/>
      <c r="BS1103" s="11"/>
      <c r="BT1103" s="11"/>
      <c r="BU1103" s="11"/>
      <c r="BV1103" s="11"/>
      <c r="BW1103" s="11"/>
      <c r="BX1103" s="11"/>
      <c r="BY1103" s="11"/>
      <c r="BZ1103" s="11"/>
      <c r="CA1103" s="11"/>
      <c r="CB1103" s="11"/>
      <c r="CC1103" s="11"/>
      <c r="CD1103" s="11"/>
      <c r="CE1103" s="11"/>
      <c r="CF1103" s="11"/>
      <c r="CG1103" s="11"/>
      <c r="CH1103" s="11"/>
      <c r="CI1103" s="11"/>
      <c r="CJ1103" s="11"/>
      <c r="CK1103" s="11"/>
      <c r="CL1103" s="11"/>
      <c r="CM1103" s="11"/>
      <c r="CN1103" s="11"/>
      <c r="CO1103" s="11"/>
      <c r="CP1103" s="11"/>
      <c r="CQ1103" s="11"/>
      <c r="CR1103" s="11"/>
      <c r="CS1103" s="11"/>
      <c r="CT1103" s="11"/>
      <c r="CU1103" s="11"/>
      <c r="CV1103" s="11"/>
      <c r="CW1103" s="11"/>
      <c r="CX1103" s="11"/>
      <c r="CY1103" s="11"/>
      <c r="CZ1103" s="11"/>
      <c r="DA1103" s="11"/>
      <c r="DB1103" s="11"/>
      <c r="DC1103" s="11"/>
      <c r="DD1103" s="11"/>
      <c r="DE1103" s="11"/>
      <c r="DF1103" s="11"/>
      <c r="DG1103" s="11"/>
      <c r="DH1103" s="11"/>
      <c r="DI1103" s="11"/>
      <c r="DJ1103" s="11"/>
      <c r="DK1103" s="11"/>
      <c r="DL1103" s="11"/>
      <c r="DM1103" s="11"/>
      <c r="DN1103" s="11"/>
      <c r="DO1103" s="11"/>
      <c r="DP1103" s="11"/>
      <c r="DQ1103" s="11"/>
      <c r="DR1103" s="11"/>
      <c r="DS1103" s="11"/>
      <c r="DT1103" s="11"/>
      <c r="DU1103" s="11"/>
      <c r="DV1103" s="11"/>
      <c r="DW1103" s="11"/>
      <c r="DX1103" s="11"/>
      <c r="DY1103" s="11"/>
      <c r="DZ1103" s="11"/>
      <c r="EA1103" s="11"/>
      <c r="EB1103" s="11"/>
      <c r="EC1103" s="11"/>
      <c r="ED1103" s="11"/>
      <c r="EE1103" s="11"/>
    </row>
    <row r="1104">
      <c r="B1104" s="58"/>
      <c r="C1104" s="58"/>
      <c r="D1104" s="58"/>
      <c r="E1104" s="58"/>
      <c r="F1104" s="58"/>
      <c r="AH1104" s="11"/>
      <c r="AI1104" s="11"/>
      <c r="AJ1104" s="11"/>
      <c r="AK1104" s="11"/>
      <c r="AL1104" s="11"/>
      <c r="AM1104" s="11"/>
      <c r="AN1104" s="11"/>
      <c r="AO1104" s="11"/>
      <c r="AP1104" s="11"/>
      <c r="AQ1104" s="11"/>
      <c r="AR1104" s="11"/>
      <c r="AS1104" s="11"/>
      <c r="AT1104" s="11"/>
      <c r="AU1104" s="11"/>
      <c r="AV1104" s="11"/>
      <c r="AW1104" s="11"/>
      <c r="AX1104" s="11"/>
      <c r="AY1104" s="11"/>
      <c r="AZ1104" s="11"/>
      <c r="BA1104" s="11"/>
      <c r="BB1104" s="11"/>
      <c r="BC1104" s="11"/>
      <c r="BD1104" s="11"/>
      <c r="BE1104" s="11"/>
      <c r="BF1104" s="11"/>
      <c r="BG1104" s="11"/>
      <c r="BH1104" s="11"/>
      <c r="BI1104" s="11"/>
      <c r="BJ1104" s="11"/>
      <c r="BK1104" s="11"/>
      <c r="BL1104" s="11"/>
      <c r="BM1104" s="11"/>
      <c r="BN1104" s="11"/>
      <c r="BO1104" s="11"/>
      <c r="BP1104" s="11"/>
      <c r="BQ1104" s="11"/>
      <c r="BR1104" s="11"/>
      <c r="BS1104" s="11"/>
      <c r="BT1104" s="11"/>
      <c r="BU1104" s="11"/>
      <c r="BV1104" s="11"/>
      <c r="BW1104" s="11"/>
      <c r="BX1104" s="11"/>
      <c r="BY1104" s="11"/>
      <c r="BZ1104" s="11"/>
      <c r="CA1104" s="11"/>
      <c r="CB1104" s="11"/>
      <c r="CC1104" s="11"/>
      <c r="CD1104" s="11"/>
      <c r="CE1104" s="11"/>
      <c r="CF1104" s="11"/>
      <c r="CG1104" s="11"/>
      <c r="CH1104" s="11"/>
      <c r="CI1104" s="11"/>
      <c r="CJ1104" s="11"/>
      <c r="CK1104" s="11"/>
      <c r="CL1104" s="11"/>
      <c r="CM1104" s="11"/>
      <c r="CN1104" s="11"/>
      <c r="CO1104" s="11"/>
      <c r="CP1104" s="11"/>
      <c r="CQ1104" s="11"/>
      <c r="CR1104" s="11"/>
      <c r="CS1104" s="11"/>
      <c r="CT1104" s="11"/>
      <c r="CU1104" s="11"/>
      <c r="CV1104" s="11"/>
      <c r="CW1104" s="11"/>
      <c r="CX1104" s="11"/>
      <c r="CY1104" s="11"/>
      <c r="CZ1104" s="11"/>
      <c r="DA1104" s="11"/>
      <c r="DB1104" s="11"/>
      <c r="DC1104" s="11"/>
      <c r="DD1104" s="11"/>
      <c r="DE1104" s="11"/>
      <c r="DF1104" s="11"/>
      <c r="DG1104" s="11"/>
      <c r="DH1104" s="11"/>
      <c r="DI1104" s="11"/>
      <c r="DJ1104" s="11"/>
      <c r="DK1104" s="11"/>
      <c r="DL1104" s="11"/>
      <c r="DM1104" s="11"/>
      <c r="DN1104" s="11"/>
      <c r="DO1104" s="11"/>
      <c r="DP1104" s="11"/>
      <c r="DQ1104" s="11"/>
      <c r="DR1104" s="11"/>
      <c r="DS1104" s="11"/>
      <c r="DT1104" s="11"/>
      <c r="DU1104" s="11"/>
      <c r="DV1104" s="11"/>
      <c r="DW1104" s="11"/>
      <c r="DX1104" s="11"/>
      <c r="DY1104" s="11"/>
      <c r="DZ1104" s="11"/>
      <c r="EA1104" s="11"/>
      <c r="EB1104" s="11"/>
      <c r="EC1104" s="11"/>
      <c r="ED1104" s="11"/>
      <c r="EE1104" s="11"/>
    </row>
    <row r="1105">
      <c r="B1105" s="58"/>
      <c r="C1105" s="58"/>
      <c r="D1105" s="58"/>
      <c r="E1105" s="58"/>
      <c r="F1105" s="58"/>
      <c r="AH1105" s="11"/>
      <c r="AI1105" s="11"/>
      <c r="AJ1105" s="11"/>
      <c r="AK1105" s="11"/>
      <c r="AL1105" s="11"/>
      <c r="AM1105" s="11"/>
      <c r="AN1105" s="11"/>
      <c r="AO1105" s="11"/>
      <c r="AP1105" s="11"/>
      <c r="AQ1105" s="11"/>
      <c r="AR1105" s="11"/>
      <c r="AS1105" s="11"/>
      <c r="AT1105" s="11"/>
      <c r="AU1105" s="11"/>
      <c r="AV1105" s="11"/>
      <c r="AW1105" s="11"/>
      <c r="AX1105" s="11"/>
      <c r="AY1105" s="11"/>
      <c r="AZ1105" s="11"/>
      <c r="BA1105" s="11"/>
      <c r="BB1105" s="11"/>
      <c r="BC1105" s="11"/>
      <c r="BD1105" s="11"/>
      <c r="BE1105" s="11"/>
      <c r="BF1105" s="11"/>
      <c r="BG1105" s="11"/>
      <c r="BH1105" s="11"/>
      <c r="BI1105" s="11"/>
      <c r="BJ1105" s="11"/>
      <c r="BK1105" s="11"/>
      <c r="BL1105" s="11"/>
      <c r="BM1105" s="11"/>
      <c r="BN1105" s="11"/>
      <c r="BO1105" s="11"/>
      <c r="BP1105" s="11"/>
      <c r="BQ1105" s="11"/>
      <c r="BR1105" s="11"/>
      <c r="BS1105" s="11"/>
      <c r="BT1105" s="11"/>
      <c r="BU1105" s="11"/>
      <c r="BV1105" s="11"/>
      <c r="BW1105" s="11"/>
      <c r="BX1105" s="11"/>
      <c r="BY1105" s="11"/>
      <c r="BZ1105" s="11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</row>
    <row r="1106">
      <c r="B1106" s="58"/>
      <c r="C1106" s="58"/>
      <c r="D1106" s="58"/>
      <c r="E1106" s="58"/>
      <c r="F1106" s="58"/>
      <c r="AH1106" s="11"/>
      <c r="AI1106" s="11"/>
      <c r="AJ1106" s="11"/>
      <c r="AK1106" s="11"/>
      <c r="AL1106" s="11"/>
      <c r="AM1106" s="11"/>
      <c r="AN1106" s="11"/>
      <c r="AO1106" s="11"/>
      <c r="AP1106" s="11"/>
      <c r="AQ1106" s="11"/>
      <c r="AR1106" s="11"/>
      <c r="AS1106" s="11"/>
      <c r="AT1106" s="11"/>
      <c r="AU1106" s="11"/>
      <c r="AV1106" s="11"/>
      <c r="AW1106" s="11"/>
      <c r="AX1106" s="11"/>
      <c r="AY1106" s="11"/>
      <c r="AZ1106" s="11"/>
      <c r="BA1106" s="11"/>
      <c r="BB1106" s="11"/>
      <c r="BC1106" s="11"/>
      <c r="BD1106" s="11"/>
      <c r="BE1106" s="11"/>
      <c r="BF1106" s="11"/>
      <c r="BG1106" s="11"/>
      <c r="BH1106" s="11"/>
      <c r="BI1106" s="11"/>
      <c r="BJ1106" s="11"/>
      <c r="BK1106" s="11"/>
      <c r="BL1106" s="11"/>
      <c r="BM1106" s="11"/>
      <c r="BN1106" s="11"/>
      <c r="BO1106" s="11"/>
      <c r="BP1106" s="11"/>
      <c r="BQ1106" s="11"/>
      <c r="BR1106" s="11"/>
      <c r="BS1106" s="11"/>
      <c r="BT1106" s="11"/>
      <c r="BU1106" s="11"/>
      <c r="BV1106" s="11"/>
      <c r="BW1106" s="11"/>
      <c r="BX1106" s="11"/>
      <c r="BY1106" s="11"/>
      <c r="BZ1106" s="11"/>
      <c r="CA1106" s="11"/>
      <c r="CB1106" s="11"/>
      <c r="CC1106" s="11"/>
      <c r="CD1106" s="11"/>
      <c r="CE1106" s="11"/>
      <c r="CF1106" s="11"/>
      <c r="CG1106" s="11"/>
      <c r="CH1106" s="11"/>
      <c r="CI1106" s="11"/>
      <c r="CJ1106" s="11"/>
      <c r="CK1106" s="11"/>
      <c r="CL1106" s="11"/>
      <c r="CM1106" s="11"/>
      <c r="CN1106" s="11"/>
      <c r="CO1106" s="11"/>
      <c r="CP1106" s="11"/>
      <c r="CQ1106" s="11"/>
      <c r="CR1106" s="11"/>
      <c r="CS1106" s="11"/>
      <c r="CT1106" s="11"/>
      <c r="CU1106" s="11"/>
      <c r="CV1106" s="11"/>
      <c r="CW1106" s="11"/>
      <c r="CX1106" s="11"/>
      <c r="CY1106" s="11"/>
      <c r="CZ1106" s="11"/>
      <c r="DA1106" s="11"/>
      <c r="DB1106" s="11"/>
      <c r="DC1106" s="11"/>
      <c r="DD1106" s="11"/>
      <c r="DE1106" s="11"/>
      <c r="DF1106" s="11"/>
      <c r="DG1106" s="11"/>
      <c r="DH1106" s="11"/>
      <c r="DI1106" s="11"/>
      <c r="DJ1106" s="11"/>
      <c r="DK1106" s="11"/>
      <c r="DL1106" s="11"/>
      <c r="DM1106" s="11"/>
      <c r="DN1106" s="11"/>
      <c r="DO1106" s="11"/>
      <c r="DP1106" s="11"/>
      <c r="DQ1106" s="11"/>
      <c r="DR1106" s="11"/>
      <c r="DS1106" s="11"/>
      <c r="DT1106" s="11"/>
      <c r="DU1106" s="11"/>
      <c r="DV1106" s="11"/>
      <c r="DW1106" s="11"/>
      <c r="DX1106" s="11"/>
      <c r="DY1106" s="11"/>
      <c r="DZ1106" s="11"/>
      <c r="EA1106" s="11"/>
      <c r="EB1106" s="11"/>
      <c r="EC1106" s="11"/>
      <c r="ED1106" s="11"/>
      <c r="EE1106" s="11"/>
    </row>
    <row r="1107">
      <c r="B1107" s="58"/>
      <c r="C1107" s="58"/>
      <c r="D1107" s="58"/>
      <c r="E1107" s="58"/>
      <c r="F1107" s="58"/>
      <c r="AH1107" s="11"/>
      <c r="AI1107" s="11"/>
      <c r="AJ1107" s="11"/>
      <c r="AK1107" s="11"/>
      <c r="AL1107" s="11"/>
      <c r="AM1107" s="11"/>
      <c r="AN1107" s="11"/>
      <c r="AO1107" s="11"/>
      <c r="AP1107" s="11"/>
      <c r="AQ1107" s="11"/>
      <c r="AR1107" s="11"/>
      <c r="AS1107" s="11"/>
      <c r="AT1107" s="11"/>
      <c r="AU1107" s="11"/>
      <c r="AV1107" s="11"/>
      <c r="AW1107" s="11"/>
      <c r="AX1107" s="11"/>
      <c r="AY1107" s="11"/>
      <c r="AZ1107" s="11"/>
      <c r="BA1107" s="11"/>
      <c r="BB1107" s="11"/>
      <c r="BC1107" s="11"/>
      <c r="BD1107" s="11"/>
      <c r="BE1107" s="11"/>
      <c r="BF1107" s="11"/>
      <c r="BG1107" s="11"/>
      <c r="BH1107" s="11"/>
      <c r="BI1107" s="11"/>
      <c r="BJ1107" s="11"/>
      <c r="BK1107" s="11"/>
      <c r="BL1107" s="11"/>
      <c r="BM1107" s="11"/>
      <c r="BN1107" s="11"/>
      <c r="BO1107" s="11"/>
      <c r="BP1107" s="11"/>
      <c r="BQ1107" s="11"/>
      <c r="BR1107" s="11"/>
      <c r="BS1107" s="11"/>
      <c r="BT1107" s="11"/>
      <c r="BU1107" s="11"/>
      <c r="BV1107" s="11"/>
      <c r="BW1107" s="11"/>
      <c r="BX1107" s="11"/>
      <c r="BY1107" s="11"/>
      <c r="BZ1107" s="11"/>
      <c r="CA1107" s="11"/>
      <c r="CB1107" s="11"/>
      <c r="CC1107" s="11"/>
      <c r="CD1107" s="11"/>
      <c r="CE1107" s="11"/>
      <c r="CF1107" s="11"/>
      <c r="CG1107" s="11"/>
      <c r="CH1107" s="11"/>
      <c r="CI1107" s="11"/>
      <c r="CJ1107" s="11"/>
      <c r="CK1107" s="11"/>
      <c r="CL1107" s="11"/>
      <c r="CM1107" s="11"/>
      <c r="CN1107" s="11"/>
      <c r="CO1107" s="11"/>
      <c r="CP1107" s="11"/>
      <c r="CQ1107" s="11"/>
      <c r="CR1107" s="11"/>
      <c r="CS1107" s="11"/>
      <c r="CT1107" s="11"/>
      <c r="CU1107" s="11"/>
      <c r="CV1107" s="11"/>
      <c r="CW1107" s="11"/>
      <c r="CX1107" s="11"/>
      <c r="CY1107" s="11"/>
      <c r="CZ1107" s="11"/>
      <c r="DA1107" s="11"/>
      <c r="DB1107" s="11"/>
      <c r="DC1107" s="11"/>
      <c r="DD1107" s="11"/>
      <c r="DE1107" s="11"/>
      <c r="DF1107" s="11"/>
      <c r="DG1107" s="11"/>
      <c r="DH1107" s="11"/>
      <c r="DI1107" s="11"/>
      <c r="DJ1107" s="11"/>
      <c r="DK1107" s="11"/>
      <c r="DL1107" s="11"/>
      <c r="DM1107" s="11"/>
      <c r="DN1107" s="11"/>
      <c r="DO1107" s="11"/>
      <c r="DP1107" s="11"/>
      <c r="DQ1107" s="11"/>
      <c r="DR1107" s="11"/>
      <c r="DS1107" s="11"/>
      <c r="DT1107" s="11"/>
      <c r="DU1107" s="11"/>
      <c r="DV1107" s="11"/>
      <c r="DW1107" s="11"/>
      <c r="DX1107" s="11"/>
      <c r="DY1107" s="11"/>
      <c r="DZ1107" s="11"/>
      <c r="EA1107" s="11"/>
      <c r="EB1107" s="11"/>
      <c r="EC1107" s="11"/>
      <c r="ED1107" s="11"/>
      <c r="EE1107" s="11"/>
    </row>
    <row r="1108">
      <c r="B1108" s="58"/>
      <c r="C1108" s="58"/>
      <c r="D1108" s="58"/>
      <c r="E1108" s="58"/>
      <c r="F1108" s="58"/>
      <c r="AH1108" s="11"/>
      <c r="AI1108" s="11"/>
      <c r="AJ1108" s="11"/>
      <c r="AK1108" s="11"/>
      <c r="AL1108" s="11"/>
      <c r="AM1108" s="11"/>
      <c r="AN1108" s="11"/>
      <c r="AO1108" s="11"/>
      <c r="AP1108" s="11"/>
      <c r="AQ1108" s="11"/>
      <c r="AR1108" s="11"/>
      <c r="AS1108" s="11"/>
      <c r="AT1108" s="11"/>
      <c r="AU1108" s="11"/>
      <c r="AV1108" s="11"/>
      <c r="AW1108" s="11"/>
      <c r="AX1108" s="11"/>
      <c r="AY1108" s="11"/>
      <c r="AZ1108" s="11"/>
      <c r="BA1108" s="11"/>
      <c r="BB1108" s="11"/>
      <c r="BC1108" s="11"/>
      <c r="BD1108" s="11"/>
      <c r="BE1108" s="11"/>
      <c r="BF1108" s="11"/>
      <c r="BG1108" s="11"/>
      <c r="BH1108" s="11"/>
      <c r="BI1108" s="11"/>
      <c r="BJ1108" s="11"/>
      <c r="BK1108" s="11"/>
      <c r="BL1108" s="11"/>
      <c r="BM1108" s="11"/>
      <c r="BN1108" s="11"/>
      <c r="BO1108" s="11"/>
      <c r="BP1108" s="11"/>
      <c r="BQ1108" s="11"/>
      <c r="BR1108" s="11"/>
      <c r="BS1108" s="11"/>
      <c r="BT1108" s="11"/>
      <c r="BU1108" s="11"/>
      <c r="BV1108" s="11"/>
      <c r="BW1108" s="11"/>
      <c r="BX1108" s="11"/>
      <c r="BY1108" s="11"/>
      <c r="BZ1108" s="11"/>
      <c r="CA1108" s="11"/>
      <c r="CB1108" s="11"/>
      <c r="CC1108" s="11"/>
      <c r="CD1108" s="11"/>
      <c r="CE1108" s="11"/>
      <c r="CF1108" s="11"/>
      <c r="CG1108" s="11"/>
      <c r="CH1108" s="11"/>
      <c r="CI1108" s="11"/>
      <c r="CJ1108" s="11"/>
      <c r="CK1108" s="11"/>
      <c r="CL1108" s="11"/>
      <c r="CM1108" s="11"/>
      <c r="CN1108" s="11"/>
      <c r="CO1108" s="11"/>
      <c r="CP1108" s="11"/>
      <c r="CQ1108" s="11"/>
      <c r="CR1108" s="11"/>
      <c r="CS1108" s="11"/>
      <c r="CT1108" s="11"/>
      <c r="CU1108" s="11"/>
      <c r="CV1108" s="11"/>
      <c r="CW1108" s="11"/>
      <c r="CX1108" s="11"/>
      <c r="CY1108" s="11"/>
      <c r="CZ1108" s="11"/>
      <c r="DA1108" s="11"/>
      <c r="DB1108" s="11"/>
      <c r="DC1108" s="11"/>
      <c r="DD1108" s="11"/>
      <c r="DE1108" s="11"/>
      <c r="DF1108" s="11"/>
      <c r="DG1108" s="11"/>
      <c r="DH1108" s="11"/>
      <c r="DI1108" s="11"/>
      <c r="DJ1108" s="11"/>
      <c r="DK1108" s="11"/>
      <c r="DL1108" s="11"/>
      <c r="DM1108" s="11"/>
      <c r="DN1108" s="11"/>
      <c r="DO1108" s="11"/>
      <c r="DP1108" s="11"/>
      <c r="DQ1108" s="11"/>
      <c r="DR1108" s="11"/>
      <c r="DS1108" s="11"/>
      <c r="DT1108" s="11"/>
      <c r="DU1108" s="11"/>
      <c r="DV1108" s="11"/>
      <c r="DW1108" s="11"/>
      <c r="DX1108" s="11"/>
      <c r="DY1108" s="11"/>
      <c r="DZ1108" s="11"/>
      <c r="EA1108" s="11"/>
      <c r="EB1108" s="11"/>
      <c r="EC1108" s="11"/>
      <c r="ED1108" s="11"/>
      <c r="EE1108" s="11"/>
    </row>
  </sheetData>
  <conditionalFormatting sqref="A5:F182">
    <cfRule type="notContainsBlanks" dxfId="0" priority="1">
      <formula>LEN(TRIM(A5))&gt;0</formula>
    </cfRule>
  </conditionalFormatting>
  <conditionalFormatting sqref="N5:N182">
    <cfRule type="cellIs" dxfId="1" priority="2" operator="equal">
      <formula>0</formula>
    </cfRule>
  </conditionalFormatting>
  <dataValidations>
    <dataValidation type="list" allowBlank="1" showErrorMessage="1" sqref="B5:C182 E5:E182">
      <formula1>'Osallistujat ja seuranta'!$C$5:$C$999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0.5"/>
    <col customWidth="1" min="3" max="3" width="16.38"/>
    <col customWidth="1" min="4" max="4" width="16.5"/>
    <col customWidth="1" min="5" max="5" width="15.38"/>
    <col customWidth="1" min="6" max="6" width="3.38"/>
    <col customWidth="1" min="9" max="9" width="11.75"/>
    <col customWidth="1" min="10" max="10" width="17.5"/>
    <col customWidth="1" min="11" max="12" width="15.38"/>
    <col customWidth="1" hidden="1" min="13" max="16" width="15.63"/>
    <col customWidth="1" min="17" max="17" width="15.63"/>
    <col customWidth="1" min="19" max="19" width="20.88"/>
  </cols>
  <sheetData>
    <row r="1">
      <c r="A1" s="59"/>
      <c r="B1" s="59"/>
      <c r="C1" s="60"/>
      <c r="D1" s="60"/>
      <c r="E1" s="60"/>
      <c r="F1" s="61"/>
      <c r="G1" s="61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3"/>
      <c r="T1" s="62"/>
      <c r="U1" s="62"/>
      <c r="V1" s="1"/>
      <c r="W1" s="1"/>
      <c r="Y1" s="39"/>
    </row>
    <row r="2">
      <c r="A2" s="59"/>
      <c r="B2" s="59"/>
      <c r="C2" s="60"/>
      <c r="D2" s="60"/>
      <c r="E2" s="60"/>
      <c r="F2" s="61"/>
      <c r="G2" s="61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3"/>
      <c r="T2" s="62"/>
      <c r="U2" s="62"/>
      <c r="V2" s="1"/>
      <c r="W2" s="1"/>
      <c r="Y2" s="39"/>
    </row>
    <row r="3">
      <c r="A3" s="59"/>
      <c r="B3" s="64" t="s">
        <v>59</v>
      </c>
      <c r="C3" s="65"/>
      <c r="D3" s="65"/>
      <c r="E3" s="66"/>
      <c r="F3" s="67"/>
      <c r="G3" s="68" t="s">
        <v>60</v>
      </c>
      <c r="H3" s="65"/>
      <c r="I3" s="65"/>
      <c r="J3" s="65"/>
      <c r="K3" s="65"/>
      <c r="L3" s="65"/>
      <c r="M3" s="65"/>
      <c r="N3" s="65"/>
      <c r="O3" s="65"/>
      <c r="P3" s="65"/>
      <c r="Q3" s="66"/>
      <c r="R3" s="62"/>
      <c r="S3" s="63"/>
      <c r="T3" s="62"/>
      <c r="U3" s="62"/>
      <c r="V3" s="1"/>
      <c r="W3" s="1"/>
      <c r="Y3" s="39"/>
    </row>
    <row r="4">
      <c r="A4" s="69"/>
      <c r="B4" s="70" t="s">
        <v>61</v>
      </c>
      <c r="C4" s="71" t="s">
        <v>62</v>
      </c>
      <c r="D4" s="72" t="s">
        <v>63</v>
      </c>
      <c r="E4" s="73" t="s">
        <v>64</v>
      </c>
      <c r="F4" s="74"/>
      <c r="G4" s="75" t="s">
        <v>65</v>
      </c>
      <c r="H4" s="76" t="s">
        <v>66</v>
      </c>
      <c r="I4" s="76" t="s">
        <v>67</v>
      </c>
      <c r="J4" s="76" t="s">
        <v>56</v>
      </c>
      <c r="K4" s="77" t="s">
        <v>68</v>
      </c>
      <c r="L4" s="76" t="s">
        <v>58</v>
      </c>
      <c r="M4" s="77" t="s">
        <v>69</v>
      </c>
      <c r="N4" s="77" t="s">
        <v>70</v>
      </c>
      <c r="O4" s="77" t="s">
        <v>71</v>
      </c>
      <c r="P4" s="77" t="s">
        <v>72</v>
      </c>
      <c r="Q4" s="78" t="s">
        <v>73</v>
      </c>
      <c r="R4" s="62"/>
      <c r="S4" s="62"/>
      <c r="T4" s="62"/>
      <c r="U4" s="62"/>
      <c r="V4" s="1"/>
      <c r="W4" s="1"/>
    </row>
    <row r="5">
      <c r="A5" s="79"/>
      <c r="B5" s="80">
        <v>1.0</v>
      </c>
      <c r="C5" s="81" t="s">
        <v>42</v>
      </c>
      <c r="D5" s="81" t="s">
        <v>74</v>
      </c>
      <c r="E5" s="82">
        <v>1947.9561561003904</v>
      </c>
      <c r="F5" s="83"/>
      <c r="G5" s="84">
        <f>if(isblank(C5),"",(countif(Pelitulokset!E:E,C5)))</f>
        <v>26</v>
      </c>
      <c r="H5" s="85">
        <f>if(isblank(C5),"",countif(Pelitulokset!B:C,C5))</f>
        <v>42</v>
      </c>
      <c r="I5" s="86" t="str">
        <f t="array" ref="I5">iferror(index('Säännöt ja ohjeet'!$H$19:$H$46,match(J5,'Säännöt ja ohjeet'!$J$19:$J$46,-1)+1,0) &amp; if(J5&gt;1600," (" &amp; round(J5,0) &amp; ")",""),"")</f>
        <v>1 kyu (2005)</v>
      </c>
      <c r="J5" s="86">
        <f t="array" ref="J5">iferror(index(Pelitulokset!$AI$183:$JL$183,1,match($C5,Pelitulokset!$AI$3:$JL$3,0)),"")</f>
        <v>2004.732079</v>
      </c>
      <c r="K5" s="86" t="str">
        <f t="array" ref="K5">iferror(index('Säännöt ja ohjeet'!$H$19:$H$45,match(L5,'Säännöt ja ohjeet'!$J$19:$J$45,-1)+1,0) &amp; " (" &amp; round(L5,0) &amp; ")","")</f>
        <v>1 kyu (2027)</v>
      </c>
      <c r="L5" s="86">
        <f t="array" ref="L5">iferror(index(Pelitulokset!$AI$184:$JL$184,1,match($C5,Pelitulokset!$AI$3:$JL$3,0)),"")</f>
        <v>2026.828869</v>
      </c>
      <c r="M5" s="87">
        <f t="shared" ref="M5:M74" si="1">if(isblank(C5),"",round(max(0,L5-E5),0))</f>
        <v>79</v>
      </c>
      <c r="N5" s="85"/>
      <c r="O5" s="85" t="str">
        <f t="shared" ref="O5:O74" si="2">if(isblank(C5),"",rank(M5,$M$5:$M$30) &amp; ".")</f>
        <v>4.</v>
      </c>
      <c r="P5" s="85" t="str">
        <f t="shared" ref="P5:P74" si="3">if(isblank(C5),"",rank(G5,$G$5:$G$30) &amp; ".")</f>
        <v>2.</v>
      </c>
      <c r="Q5" s="85" t="str">
        <f t="shared" ref="Q5:Q74" si="4">iferror(rank(J5,J:J) &amp; ".","")</f>
        <v>7.</v>
      </c>
      <c r="R5" s="62"/>
      <c r="S5" s="88"/>
      <c r="T5" s="69"/>
      <c r="V5" s="89"/>
      <c r="Y5" s="90"/>
      <c r="Z5" s="90"/>
    </row>
    <row r="6">
      <c r="A6" s="79"/>
      <c r="B6" s="80">
        <v>2.0</v>
      </c>
      <c r="C6" s="91" t="s">
        <v>38</v>
      </c>
      <c r="D6" s="91" t="s">
        <v>75</v>
      </c>
      <c r="E6" s="92">
        <v>1738.4829593358381</v>
      </c>
      <c r="F6" s="83"/>
      <c r="G6" s="84">
        <f>if(isblank(C6),"",(countif(Pelitulokset!E:E,C6)))</f>
        <v>8</v>
      </c>
      <c r="H6" s="85">
        <f>if(isblank(C6),"",countif(Pelitulokset!B:C,C6))</f>
        <v>16</v>
      </c>
      <c r="I6" s="86" t="str">
        <f t="array" ref="I6">iferror(index('Säännöt ja ohjeet'!$H$19:$H$46,match(J6,'Säännöt ja ohjeet'!$J$19:$J$46,-1)+1,0) &amp; if(J6&gt;1600," (" &amp; round(J6,0) &amp; ")",""),"")</f>
        <v>3 kyu (1846)</v>
      </c>
      <c r="J6" s="86">
        <f t="array" ref="J6">iferror(index(Pelitulokset!$AI$183:$JL$183,1,match($C6,Pelitulokset!$AI$3:$JL$3,0)),"")</f>
        <v>1845.73035</v>
      </c>
      <c r="K6" s="86" t="str">
        <f t="array" ref="K6">iferror(index('Säännöt ja ohjeet'!$H$19:$H$45,match(L6,'Säännöt ja ohjeet'!$J$19:$J$45,-1)+1,0) &amp; " (" &amp; round(L6,0) &amp; ")","")</f>
        <v>2 kyu (1931)</v>
      </c>
      <c r="L6" s="86">
        <f t="array" ref="L6">iferror(index(Pelitulokset!$AI$184:$JL$184,1,match($C6,Pelitulokset!$AI$3:$JL$3,0)),"")</f>
        <v>1931.250027</v>
      </c>
      <c r="M6" s="87">
        <f t="shared" si="1"/>
        <v>193</v>
      </c>
      <c r="N6" s="85"/>
      <c r="O6" s="85" t="str">
        <f t="shared" si="2"/>
        <v>1.</v>
      </c>
      <c r="P6" s="85" t="str">
        <f t="shared" si="3"/>
        <v>3.</v>
      </c>
      <c r="Q6" s="85" t="str">
        <f t="shared" si="4"/>
        <v>8.</v>
      </c>
      <c r="R6" s="62"/>
      <c r="S6" s="88"/>
      <c r="T6" s="79"/>
      <c r="U6" s="79"/>
      <c r="V6" s="93"/>
      <c r="W6" s="93"/>
      <c r="Y6" s="91"/>
      <c r="Z6" s="91"/>
    </row>
    <row r="7">
      <c r="A7" s="79"/>
      <c r="B7" s="80">
        <v>3.0</v>
      </c>
      <c r="C7" s="81" t="s">
        <v>37</v>
      </c>
      <c r="D7" s="81" t="s">
        <v>76</v>
      </c>
      <c r="E7" s="82">
        <v>2442.097921116131</v>
      </c>
      <c r="F7" s="83"/>
      <c r="G7" s="84">
        <f>if(isblank(C7),"",(countif(Pelitulokset!E:E,C7)))</f>
        <v>30</v>
      </c>
      <c r="H7" s="85">
        <f>if(isblank(C7),"",countif(Pelitulokset!B:C,C7))</f>
        <v>37</v>
      </c>
      <c r="I7" s="86" t="str">
        <f t="array" ref="I7">iferror(index('Säännöt ja ohjeet'!$H$19:$H$46,match(J7,'Säännöt ja ohjeet'!$J$19:$J$46,-1)+1,0) &amp; if(J7&gt;1600," (" &amp; round(J7,0) &amp; ")",""),"")</f>
        <v>4 dan (2427)</v>
      </c>
      <c r="J7" s="86">
        <f t="array" ref="J7">iferror(index(Pelitulokset!$AI$183:$JL$183,1,match($C7,Pelitulokset!$AI$3:$JL$3,0)),"")</f>
        <v>2427.22019</v>
      </c>
      <c r="K7" s="86" t="str">
        <f t="array" ref="K7">iferror(index('Säännöt ja ohjeet'!$H$19:$H$45,match(L7,'Säännöt ja ohjeet'!$J$19:$J$45,-1)+1,0) &amp; " (" &amp; round(L7,0) &amp; ")","")</f>
        <v>5 dan (2455)</v>
      </c>
      <c r="L7" s="86">
        <f t="array" ref="L7">iferror(index(Pelitulokset!$AI$184:$JL$184,1,match($C7,Pelitulokset!$AI$3:$JL$3,0)),"")</f>
        <v>2455.072175</v>
      </c>
      <c r="M7" s="87">
        <f t="shared" si="1"/>
        <v>13</v>
      </c>
      <c r="N7" s="85"/>
      <c r="O7" s="85" t="str">
        <f t="shared" si="2"/>
        <v>10.</v>
      </c>
      <c r="P7" s="85" t="str">
        <f t="shared" si="3"/>
        <v>1.</v>
      </c>
      <c r="Q7" s="85" t="str">
        <f t="shared" si="4"/>
        <v>1.</v>
      </c>
      <c r="R7" s="62"/>
      <c r="S7" s="88"/>
      <c r="T7" s="94"/>
      <c r="U7" s="95"/>
      <c r="V7" s="96"/>
      <c r="W7" s="97"/>
      <c r="Y7" s="91"/>
      <c r="Z7" s="91"/>
    </row>
    <row r="8">
      <c r="A8" s="79"/>
      <c r="B8" s="80">
        <v>4.0</v>
      </c>
      <c r="C8" s="91" t="s">
        <v>46</v>
      </c>
      <c r="D8" s="91" t="s">
        <v>77</v>
      </c>
      <c r="E8" s="92">
        <v>1676.0117220199927</v>
      </c>
      <c r="F8" s="83"/>
      <c r="G8" s="84">
        <f>if(isblank(C8),"",(countif(Pelitulokset!E:E,C8)))</f>
        <v>1</v>
      </c>
      <c r="H8" s="85">
        <f>if(isblank(C8),"",countif(Pelitulokset!B:C,C8))</f>
        <v>5</v>
      </c>
      <c r="I8" s="86" t="str">
        <f t="array" ref="I8">iferror(index('Säännöt ja ohjeet'!$H$19:$H$46,match(J8,'Säännöt ja ohjeet'!$J$19:$J$46,-1)+1,0) &amp; if(J8&gt;1600," (" &amp; round(J8,0) &amp; ")",""),"")</f>
        <v>4 kyu (1676)</v>
      </c>
      <c r="J8" s="86">
        <f t="array" ref="J8">iferror(index(Pelitulokset!$AI$183:$JL$183,1,match($C8,Pelitulokset!$AI$3:$JL$3,0)),"")</f>
        <v>1676.303128</v>
      </c>
      <c r="K8" s="86" t="str">
        <f t="array" ref="K8">iferror(index('Säännöt ja ohjeet'!$H$19:$H$45,match(L8,'Säännöt ja ohjeet'!$J$19:$J$45,-1)+1,0) &amp; " (" &amp; round(L8,0) &amp; ")","")</f>
        <v>4 kyu (1676)</v>
      </c>
      <c r="L8" s="86">
        <f t="array" ref="L8">iferror(index(Pelitulokset!$AI$184:$JL$184,1,match($C8,Pelitulokset!$AI$3:$JL$3,0)),"")</f>
        <v>1676.303128</v>
      </c>
      <c r="M8" s="87">
        <f t="shared" si="1"/>
        <v>0</v>
      </c>
      <c r="N8" s="85"/>
      <c r="O8" s="85" t="str">
        <f t="shared" si="2"/>
        <v>13.</v>
      </c>
      <c r="P8" s="85" t="str">
        <f t="shared" si="3"/>
        <v>8.</v>
      </c>
      <c r="Q8" s="85" t="str">
        <f t="shared" si="4"/>
        <v>13.</v>
      </c>
      <c r="R8" s="62"/>
      <c r="S8" s="88"/>
      <c r="T8" s="94"/>
      <c r="U8" s="95"/>
      <c r="V8" s="96"/>
      <c r="W8" s="97"/>
      <c r="Y8" s="91"/>
      <c r="Z8" s="91"/>
    </row>
    <row r="9">
      <c r="A9" s="79"/>
      <c r="B9" s="80">
        <v>5.0</v>
      </c>
      <c r="C9" s="91" t="s">
        <v>52</v>
      </c>
      <c r="D9" s="91" t="s">
        <v>78</v>
      </c>
      <c r="E9" s="92">
        <v>1804.0721312762673</v>
      </c>
      <c r="F9" s="83"/>
      <c r="G9" s="84">
        <f>if(isblank(C9),"",(countif(Pelitulokset!E:E,C9)))</f>
        <v>0</v>
      </c>
      <c r="H9" s="85">
        <f>if(isblank(C9),"",countif(Pelitulokset!B:C,C9))</f>
        <v>3</v>
      </c>
      <c r="I9" s="86" t="str">
        <f t="array" ref="I9">iferror(index('Säännöt ja ohjeet'!$H$19:$H$46,match(J9,'Säännöt ja ohjeet'!$J$19:$J$46,-1)+1,0) &amp; if(J9&gt;1600," (" &amp; round(J9,0) &amp; ")",""),"")</f>
        <v>3 kyu (1776)</v>
      </c>
      <c r="J9" s="86">
        <f t="array" ref="J9">iferror(index(Pelitulokset!$AI$183:$JL$183,1,match($C9,Pelitulokset!$AI$3:$JL$3,0)),"")</f>
        <v>1775.926432</v>
      </c>
      <c r="K9" s="86" t="str">
        <f t="array" ref="K9">iferror(index('Säännöt ja ohjeet'!$H$19:$H$45,match(L9,'Säännöt ja ohjeet'!$J$19:$J$45,-1)+1,0) &amp; " (" &amp; round(L9,0) &amp; ")","")</f>
        <v>3 kyu (1804)</v>
      </c>
      <c r="L9" s="86">
        <f t="array" ref="L9">iferror(index(Pelitulokset!$AI$184:$JL$184,1,match($C9,Pelitulokset!$AI$3:$JL$3,0)),"")</f>
        <v>1804.072131</v>
      </c>
      <c r="M9" s="87">
        <f t="shared" si="1"/>
        <v>0</v>
      </c>
      <c r="N9" s="85"/>
      <c r="O9" s="85" t="str">
        <f t="shared" si="2"/>
        <v>13.</v>
      </c>
      <c r="P9" s="85" t="str">
        <f t="shared" si="3"/>
        <v>14.</v>
      </c>
      <c r="Q9" s="85" t="str">
        <f t="shared" si="4"/>
        <v>10.</v>
      </c>
      <c r="R9" s="62"/>
      <c r="S9" s="88"/>
      <c r="T9" s="94"/>
      <c r="U9" s="95"/>
      <c r="V9" s="96"/>
      <c r="W9" s="97"/>
      <c r="Y9" s="91"/>
      <c r="Z9" s="91"/>
    </row>
    <row r="10">
      <c r="A10" s="79"/>
      <c r="B10" s="80">
        <v>6.0</v>
      </c>
      <c r="C10" s="91" t="s">
        <v>47</v>
      </c>
      <c r="D10" s="91" t="s">
        <v>76</v>
      </c>
      <c r="E10" s="92">
        <v>2324.405500692162</v>
      </c>
      <c r="F10" s="83"/>
      <c r="G10" s="84">
        <f>if(isblank(C10),"",(countif(Pelitulokset!E:E,C10)))</f>
        <v>2</v>
      </c>
      <c r="H10" s="85">
        <f>if(isblank(C10),"",countif(Pelitulokset!B:C,C10))</f>
        <v>6</v>
      </c>
      <c r="I10" s="86" t="str">
        <f t="array" ref="I10">iferror(index('Säännöt ja ohjeet'!$H$19:$H$46,match(J10,'Säännöt ja ohjeet'!$J$19:$J$46,-1)+1,0) &amp; if(J10&gt;1600," (" &amp; round(J10,0) &amp; ")",""),"")</f>
        <v>3 dan (2303)</v>
      </c>
      <c r="J10" s="86">
        <f t="array" ref="J10">iferror(index(Pelitulokset!$AI$183:$JL$183,1,match($C10,Pelitulokset!$AI$3:$JL$3,0)),"")</f>
        <v>2303.106744</v>
      </c>
      <c r="K10" s="86" t="str">
        <f t="array" ref="K10">iferror(index('Säännöt ja ohjeet'!$H$19:$H$45,match(L10,'Säännöt ja ohjeet'!$J$19:$J$45,-1)+1,0) &amp; " (" &amp; round(L10,0) &amp; ")","")</f>
        <v>3 dan (2334)</v>
      </c>
      <c r="L10" s="86">
        <f t="array" ref="L10">iferror(index(Pelitulokset!$AI$184:$JL$184,1,match($C10,Pelitulokset!$AI$3:$JL$3,0)),"")</f>
        <v>2333.503271</v>
      </c>
      <c r="M10" s="87">
        <f t="shared" si="1"/>
        <v>9</v>
      </c>
      <c r="N10" s="85"/>
      <c r="O10" s="85" t="str">
        <f t="shared" si="2"/>
        <v>11.</v>
      </c>
      <c r="P10" s="85" t="str">
        <f t="shared" si="3"/>
        <v>5.</v>
      </c>
      <c r="Q10" s="85" t="str">
        <f t="shared" si="4"/>
        <v>2.</v>
      </c>
      <c r="R10" s="62"/>
      <c r="S10" s="88"/>
      <c r="T10" s="94"/>
      <c r="U10" s="95"/>
      <c r="V10" s="96"/>
      <c r="W10" s="97"/>
      <c r="Y10" s="91"/>
      <c r="Z10" s="91"/>
    </row>
    <row r="11">
      <c r="A11" s="79"/>
      <c r="B11" s="80">
        <v>7.0</v>
      </c>
      <c r="C11" s="91" t="s">
        <v>54</v>
      </c>
      <c r="D11" s="91" t="s">
        <v>79</v>
      </c>
      <c r="E11" s="92">
        <v>2286.3278203093214</v>
      </c>
      <c r="F11" s="83"/>
      <c r="G11" s="84">
        <f>if(isblank(C11),"",(countif(Pelitulokset!E:E,C11)))</f>
        <v>0</v>
      </c>
      <c r="H11" s="85">
        <f>if(isblank(C11),"",countif(Pelitulokset!B:C,C11))</f>
        <v>1</v>
      </c>
      <c r="I11" s="86" t="str">
        <f t="array" ref="I11">iferror(index('Säännöt ja ohjeet'!$H$19:$H$46,match(J11,'Säännöt ja ohjeet'!$J$19:$J$46,-1)+1,0) &amp; if(J11&gt;1600," (" &amp; round(J11,0) &amp; ")",""),"")</f>
        <v>3 dan (2279)</v>
      </c>
      <c r="J11" s="86">
        <f t="array" ref="J11">iferror(index(Pelitulokset!$AI$183:$JL$183,1,match($C11,Pelitulokset!$AI$3:$JL$3,0)),"")</f>
        <v>2279.021637</v>
      </c>
      <c r="K11" s="86" t="str">
        <f t="array" ref="K11">iferror(index('Säännöt ja ohjeet'!$H$19:$H$45,match(L11,'Säännöt ja ohjeet'!$J$19:$J$45,-1)+1,0) &amp; " (" &amp; round(L11,0) &amp; ")","")</f>
        <v>3 dan (2286)</v>
      </c>
      <c r="L11" s="86">
        <f t="array" ref="L11">iferror(index(Pelitulokset!$AI$184:$JL$184,1,match($C11,Pelitulokset!$AI$3:$JL$3,0)),"")</f>
        <v>2286.32782</v>
      </c>
      <c r="M11" s="87">
        <f t="shared" si="1"/>
        <v>0</v>
      </c>
      <c r="N11" s="85"/>
      <c r="O11" s="85" t="str">
        <f t="shared" si="2"/>
        <v>13.</v>
      </c>
      <c r="P11" s="85" t="str">
        <f t="shared" si="3"/>
        <v>14.</v>
      </c>
      <c r="Q11" s="85" t="str">
        <f t="shared" si="4"/>
        <v>3.</v>
      </c>
      <c r="R11" s="62"/>
      <c r="S11" s="88"/>
      <c r="T11" s="94"/>
      <c r="U11" s="95"/>
      <c r="V11" s="96"/>
      <c r="W11" s="97"/>
      <c r="Y11" s="91"/>
      <c r="Z11" s="91"/>
    </row>
    <row r="12">
      <c r="A12" s="79"/>
      <c r="B12" s="80">
        <v>8.0</v>
      </c>
      <c r="C12" s="81" t="s">
        <v>50</v>
      </c>
      <c r="D12" s="81" t="s">
        <v>74</v>
      </c>
      <c r="E12" s="82">
        <v>1646.0151241025546</v>
      </c>
      <c r="F12" s="83"/>
      <c r="G12" s="84">
        <f>if(isblank(C12),"",(countif(Pelitulokset!E:E,C12)))</f>
        <v>2</v>
      </c>
      <c r="H12" s="85">
        <f>if(isblank(C12),"",countif(Pelitulokset!B:C,C12))</f>
        <v>4</v>
      </c>
      <c r="I12" s="86" t="str">
        <f t="array" ref="I12">iferror(index('Säännöt ja ohjeet'!$H$19:$H$46,match(J12,'Säännöt ja ohjeet'!$J$19:$J$46,-1)+1,0) &amp; if(J12&gt;1600," (" &amp; round(J12,0) &amp; ")",""),"")</f>
        <v>4 kyu (1722)</v>
      </c>
      <c r="J12" s="86">
        <f t="array" ref="J12">iferror(index(Pelitulokset!$AI$183:$JL$183,1,match($C12,Pelitulokset!$AI$3:$JL$3,0)),"")</f>
        <v>1721.536599</v>
      </c>
      <c r="K12" s="86" t="str">
        <f t="array" ref="K12">iferror(index('Säännöt ja ohjeet'!$H$19:$H$45,match(L12,'Säännöt ja ohjeet'!$J$19:$J$45,-1)+1,0) &amp; " (" &amp; round(L12,0) &amp; ")","")</f>
        <v>4 kyu (1722)</v>
      </c>
      <c r="L12" s="86">
        <f t="array" ref="L12">iferror(index(Pelitulokset!$AI$184:$JL$184,1,match($C12,Pelitulokset!$AI$3:$JL$3,0)),"")</f>
        <v>1721.536599</v>
      </c>
      <c r="M12" s="87">
        <f t="shared" si="1"/>
        <v>76</v>
      </c>
      <c r="N12" s="85"/>
      <c r="O12" s="85" t="str">
        <f t="shared" si="2"/>
        <v>5.</v>
      </c>
      <c r="P12" s="85" t="str">
        <f t="shared" si="3"/>
        <v>5.</v>
      </c>
      <c r="Q12" s="85" t="str">
        <f t="shared" si="4"/>
        <v>12.</v>
      </c>
      <c r="R12" s="62"/>
      <c r="S12" s="88"/>
      <c r="T12" s="94"/>
      <c r="U12" s="95"/>
      <c r="V12" s="96"/>
      <c r="W12" s="97"/>
      <c r="Y12" s="91"/>
      <c r="Z12" s="91"/>
    </row>
    <row r="13">
      <c r="A13" s="79"/>
      <c r="B13" s="80">
        <v>9.0</v>
      </c>
      <c r="C13" s="91" t="s">
        <v>80</v>
      </c>
      <c r="D13" s="91" t="s">
        <v>81</v>
      </c>
      <c r="E13" s="92">
        <v>880.3044819086427</v>
      </c>
      <c r="F13" s="83"/>
      <c r="G13" s="84">
        <f>if(isblank(C13),"",(countif(Pelitulokset!E:E,C13)))</f>
        <v>0</v>
      </c>
      <c r="H13" s="85">
        <f>if(isblank(C13),"",countif(Pelitulokset!B:C,C13))</f>
        <v>0</v>
      </c>
      <c r="I13" s="86" t="str">
        <f t="array" ref="I13">iferror(index('Säännöt ja ohjeet'!$H$19:$H$46,match(J13,'Säännöt ja ohjeet'!$J$19:$J$46,-1)+1,0) &amp; if(J13&gt;1600," (" &amp; round(J13,0) &amp; ")",""),"")</f>
        <v>12 kyu</v>
      </c>
      <c r="J13" s="86">
        <f t="array" ref="J13">iferror(index(Pelitulokset!$AI$183:$JL$183,1,match($C13,Pelitulokset!$AI$3:$JL$3,0)),"")</f>
        <v>880.3044819</v>
      </c>
      <c r="K13" s="86" t="str">
        <f t="array" ref="K13">iferror(index('Säännöt ja ohjeet'!$H$19:$H$45,match(L13,'Säännöt ja ohjeet'!$J$19:$J$45,-1)+1,0) &amp; " (" &amp; round(L13,0) &amp; ")","")</f>
        <v>12 kyu (880)</v>
      </c>
      <c r="L13" s="86">
        <f t="array" ref="L13">iferror(index(Pelitulokset!$AI$184:$JL$184,1,match($C13,Pelitulokset!$AI$3:$JL$3,0)),"")</f>
        <v>880.3044819</v>
      </c>
      <c r="M13" s="87">
        <f t="shared" si="1"/>
        <v>0</v>
      </c>
      <c r="N13" s="85"/>
      <c r="O13" s="85" t="str">
        <f t="shared" si="2"/>
        <v>13.</v>
      </c>
      <c r="P13" s="85" t="str">
        <f t="shared" si="3"/>
        <v>14.</v>
      </c>
      <c r="Q13" s="85" t="str">
        <f t="shared" si="4"/>
        <v>19.</v>
      </c>
      <c r="R13" s="62"/>
      <c r="S13" s="88"/>
      <c r="T13" s="94"/>
      <c r="U13" s="95"/>
      <c r="V13" s="96"/>
      <c r="W13" s="97"/>
      <c r="Y13" s="91"/>
      <c r="Z13" s="91"/>
    </row>
    <row r="14">
      <c r="A14" s="79"/>
      <c r="B14" s="80">
        <v>10.0</v>
      </c>
      <c r="C14" s="91" t="s">
        <v>41</v>
      </c>
      <c r="D14" s="91" t="s">
        <v>81</v>
      </c>
      <c r="E14" s="98">
        <v>800.0</v>
      </c>
      <c r="F14" s="83"/>
      <c r="G14" s="84">
        <f>if(isblank(C14),"",(countif(Pelitulokset!E:E,C14)))</f>
        <v>1</v>
      </c>
      <c r="H14" s="85">
        <f>if(isblank(C14),"",countif(Pelitulokset!B:C,C14))</f>
        <v>7</v>
      </c>
      <c r="I14" s="86" t="str">
        <f t="array" ref="I14">iferror(index('Säännöt ja ohjeet'!$H$19:$H$46,match(J14,'Säännöt ja ohjeet'!$J$19:$J$46,-1)+1,0) &amp; if(J14&gt;1600," (" &amp; round(J14,0) &amp; ")",""),"")</f>
        <v>13 kyu</v>
      </c>
      <c r="J14" s="86">
        <f t="array" ref="J14">iferror(index(Pelitulokset!$AI$183:$JL$183,1,match($C14,Pelitulokset!$AI$3:$JL$3,0)),"")</f>
        <v>818.204268</v>
      </c>
      <c r="K14" s="86" t="str">
        <f t="array" ref="K14">iferror(index('Säännöt ja ohjeet'!$H$19:$H$45,match(L14,'Säännöt ja ohjeet'!$J$19:$J$45,-1)+1,0) &amp; " (" &amp; round(L14,0) &amp; ")","")</f>
        <v>12 kyu (884)</v>
      </c>
      <c r="L14" s="86">
        <f t="array" ref="L14">iferror(index(Pelitulokset!$AI$184:$JL$184,1,match($C14,Pelitulokset!$AI$3:$JL$3,0)),"")</f>
        <v>883.850954</v>
      </c>
      <c r="M14" s="87">
        <f t="shared" si="1"/>
        <v>84</v>
      </c>
      <c r="N14" s="85"/>
      <c r="O14" s="85" t="str">
        <f t="shared" si="2"/>
        <v>3.</v>
      </c>
      <c r="P14" s="85" t="str">
        <f t="shared" si="3"/>
        <v>8.</v>
      </c>
      <c r="Q14" s="85" t="str">
        <f t="shared" si="4"/>
        <v>20.</v>
      </c>
      <c r="R14" s="62"/>
      <c r="S14" s="88"/>
      <c r="T14" s="94"/>
      <c r="U14" s="95"/>
      <c r="V14" s="96"/>
      <c r="W14" s="97"/>
      <c r="Y14" s="91"/>
      <c r="Z14" s="91"/>
    </row>
    <row r="15">
      <c r="A15" s="79"/>
      <c r="B15" s="80">
        <v>11.0</v>
      </c>
      <c r="C15" s="91" t="s">
        <v>43</v>
      </c>
      <c r="D15" s="91" t="s">
        <v>82</v>
      </c>
      <c r="E15" s="98">
        <v>2219.0</v>
      </c>
      <c r="F15" s="83"/>
      <c r="G15" s="84">
        <f>if(isblank(C15),"",(countif(Pelitulokset!E:E,C15)))</f>
        <v>0</v>
      </c>
      <c r="H15" s="85">
        <f>if(isblank(C15),"",countif(Pelitulokset!B:C,C15))</f>
        <v>3</v>
      </c>
      <c r="I15" s="86" t="str">
        <f t="array" ref="I15">iferror(index('Säännöt ja ohjeet'!$H$19:$H$46,match(J15,'Säännöt ja ohjeet'!$J$19:$J$46,-1)+1,0) &amp; if(J15&gt;1600," (" &amp; round(J15,0) &amp; ")",""),"")</f>
        <v>2 dan (2179)</v>
      </c>
      <c r="J15" s="86">
        <f t="array" ref="J15">iferror(index(Pelitulokset!$AI$183:$JL$183,1,match($C15,Pelitulokset!$AI$3:$JL$3,0)),"")</f>
        <v>2178.77133</v>
      </c>
      <c r="K15" s="86" t="str">
        <f t="array" ref="K15">iferror(index('Säännöt ja ohjeet'!$H$19:$H$45,match(L15,'Säännöt ja ohjeet'!$J$19:$J$45,-1)+1,0) &amp; " (" &amp; round(L15,0) &amp; ")","")</f>
        <v>2 dan (2219)</v>
      </c>
      <c r="L15" s="86">
        <f t="array" ref="L15">iferror(index(Pelitulokset!$AI$184:$JL$184,1,match($C15,Pelitulokset!$AI$3:$JL$3,0)),"")</f>
        <v>2219</v>
      </c>
      <c r="M15" s="87">
        <f t="shared" si="1"/>
        <v>0</v>
      </c>
      <c r="N15" s="85"/>
      <c r="O15" s="85" t="str">
        <f t="shared" si="2"/>
        <v>13.</v>
      </c>
      <c r="P15" s="85" t="str">
        <f t="shared" si="3"/>
        <v>14.</v>
      </c>
      <c r="Q15" s="85" t="str">
        <f t="shared" si="4"/>
        <v>5.</v>
      </c>
      <c r="R15" s="62"/>
      <c r="S15" s="88"/>
      <c r="T15" s="94"/>
      <c r="U15" s="95"/>
      <c r="V15" s="96"/>
      <c r="W15" s="97"/>
      <c r="Y15" s="91"/>
      <c r="Z15" s="91"/>
    </row>
    <row r="16">
      <c r="A16" s="79"/>
      <c r="B16" s="80">
        <v>12.0</v>
      </c>
      <c r="C16" s="91" t="s">
        <v>83</v>
      </c>
      <c r="D16" s="91" t="s">
        <v>81</v>
      </c>
      <c r="E16" s="92">
        <v>811.6490609624191</v>
      </c>
      <c r="F16" s="83"/>
      <c r="G16" s="84">
        <f>if(isblank(C16),"",(countif(Pelitulokset!E:E,C16)))</f>
        <v>0</v>
      </c>
      <c r="H16" s="85">
        <f>if(isblank(C16),"",countif(Pelitulokset!B:C,C16))</f>
        <v>0</v>
      </c>
      <c r="I16" s="86" t="str">
        <f t="array" ref="I16">iferror(index('Säännöt ja ohjeet'!$H$19:$H$46,match(J16,'Säännöt ja ohjeet'!$J$19:$J$46,-1)+1,0) &amp; if(J16&gt;1600," (" &amp; round(J16,0) &amp; ")",""),"")</f>
        <v>13 kyu</v>
      </c>
      <c r="J16" s="86">
        <f t="array" ref="J16">iferror(index(Pelitulokset!$AI$183:$JL$183,1,match($C16,Pelitulokset!$AI$3:$JL$3,0)),"")</f>
        <v>811.649061</v>
      </c>
      <c r="K16" s="86" t="str">
        <f t="array" ref="K16">iferror(index('Säännöt ja ohjeet'!$H$19:$H$45,match(L16,'Säännöt ja ohjeet'!$J$19:$J$45,-1)+1,0) &amp; " (" &amp; round(L16,0) &amp; ")","")</f>
        <v>13 kyu (812)</v>
      </c>
      <c r="L16" s="86">
        <f t="array" ref="L16">iferror(index(Pelitulokset!$AI$184:$JL$184,1,match($C16,Pelitulokset!$AI$3:$JL$3,0)),"")</f>
        <v>811.649061</v>
      </c>
      <c r="M16" s="87">
        <f t="shared" si="1"/>
        <v>0</v>
      </c>
      <c r="N16" s="85"/>
      <c r="O16" s="85" t="str">
        <f t="shared" si="2"/>
        <v>13.</v>
      </c>
      <c r="P16" s="85" t="str">
        <f t="shared" si="3"/>
        <v>14.</v>
      </c>
      <c r="Q16" s="85" t="str">
        <f t="shared" si="4"/>
        <v>21.</v>
      </c>
      <c r="R16" s="62"/>
      <c r="S16" s="88"/>
      <c r="T16" s="94"/>
      <c r="U16" s="95"/>
      <c r="V16" s="96"/>
      <c r="W16" s="97"/>
      <c r="Y16" s="91"/>
      <c r="Z16" s="91"/>
    </row>
    <row r="17">
      <c r="A17" s="79"/>
      <c r="B17" s="80">
        <v>13.0</v>
      </c>
      <c r="C17" s="91" t="s">
        <v>40</v>
      </c>
      <c r="D17" s="91" t="s">
        <v>84</v>
      </c>
      <c r="E17" s="98">
        <v>1091.0</v>
      </c>
      <c r="F17" s="83"/>
      <c r="G17" s="84">
        <f>if(isblank(C17),"",(countif(Pelitulokset!E:E,C17)))</f>
        <v>6</v>
      </c>
      <c r="H17" s="85">
        <f>if(isblank(C17),"",countif(Pelitulokset!B:C,C17))</f>
        <v>25</v>
      </c>
      <c r="I17" s="86" t="str">
        <f t="array" ref="I17">iferror(index('Säännöt ja ohjeet'!$H$19:$H$46,match(J17,'Säännöt ja ohjeet'!$J$19:$J$46,-1)+1,0) &amp; if(J17&gt;1600," (" &amp; round(J17,0) &amp; ")",""),"")</f>
        <v>9 kyu</v>
      </c>
      <c r="J17" s="86">
        <f t="array" ref="J17">iferror(index(Pelitulokset!$AI$183:$JL$183,1,match($C17,Pelitulokset!$AI$3:$JL$3,0)),"")</f>
        <v>1243.17385</v>
      </c>
      <c r="K17" s="86" t="str">
        <f t="array" ref="K17">iferror(index('Säännöt ja ohjeet'!$H$19:$H$45,match(L17,'Säännöt ja ohjeet'!$J$19:$J$45,-1)+1,0) &amp; " (" &amp; round(L17,0) &amp; ")","")</f>
        <v>9 kyu (1243)</v>
      </c>
      <c r="L17" s="86">
        <f t="array" ref="L17">iferror(index(Pelitulokset!$AI$184:$JL$184,1,match($C17,Pelitulokset!$AI$3:$JL$3,0)),"")</f>
        <v>1243.17385</v>
      </c>
      <c r="M17" s="87">
        <f t="shared" si="1"/>
        <v>152</v>
      </c>
      <c r="N17" s="85"/>
      <c r="O17" s="85" t="str">
        <f t="shared" si="2"/>
        <v>2.</v>
      </c>
      <c r="P17" s="85" t="str">
        <f t="shared" si="3"/>
        <v>4.</v>
      </c>
      <c r="Q17" s="85" t="str">
        <f t="shared" si="4"/>
        <v>16.</v>
      </c>
      <c r="R17" s="62"/>
      <c r="S17" s="88"/>
      <c r="T17" s="94"/>
      <c r="U17" s="95"/>
      <c r="V17" s="96"/>
      <c r="W17" s="97"/>
      <c r="Y17" s="91"/>
      <c r="Z17" s="91"/>
    </row>
    <row r="18">
      <c r="A18" s="79"/>
      <c r="B18" s="80">
        <v>14.0</v>
      </c>
      <c r="C18" s="91" t="s">
        <v>45</v>
      </c>
      <c r="D18" s="91" t="s">
        <v>85</v>
      </c>
      <c r="E18" s="92">
        <v>1295.989198088299</v>
      </c>
      <c r="F18" s="83"/>
      <c r="G18" s="84">
        <f>if(isblank(C18),"",(countif(Pelitulokset!E:E,C18)))</f>
        <v>2</v>
      </c>
      <c r="H18" s="85">
        <f>if(isblank(C18),"",countif(Pelitulokset!B:C,C18))</f>
        <v>6</v>
      </c>
      <c r="I18" s="86" t="str">
        <f t="array" ref="I18">iferror(index('Säännöt ja ohjeet'!$H$19:$H$46,match(J18,'Säännöt ja ohjeet'!$J$19:$J$46,-1)+1,0) &amp; if(J18&gt;1600," (" &amp; round(J18,0) &amp; ")",""),"")</f>
        <v>8 kyu</v>
      </c>
      <c r="J18" s="86">
        <f t="array" ref="J18">iferror(index(Pelitulokset!$AI$183:$JL$183,1,match($C18,Pelitulokset!$AI$3:$JL$3,0)),"")</f>
        <v>1314.655233</v>
      </c>
      <c r="K18" s="86" t="str">
        <f t="array" ref="K18">iferror(index('Säännöt ja ohjeet'!$H$19:$H$45,match(L18,'Säännöt ja ohjeet'!$J$19:$J$45,-1)+1,0) &amp; " (" &amp; round(L18,0) &amp; ")","")</f>
        <v>7 kyu (1353)</v>
      </c>
      <c r="L18" s="86">
        <f t="array" ref="L18">iferror(index(Pelitulokset!$AI$184:$JL$184,1,match($C18,Pelitulokset!$AI$3:$JL$3,0)),"")</f>
        <v>1353.009108</v>
      </c>
      <c r="M18" s="87">
        <f t="shared" si="1"/>
        <v>57</v>
      </c>
      <c r="N18" s="85"/>
      <c r="O18" s="85" t="str">
        <f t="shared" si="2"/>
        <v>6.</v>
      </c>
      <c r="P18" s="85" t="str">
        <f t="shared" si="3"/>
        <v>5.</v>
      </c>
      <c r="Q18" s="85" t="str">
        <f t="shared" si="4"/>
        <v>15.</v>
      </c>
      <c r="R18" s="62"/>
      <c r="S18" s="88"/>
      <c r="T18" s="62"/>
      <c r="U18" s="62"/>
      <c r="V18" s="1"/>
      <c r="W18" s="1"/>
      <c r="Y18" s="91"/>
      <c r="Z18" s="91"/>
    </row>
    <row r="19">
      <c r="A19" s="79"/>
      <c r="B19" s="80">
        <v>15.0</v>
      </c>
      <c r="C19" s="81" t="s">
        <v>86</v>
      </c>
      <c r="D19" s="81" t="s">
        <v>84</v>
      </c>
      <c r="E19" s="82">
        <v>1186.8809958756713</v>
      </c>
      <c r="F19" s="83"/>
      <c r="G19" s="84">
        <f>if(isblank(C19),"",(countif(Pelitulokset!E:E,C19)))</f>
        <v>0</v>
      </c>
      <c r="H19" s="85">
        <f>if(isblank(C19),"",countif(Pelitulokset!B:C,C19))</f>
        <v>0</v>
      </c>
      <c r="I19" s="86" t="str">
        <f t="array" ref="I19">iferror(index('Säännöt ja ohjeet'!$H$19:$H$46,match(J19,'Säännöt ja ohjeet'!$J$19:$J$46,-1)+1,0) &amp; if(J19&gt;1600," (" &amp; round(J19,0) &amp; ")",""),"")</f>
        <v>9 kyu</v>
      </c>
      <c r="J19" s="86">
        <f t="array" ref="J19">iferror(index(Pelitulokset!$AI$183:$JL$183,1,match($C19,Pelitulokset!$AI$3:$JL$3,0)),"")</f>
        <v>1186.880996</v>
      </c>
      <c r="K19" s="86" t="str">
        <f t="array" ref="K19">iferror(index('Säännöt ja ohjeet'!$H$19:$H$45,match(L19,'Säännöt ja ohjeet'!$J$19:$J$45,-1)+1,0) &amp; " (" &amp; round(L19,0) &amp; ")","")</f>
        <v>9 kyu (1187)</v>
      </c>
      <c r="L19" s="86">
        <f t="array" ref="L19">iferror(index(Pelitulokset!$AI$184:$JL$184,1,match($C19,Pelitulokset!$AI$3:$JL$3,0)),"")</f>
        <v>1186.880996</v>
      </c>
      <c r="M19" s="87">
        <f t="shared" si="1"/>
        <v>0</v>
      </c>
      <c r="N19" s="85"/>
      <c r="O19" s="85" t="str">
        <f t="shared" si="2"/>
        <v>13.</v>
      </c>
      <c r="P19" s="85" t="str">
        <f t="shared" si="3"/>
        <v>14.</v>
      </c>
      <c r="Q19" s="85" t="str">
        <f t="shared" si="4"/>
        <v>17.</v>
      </c>
      <c r="R19" s="62"/>
      <c r="S19" s="88"/>
      <c r="T19" s="62"/>
      <c r="U19" s="62"/>
      <c r="V19" s="1"/>
      <c r="W19" s="1"/>
      <c r="Y19" s="91"/>
      <c r="Z19" s="91"/>
    </row>
    <row r="20">
      <c r="A20" s="79"/>
      <c r="B20" s="80">
        <v>16.0</v>
      </c>
      <c r="C20" s="91" t="s">
        <v>51</v>
      </c>
      <c r="D20" s="91" t="s">
        <v>87</v>
      </c>
      <c r="E20" s="92">
        <v>1164.9974899943225</v>
      </c>
      <c r="F20" s="83"/>
      <c r="G20" s="84">
        <f>if(isblank(C20),"",(countif(Pelitulokset!E:E,C20)))</f>
        <v>0</v>
      </c>
      <c r="H20" s="85">
        <f>if(isblank(C20),"",countif(Pelitulokset!B:C,C20))</f>
        <v>1</v>
      </c>
      <c r="I20" s="86" t="str">
        <f t="array" ref="I20">iferror(index('Säännöt ja ohjeet'!$H$19:$H$46,match(J20,'Säännöt ja ohjeet'!$J$19:$J$46,-1)+1,0) &amp; if(J20&gt;1600," (" &amp; round(J20,0) &amp; ")",""),"")</f>
        <v>10 kyu</v>
      </c>
      <c r="J20" s="86">
        <f t="array" ref="J20">iferror(index(Pelitulokset!$AI$183:$JL$183,1,match($C20,Pelitulokset!$AI$3:$JL$3,0)),"")</f>
        <v>1130.419935</v>
      </c>
      <c r="K20" s="86" t="str">
        <f t="array" ref="K20">iferror(index('Säännöt ja ohjeet'!$H$19:$H$45,match(L20,'Säännöt ja ohjeet'!$J$19:$J$45,-1)+1,0) &amp; " (" &amp; round(L20,0) &amp; ")","")</f>
        <v>9 kyu (1165)</v>
      </c>
      <c r="L20" s="86">
        <f t="array" ref="L20">iferror(index(Pelitulokset!$AI$184:$JL$184,1,match($C20,Pelitulokset!$AI$3:$JL$3,0)),"")</f>
        <v>1164.99749</v>
      </c>
      <c r="M20" s="87">
        <f t="shared" si="1"/>
        <v>0</v>
      </c>
      <c r="N20" s="85"/>
      <c r="O20" s="85" t="str">
        <f t="shared" si="2"/>
        <v>13.</v>
      </c>
      <c r="P20" s="85" t="str">
        <f t="shared" si="3"/>
        <v>14.</v>
      </c>
      <c r="Q20" s="85" t="str">
        <f t="shared" si="4"/>
        <v>18.</v>
      </c>
      <c r="R20" s="62"/>
      <c r="S20" s="88"/>
      <c r="T20" s="62"/>
      <c r="U20" s="62"/>
      <c r="V20" s="1"/>
      <c r="W20" s="1"/>
      <c r="Y20" s="91"/>
      <c r="Z20" s="91"/>
    </row>
    <row r="21">
      <c r="A21" s="79"/>
      <c r="B21" s="80">
        <v>17.0</v>
      </c>
      <c r="C21" s="91" t="s">
        <v>88</v>
      </c>
      <c r="D21" s="91" t="s">
        <v>85</v>
      </c>
      <c r="E21" s="92">
        <v>1367.7049482903253</v>
      </c>
      <c r="F21" s="83"/>
      <c r="G21" s="84">
        <f>if(isblank(C21),"",(countif(Pelitulokset!E:E,C21)))</f>
        <v>0</v>
      </c>
      <c r="H21" s="85">
        <f>if(isblank(C21),"",countif(Pelitulokset!B:C,C21))</f>
        <v>0</v>
      </c>
      <c r="I21" s="86" t="str">
        <f t="array" ref="I21">iferror(index('Säännöt ja ohjeet'!$H$19:$H$46,match(J21,'Säännöt ja ohjeet'!$J$19:$J$46,-1)+1,0) &amp; if(J21&gt;1600," (" &amp; round(J21,0) &amp; ")",""),"")</f>
        <v>7 kyu</v>
      </c>
      <c r="J21" s="86">
        <f t="array" ref="J21">iferror(index(Pelitulokset!$AI$183:$JL$183,1,match($C21,Pelitulokset!$AI$3:$JL$3,0)),"")</f>
        <v>1367.704948</v>
      </c>
      <c r="K21" s="86" t="str">
        <f t="array" ref="K21">iferror(index('Säännöt ja ohjeet'!$H$19:$H$45,match(L21,'Säännöt ja ohjeet'!$J$19:$J$45,-1)+1,0) &amp; " (" &amp; round(L21,0) &amp; ")","")</f>
        <v>7 kyu (1368)</v>
      </c>
      <c r="L21" s="86">
        <f t="array" ref="L21">iferror(index(Pelitulokset!$AI$184:$JL$184,1,match($C21,Pelitulokset!$AI$3:$JL$3,0)),"")</f>
        <v>1367.704948</v>
      </c>
      <c r="M21" s="87">
        <f t="shared" si="1"/>
        <v>0</v>
      </c>
      <c r="N21" s="85"/>
      <c r="O21" s="85" t="str">
        <f t="shared" si="2"/>
        <v>13.</v>
      </c>
      <c r="P21" s="85" t="str">
        <f t="shared" si="3"/>
        <v>14.</v>
      </c>
      <c r="Q21" s="85" t="str">
        <f t="shared" si="4"/>
        <v>14.</v>
      </c>
      <c r="R21" s="62"/>
      <c r="S21" s="88"/>
      <c r="T21" s="62"/>
      <c r="U21" s="62"/>
      <c r="V21" s="1"/>
      <c r="W21" s="1"/>
      <c r="Y21" s="91"/>
      <c r="Z21" s="91"/>
    </row>
    <row r="22">
      <c r="A22" s="79"/>
      <c r="B22" s="80">
        <v>18.0</v>
      </c>
      <c r="C22" s="91" t="s">
        <v>53</v>
      </c>
      <c r="D22" s="91" t="s">
        <v>75</v>
      </c>
      <c r="E22" s="92">
        <v>1732.550996295504</v>
      </c>
      <c r="F22" s="83"/>
      <c r="G22" s="84">
        <f>if(isblank(C22),"",(countif(Pelitulokset!E:E,C22)))</f>
        <v>1</v>
      </c>
      <c r="H22" s="85">
        <f>if(isblank(C22),"",countif(Pelitulokset!B:C,C22))</f>
        <v>3</v>
      </c>
      <c r="I22" s="86" t="str">
        <f t="array" ref="I22">iferror(index('Säännöt ja ohjeet'!$H$19:$H$46,match(J22,'Säännöt ja ohjeet'!$J$19:$J$46,-1)+1,0) &amp; if(J22&gt;1600," (" &amp; round(J22,0) &amp; ")",""),"")</f>
        <v>3 kyu (1758)</v>
      </c>
      <c r="J22" s="86">
        <f t="array" ref="J22">iferror(index(Pelitulokset!$AI$183:$JL$183,1,match($C22,Pelitulokset!$AI$3:$JL$3,0)),"")</f>
        <v>1757.561406</v>
      </c>
      <c r="K22" s="86" t="str">
        <f t="array" ref="K22">iferror(index('Säännöt ja ohjeet'!$H$19:$H$45,match(L22,'Säännöt ja ohjeet'!$J$19:$J$45,-1)+1,0) &amp; " (" &amp; round(L22,0) &amp; ")","")</f>
        <v>3 kyu (1769)</v>
      </c>
      <c r="L22" s="86">
        <f t="array" ref="L22">iferror(index(Pelitulokset!$AI$184:$JL$184,1,match($C22,Pelitulokset!$AI$3:$JL$3,0)),"")</f>
        <v>1769.080203</v>
      </c>
      <c r="M22" s="87">
        <f t="shared" si="1"/>
        <v>37</v>
      </c>
      <c r="N22" s="85"/>
      <c r="O22" s="85" t="str">
        <f t="shared" si="2"/>
        <v>7.</v>
      </c>
      <c r="P22" s="85" t="str">
        <f t="shared" si="3"/>
        <v>8.</v>
      </c>
      <c r="Q22" s="85" t="str">
        <f t="shared" si="4"/>
        <v>11.</v>
      </c>
      <c r="R22" s="62"/>
      <c r="S22" s="88"/>
      <c r="T22" s="62"/>
      <c r="U22" s="62"/>
      <c r="V22" s="1"/>
      <c r="W22" s="1"/>
      <c r="Y22" s="91"/>
      <c r="Z22" s="91"/>
    </row>
    <row r="23">
      <c r="A23" s="79"/>
      <c r="B23" s="80">
        <v>19.0</v>
      </c>
      <c r="C23" s="91" t="s">
        <v>48</v>
      </c>
      <c r="D23" s="91" t="s">
        <v>74</v>
      </c>
      <c r="E23" s="92">
        <v>1840.2823907599297</v>
      </c>
      <c r="F23" s="83"/>
      <c r="G23" s="84">
        <f>if(isblank(C23),"",(countif(Pelitulokset!E:E,C23)))</f>
        <v>1</v>
      </c>
      <c r="H23" s="85">
        <f>if(isblank(C23),"",countif(Pelitulokset!B:C,C23))</f>
        <v>1</v>
      </c>
      <c r="I23" s="86" t="str">
        <f t="array" ref="I23">iferror(index('Säännöt ja ohjeet'!$H$19:$H$46,match(J23,'Säännöt ja ohjeet'!$J$19:$J$46,-1)+1,0) &amp; if(J23&gt;1600," (" &amp; round(J23,0) &amp; ")",""),"")</f>
        <v>3 kyu (1844)</v>
      </c>
      <c r="J23" s="86">
        <f t="array" ref="J23">iferror(index(Pelitulokset!$AI$183:$JL$183,1,match($C23,Pelitulokset!$AI$3:$JL$3,0)),"")</f>
        <v>1843.969933</v>
      </c>
      <c r="K23" s="86" t="str">
        <f t="array" ref="K23">iferror(index('Säännöt ja ohjeet'!$H$19:$H$45,match(L23,'Säännöt ja ohjeet'!$J$19:$J$45,-1)+1,0) &amp; " (" &amp; round(L23,0) &amp; ")","")</f>
        <v>3 kyu (1844)</v>
      </c>
      <c r="L23" s="86">
        <f t="array" ref="L23">iferror(index(Pelitulokset!$AI$184:$JL$184,1,match($C23,Pelitulokset!$AI$3:$JL$3,0)),"")</f>
        <v>1843.969933</v>
      </c>
      <c r="M23" s="87">
        <f t="shared" si="1"/>
        <v>4</v>
      </c>
      <c r="N23" s="85"/>
      <c r="O23" s="85" t="str">
        <f t="shared" si="2"/>
        <v>12.</v>
      </c>
      <c r="P23" s="85" t="str">
        <f t="shared" si="3"/>
        <v>8.</v>
      </c>
      <c r="Q23" s="85" t="str">
        <f t="shared" si="4"/>
        <v>9.</v>
      </c>
      <c r="R23" s="62"/>
      <c r="S23" s="88"/>
      <c r="T23" s="62"/>
      <c r="U23" s="62"/>
      <c r="V23" s="1"/>
      <c r="W23" s="1"/>
      <c r="Y23" s="91"/>
      <c r="Z23" s="91"/>
    </row>
    <row r="24">
      <c r="A24" s="79"/>
      <c r="B24" s="80">
        <v>20.0</v>
      </c>
      <c r="C24" s="91" t="s">
        <v>44</v>
      </c>
      <c r="D24" s="91" t="s">
        <v>79</v>
      </c>
      <c r="E24" s="98">
        <v>2158.0</v>
      </c>
      <c r="F24" s="83"/>
      <c r="G24" s="84">
        <f>if(isblank(C24),"",(countif(Pelitulokset!E:E,C24)))</f>
        <v>1</v>
      </c>
      <c r="H24" s="85">
        <f>if(isblank(C24),"",countif(Pelitulokset!B:C,C24))</f>
        <v>2</v>
      </c>
      <c r="I24" s="86" t="str">
        <f t="array" ref="I24">iferror(index('Säännöt ja ohjeet'!$H$19:$H$46,match(J24,'Säännöt ja ohjeet'!$J$19:$J$46,-1)+1,0) &amp; if(J24&gt;1600," (" &amp; round(J24,0) &amp; ")",""),"")</f>
        <v>2 dan (2152)</v>
      </c>
      <c r="J24" s="86">
        <f t="array" ref="J24">iferror(index(Pelitulokset!$AI$183:$JL$183,1,match($C24,Pelitulokset!$AI$3:$JL$3,0)),"")</f>
        <v>2151.976698</v>
      </c>
      <c r="K24" s="86" t="str">
        <f t="array" ref="K24">iferror(index('Säännöt ja ohjeet'!$H$19:$H$45,match(L24,'Säännöt ja ohjeet'!$J$19:$J$45,-1)+1,0) &amp; " (" &amp; round(L24,0) &amp; ")","")</f>
        <v>2 dan (2174)</v>
      </c>
      <c r="L24" s="86">
        <f t="array" ref="L24">iferror(index(Pelitulokset!$AI$184:$JL$184,1,match($C24,Pelitulokset!$AI$3:$JL$3,0)),"")</f>
        <v>2174.136679</v>
      </c>
      <c r="M24" s="87">
        <f t="shared" si="1"/>
        <v>16</v>
      </c>
      <c r="N24" s="85"/>
      <c r="O24" s="85" t="str">
        <f t="shared" si="2"/>
        <v>9.</v>
      </c>
      <c r="P24" s="85" t="str">
        <f t="shared" si="3"/>
        <v>8.</v>
      </c>
      <c r="Q24" s="85" t="str">
        <f t="shared" si="4"/>
        <v>6.</v>
      </c>
      <c r="R24" s="62"/>
      <c r="S24" s="88"/>
      <c r="T24" s="62"/>
      <c r="U24" s="62"/>
      <c r="V24" s="1"/>
      <c r="W24" s="1"/>
      <c r="Y24" s="91"/>
      <c r="Z24" s="91"/>
    </row>
    <row r="25">
      <c r="A25" s="79"/>
      <c r="B25" s="80">
        <v>21.0</v>
      </c>
      <c r="C25" s="91" t="s">
        <v>49</v>
      </c>
      <c r="D25" s="91" t="s">
        <v>79</v>
      </c>
      <c r="E25" s="98">
        <v>2190.0</v>
      </c>
      <c r="F25" s="99"/>
      <c r="G25" s="84">
        <f>if(isblank(C25),"",(countif(Pelitulokset!E:E,C25)))</f>
        <v>1</v>
      </c>
      <c r="H25" s="85">
        <f>if(isblank(C25),"",countif(Pelitulokset!B:C,C25))</f>
        <v>2</v>
      </c>
      <c r="I25" s="86" t="str">
        <f t="array" ref="I25">iferror(index('Säännöt ja ohjeet'!$H$19:$H$46,match(J25,'Säännöt ja ohjeet'!$J$19:$J$46,-1)+1,0) &amp; if(J25&gt;1600," (" &amp; round(J25,0) &amp; ")",""),"")</f>
        <v>2 dan (2207)</v>
      </c>
      <c r="J25" s="86">
        <f t="array" ref="J25">iferror(index(Pelitulokset!$AI$183:$JL$183,1,match($C25,Pelitulokset!$AI$3:$JL$3,0)),"")</f>
        <v>2206.995622</v>
      </c>
      <c r="K25" s="86" t="str">
        <f t="array" ref="K25">iferror(index('Säännöt ja ohjeet'!$H$19:$H$45,match(L25,'Säännöt ja ohjeet'!$J$19:$J$45,-1)+1,0) &amp; " (" &amp; round(L25,0) &amp; ")","")</f>
        <v>2 dan (2212)</v>
      </c>
      <c r="L25" s="86">
        <f t="array" ref="L25">iferror(index(Pelitulokset!$AI$184:$JL$184,1,match($C25,Pelitulokset!$AI$3:$JL$3,0)),"")</f>
        <v>2212.245748</v>
      </c>
      <c r="M25" s="87">
        <f t="shared" si="1"/>
        <v>22</v>
      </c>
      <c r="N25" s="85"/>
      <c r="O25" s="85" t="str">
        <f t="shared" si="2"/>
        <v>8.</v>
      </c>
      <c r="P25" s="85" t="str">
        <f t="shared" si="3"/>
        <v>8.</v>
      </c>
      <c r="Q25" s="85" t="str">
        <f t="shared" si="4"/>
        <v>4.</v>
      </c>
      <c r="R25" s="62"/>
      <c r="S25" s="62"/>
      <c r="T25" s="62"/>
      <c r="U25" s="62"/>
      <c r="V25" s="1"/>
      <c r="W25" s="1"/>
      <c r="Y25" s="91"/>
      <c r="Z25" s="91"/>
    </row>
    <row r="26">
      <c r="A26" s="79"/>
      <c r="B26" s="80">
        <v>22.0</v>
      </c>
      <c r="C26" s="91"/>
      <c r="D26" s="91"/>
      <c r="E26" s="92"/>
      <c r="F26" s="99"/>
      <c r="G26" s="84" t="str">
        <f>if(isblank(C26),"",(countif(Pelitulokset!E:E,C26)))</f>
        <v/>
      </c>
      <c r="H26" s="85" t="str">
        <f>if(isblank(C26),"",countif(Pelitulokset!B:C,C26))</f>
        <v/>
      </c>
      <c r="I26" s="86" t="str">
        <f t="array" ref="I26">iferror(index('Säännöt ja ohjeet'!$H$19:$H$46,match(J26,'Säännöt ja ohjeet'!$J$19:$J$46,-1)+1,0) &amp; if(J26&gt;1600," (" &amp; round(J26,0) &amp; ")",""),"")</f>
        <v/>
      </c>
      <c r="J26" s="86" t="str">
        <f t="array" ref="J26">iferror(index(Pelitulokset!$AI$183:$JL$183,1,match($C26,Pelitulokset!$AI$3:$JL$3,0)),"")</f>
        <v/>
      </c>
      <c r="K26" s="86" t="str">
        <f t="array" ref="K26">iferror(index('Säännöt ja ohjeet'!$H$19:$H$45,match(L26,'Säännöt ja ohjeet'!$J$19:$J$45,-1)+1,0) &amp; " (" &amp; round(L26,0) &amp; ")","")</f>
        <v/>
      </c>
      <c r="L26" s="86" t="str">
        <f t="array" ref="L26">iferror(index(Pelitulokset!$AI$184:$JL$184,1,match($C26,Pelitulokset!$AI$3:$JL$3,0)),"")</f>
        <v/>
      </c>
      <c r="M26" s="87" t="str">
        <f t="shared" si="1"/>
        <v/>
      </c>
      <c r="N26" s="85"/>
      <c r="O26" s="85" t="str">
        <f t="shared" si="2"/>
        <v/>
      </c>
      <c r="P26" s="85" t="str">
        <f t="shared" si="3"/>
        <v/>
      </c>
      <c r="Q26" s="85" t="str">
        <f t="shared" si="4"/>
        <v/>
      </c>
      <c r="R26" s="62"/>
      <c r="S26" s="62"/>
      <c r="T26" s="62"/>
      <c r="U26" s="62"/>
      <c r="V26" s="1"/>
      <c r="W26" s="1"/>
      <c r="Y26" s="91"/>
      <c r="Z26" s="91"/>
    </row>
    <row r="27">
      <c r="A27" s="79"/>
      <c r="B27" s="80">
        <v>23.0</v>
      </c>
      <c r="C27" s="91"/>
      <c r="D27" s="91"/>
      <c r="E27" s="92"/>
      <c r="F27" s="99"/>
      <c r="G27" s="84" t="str">
        <f>if(isblank(C27),"",(countif(Pelitulokset!E:E,C27)))</f>
        <v/>
      </c>
      <c r="H27" s="85" t="str">
        <f>if(isblank(C27),"",countif(Pelitulokset!B:C,C27))</f>
        <v/>
      </c>
      <c r="I27" s="86" t="str">
        <f t="array" ref="I27">iferror(index('Säännöt ja ohjeet'!$H$19:$H$46,match(J27,'Säännöt ja ohjeet'!$J$19:$J$46,-1)+1,0) &amp; if(J27&gt;1600," (" &amp; round(J27,0) &amp; ")",""),"")</f>
        <v/>
      </c>
      <c r="J27" s="86" t="str">
        <f t="array" ref="J27">iferror(index(Pelitulokset!$AI$183:$JL$183,1,match($C27,Pelitulokset!$AI$3:$JL$3,0)),"")</f>
        <v/>
      </c>
      <c r="K27" s="86" t="str">
        <f t="array" ref="K27">iferror(index('Säännöt ja ohjeet'!$H$19:$H$45,match(L27,'Säännöt ja ohjeet'!$J$19:$J$45,-1)+1,0) &amp; " (" &amp; round(L27,0) &amp; ")","")</f>
        <v/>
      </c>
      <c r="L27" s="86" t="str">
        <f t="array" ref="L27">iferror(index(Pelitulokset!$AI$184:$JL$184,1,match($C27,Pelitulokset!$AI$3:$JL$3,0)),"")</f>
        <v/>
      </c>
      <c r="M27" s="87" t="str">
        <f t="shared" si="1"/>
        <v/>
      </c>
      <c r="N27" s="85"/>
      <c r="O27" s="85" t="str">
        <f t="shared" si="2"/>
        <v/>
      </c>
      <c r="P27" s="85" t="str">
        <f t="shared" si="3"/>
        <v/>
      </c>
      <c r="Q27" s="85" t="str">
        <f t="shared" si="4"/>
        <v/>
      </c>
      <c r="R27" s="62"/>
      <c r="S27" s="62"/>
      <c r="T27" s="62"/>
      <c r="U27" s="62"/>
      <c r="V27" s="1"/>
      <c r="W27" s="1"/>
      <c r="Y27" s="91"/>
      <c r="Z27" s="91"/>
    </row>
    <row r="28">
      <c r="A28" s="79"/>
      <c r="B28" s="80">
        <v>24.0</v>
      </c>
      <c r="C28" s="91"/>
      <c r="D28" s="91"/>
      <c r="E28" s="92"/>
      <c r="F28" s="99"/>
      <c r="G28" s="84" t="str">
        <f>if(isblank(C28),"",(countif(Pelitulokset!E:E,C28)))</f>
        <v/>
      </c>
      <c r="H28" s="85" t="str">
        <f>if(isblank(C28),"",countif(Pelitulokset!B:C,C28))</f>
        <v/>
      </c>
      <c r="I28" s="86" t="str">
        <f t="array" ref="I28">iferror(index('Säännöt ja ohjeet'!$H$19:$H$46,match(J28,'Säännöt ja ohjeet'!$J$19:$J$46,-1)+1,0) &amp; if(J28&gt;1600," (" &amp; round(J28,0) &amp; ")",""),"")</f>
        <v/>
      </c>
      <c r="J28" s="86" t="str">
        <f t="array" ref="J28">iferror(index(Pelitulokset!$AI$183:$JL$183,1,match($C28,Pelitulokset!$AI$3:$JL$3,0)),"")</f>
        <v/>
      </c>
      <c r="K28" s="86" t="str">
        <f t="array" ref="K28">iferror(index('Säännöt ja ohjeet'!$H$19:$H$45,match(L28,'Säännöt ja ohjeet'!$J$19:$J$45,-1)+1,0) &amp; " (" &amp; round(L28,0) &amp; ")","")</f>
        <v/>
      </c>
      <c r="L28" s="86" t="str">
        <f t="array" ref="L28">iferror(index(Pelitulokset!$AI$184:$JL$184,1,match($C28,Pelitulokset!$AI$3:$JL$3,0)),"")</f>
        <v/>
      </c>
      <c r="M28" s="87" t="str">
        <f t="shared" si="1"/>
        <v/>
      </c>
      <c r="N28" s="85"/>
      <c r="O28" s="85" t="str">
        <f t="shared" si="2"/>
        <v/>
      </c>
      <c r="P28" s="85" t="str">
        <f t="shared" si="3"/>
        <v/>
      </c>
      <c r="Q28" s="85" t="str">
        <f t="shared" si="4"/>
        <v/>
      </c>
      <c r="R28" s="62"/>
      <c r="S28" s="62"/>
      <c r="T28" s="62"/>
      <c r="U28" s="62"/>
      <c r="V28" s="1"/>
      <c r="W28" s="1"/>
      <c r="Y28" s="91"/>
      <c r="Z28" s="91"/>
    </row>
    <row r="29">
      <c r="A29" s="79"/>
      <c r="B29" s="80">
        <v>25.0</v>
      </c>
      <c r="C29" s="91"/>
      <c r="D29" s="91"/>
      <c r="E29" s="92"/>
      <c r="F29" s="99"/>
      <c r="G29" s="84" t="str">
        <f>if(isblank(C29),"",(countif(Pelitulokset!E:E,C29)))</f>
        <v/>
      </c>
      <c r="H29" s="85" t="str">
        <f>if(isblank(C29),"",countif(Pelitulokset!B:C,C29))</f>
        <v/>
      </c>
      <c r="I29" s="86" t="str">
        <f t="array" ref="I29">iferror(index('Säännöt ja ohjeet'!$H$19:$H$46,match(J29,'Säännöt ja ohjeet'!$J$19:$J$46,-1)+1,0) &amp; if(J29&gt;1600," (" &amp; round(J29,0) &amp; ")",""),"")</f>
        <v/>
      </c>
      <c r="J29" s="86" t="str">
        <f t="array" ref="J29">iferror(index(Pelitulokset!$AI$183:$JL$183,1,match($C29,Pelitulokset!$AI$3:$JL$3,0)),"")</f>
        <v/>
      </c>
      <c r="K29" s="86" t="str">
        <f t="array" ref="K29">iferror(index('Säännöt ja ohjeet'!$H$19:$H$45,match(L29,'Säännöt ja ohjeet'!$J$19:$J$45,-1)+1,0) &amp; " (" &amp; round(L29,0) &amp; ")","")</f>
        <v/>
      </c>
      <c r="L29" s="86" t="str">
        <f t="array" ref="L29">iferror(index(Pelitulokset!$AI$184:$JL$184,1,match($C29,Pelitulokset!$AI$3:$JL$3,0)),"")</f>
        <v/>
      </c>
      <c r="M29" s="87" t="str">
        <f t="shared" si="1"/>
        <v/>
      </c>
      <c r="N29" s="85"/>
      <c r="O29" s="85" t="str">
        <f t="shared" si="2"/>
        <v/>
      </c>
      <c r="P29" s="85" t="str">
        <f t="shared" si="3"/>
        <v/>
      </c>
      <c r="Q29" s="85" t="str">
        <f t="shared" si="4"/>
        <v/>
      </c>
      <c r="R29" s="62"/>
      <c r="S29" s="62"/>
      <c r="T29" s="62"/>
      <c r="U29" s="62"/>
      <c r="V29" s="1"/>
      <c r="W29" s="1"/>
      <c r="Y29" s="91"/>
      <c r="Z29" s="91"/>
    </row>
    <row r="30">
      <c r="A30" s="79"/>
      <c r="B30" s="80">
        <v>26.0</v>
      </c>
      <c r="C30" s="91"/>
      <c r="D30" s="91"/>
      <c r="E30" s="92"/>
      <c r="F30" s="62"/>
      <c r="G30" s="84" t="str">
        <f>if(isblank(C30),"",(countif(Pelitulokset!E:E,C30)))</f>
        <v/>
      </c>
      <c r="H30" s="85" t="str">
        <f>if(isblank(C30),"",countif(Pelitulokset!B:C,C30))</f>
        <v/>
      </c>
      <c r="I30" s="86" t="str">
        <f t="array" ref="I30">iferror(index('Säännöt ja ohjeet'!$H$19:$H$46,match(J30,'Säännöt ja ohjeet'!$J$19:$J$46,-1)+1,0) &amp; if(J30&gt;1600," (" &amp; round(J30,0) &amp; ")",""),"")</f>
        <v/>
      </c>
      <c r="J30" s="86" t="str">
        <f t="array" ref="J30">iferror(index(Pelitulokset!$AI$183:$JL$183,1,match($C30,Pelitulokset!$AI$3:$JL$3,0)),"")</f>
        <v/>
      </c>
      <c r="K30" s="86" t="str">
        <f t="array" ref="K30">iferror(index('Säännöt ja ohjeet'!$H$19:$H$45,match(L30,'Säännöt ja ohjeet'!$J$19:$J$45,-1)+1,0) &amp; " (" &amp; round(L30,0) &amp; ")","")</f>
        <v/>
      </c>
      <c r="L30" s="86" t="str">
        <f t="array" ref="L30">iferror(index(Pelitulokset!$AI$184:$JL$184,1,match($C30,Pelitulokset!$AI$3:$JL$3,0)),"")</f>
        <v/>
      </c>
      <c r="M30" s="87" t="str">
        <f t="shared" si="1"/>
        <v/>
      </c>
      <c r="N30" s="85"/>
      <c r="O30" s="85" t="str">
        <f t="shared" si="2"/>
        <v/>
      </c>
      <c r="P30" s="85" t="str">
        <f t="shared" si="3"/>
        <v/>
      </c>
      <c r="Q30" s="85" t="str">
        <f t="shared" si="4"/>
        <v/>
      </c>
      <c r="R30" s="62"/>
      <c r="S30" s="62"/>
      <c r="T30" s="62"/>
      <c r="U30" s="62"/>
      <c r="V30" s="1"/>
      <c r="W30" s="1"/>
      <c r="Y30" s="91"/>
      <c r="Z30" s="91"/>
    </row>
    <row r="31">
      <c r="A31" s="79"/>
      <c r="B31" s="80">
        <v>27.0</v>
      </c>
      <c r="C31" s="91"/>
      <c r="D31" s="91"/>
      <c r="E31" s="92"/>
      <c r="F31" s="62"/>
      <c r="G31" s="84" t="str">
        <f>if(isblank(C31),"",(countif(Pelitulokset!E:E,C31)))</f>
        <v/>
      </c>
      <c r="H31" s="85" t="str">
        <f>if(isblank(C31),"",countif(Pelitulokset!B:C,C31))</f>
        <v/>
      </c>
      <c r="I31" s="86" t="str">
        <f t="array" ref="I31">iferror(index('Säännöt ja ohjeet'!$H$19:$H$46,match(J31,'Säännöt ja ohjeet'!$J$19:$J$46,-1)+1,0) &amp; if(J31&gt;1600," (" &amp; round(J31,0) &amp; ")",""),"")</f>
        <v/>
      </c>
      <c r="J31" s="86" t="str">
        <f t="array" ref="J31">iferror(index(Pelitulokset!$AI$183:$JL$183,1,match($C31,Pelitulokset!$AI$3:$JL$3,0)),"")</f>
        <v/>
      </c>
      <c r="K31" s="86" t="str">
        <f t="array" ref="K31">iferror(index('Säännöt ja ohjeet'!$H$19:$H$45,match(L31,'Säännöt ja ohjeet'!$J$19:$J$45,-1)+1,0) &amp; " (" &amp; round(L31,0) &amp; ")","")</f>
        <v/>
      </c>
      <c r="L31" s="86" t="str">
        <f t="array" ref="L31">iferror(index(Pelitulokset!$AI$184:$JL$184,1,match($C31,Pelitulokset!$AI$3:$JL$3,0)),"")</f>
        <v/>
      </c>
      <c r="M31" s="87" t="str">
        <f t="shared" si="1"/>
        <v/>
      </c>
      <c r="N31" s="85"/>
      <c r="O31" s="85" t="str">
        <f t="shared" si="2"/>
        <v/>
      </c>
      <c r="P31" s="85" t="str">
        <f t="shared" si="3"/>
        <v/>
      </c>
      <c r="Q31" s="85" t="str">
        <f t="shared" si="4"/>
        <v/>
      </c>
      <c r="R31" s="62"/>
      <c r="S31" s="62"/>
      <c r="T31" s="62"/>
      <c r="U31" s="62"/>
      <c r="V31" s="1"/>
      <c r="W31" s="1"/>
      <c r="Y31" s="91"/>
      <c r="Z31" s="91"/>
    </row>
    <row r="32">
      <c r="A32" s="79"/>
      <c r="B32" s="80">
        <v>28.0</v>
      </c>
      <c r="C32" s="91"/>
      <c r="D32" s="91"/>
      <c r="E32" s="92"/>
      <c r="F32" s="62"/>
      <c r="G32" s="84" t="str">
        <f>if(isblank(C32),"",(countif(Pelitulokset!E:E,C32)))</f>
        <v/>
      </c>
      <c r="H32" s="85" t="str">
        <f>if(isblank(C32),"",countif(Pelitulokset!B:C,C32))</f>
        <v/>
      </c>
      <c r="I32" s="86" t="str">
        <f t="array" ref="I32">iferror(index('Säännöt ja ohjeet'!$H$19:$H$46,match(J32,'Säännöt ja ohjeet'!$J$19:$J$46,-1)+1,0) &amp; if(J32&gt;1600," (" &amp; round(J32,0) &amp; ")",""),"")</f>
        <v/>
      </c>
      <c r="J32" s="86" t="str">
        <f t="array" ref="J32">iferror(index(Pelitulokset!$AI$183:$JL$183,1,match($C32,Pelitulokset!$AI$3:$JL$3,0)),"")</f>
        <v/>
      </c>
      <c r="K32" s="86" t="str">
        <f t="array" ref="K32">iferror(index('Säännöt ja ohjeet'!$H$19:$H$45,match(L32,'Säännöt ja ohjeet'!$J$19:$J$45,-1)+1,0) &amp; " (" &amp; round(L32,0) &amp; ")","")</f>
        <v/>
      </c>
      <c r="L32" s="86" t="str">
        <f t="array" ref="L32">iferror(index(Pelitulokset!$AI$184:$JL$184,1,match($C32,Pelitulokset!$AI$3:$JL$3,0)),"")</f>
        <v/>
      </c>
      <c r="M32" s="87" t="str">
        <f t="shared" si="1"/>
        <v/>
      </c>
      <c r="N32" s="85"/>
      <c r="O32" s="85" t="str">
        <f t="shared" si="2"/>
        <v/>
      </c>
      <c r="P32" s="85" t="str">
        <f t="shared" si="3"/>
        <v/>
      </c>
      <c r="Q32" s="85" t="str">
        <f t="shared" si="4"/>
        <v/>
      </c>
      <c r="R32" s="62"/>
      <c r="S32" s="62"/>
      <c r="T32" s="62"/>
      <c r="U32" s="62"/>
      <c r="V32" s="1"/>
      <c r="W32" s="1"/>
      <c r="Y32" s="91"/>
      <c r="Z32" s="91"/>
    </row>
    <row r="33">
      <c r="A33" s="79"/>
      <c r="B33" s="80">
        <v>29.0</v>
      </c>
      <c r="C33" s="91"/>
      <c r="D33" s="91"/>
      <c r="E33" s="92"/>
      <c r="F33" s="62"/>
      <c r="G33" s="84" t="str">
        <f>if(isblank(C33),"",(countif(Pelitulokset!E:E,C33)))</f>
        <v/>
      </c>
      <c r="H33" s="85" t="str">
        <f>if(isblank(C33),"",countif(Pelitulokset!B:C,C33))</f>
        <v/>
      </c>
      <c r="I33" s="86" t="str">
        <f t="array" ref="I33">iferror(index('Säännöt ja ohjeet'!$H$19:$H$46,match(J33,'Säännöt ja ohjeet'!$J$19:$J$46,-1)+1,0) &amp; if(J33&gt;1600," (" &amp; round(J33,0) &amp; ")",""),"")</f>
        <v/>
      </c>
      <c r="J33" s="86" t="str">
        <f t="array" ref="J33">iferror(index(Pelitulokset!$AI$183:$JL$183,1,match($C33,Pelitulokset!$AI$3:$JL$3,0)),"")</f>
        <v/>
      </c>
      <c r="K33" s="86" t="str">
        <f t="array" ref="K33">iferror(index('Säännöt ja ohjeet'!$H$19:$H$45,match(L33,'Säännöt ja ohjeet'!$J$19:$J$45,-1)+1,0) &amp; " (" &amp; round(L33,0) &amp; ")","")</f>
        <v/>
      </c>
      <c r="L33" s="86" t="str">
        <f t="array" ref="L33">iferror(index(Pelitulokset!$AI$184:$JL$184,1,match($C33,Pelitulokset!$AI$3:$JL$3,0)),"")</f>
        <v/>
      </c>
      <c r="M33" s="87" t="str">
        <f t="shared" si="1"/>
        <v/>
      </c>
      <c r="N33" s="85"/>
      <c r="O33" s="85" t="str">
        <f t="shared" si="2"/>
        <v/>
      </c>
      <c r="P33" s="85" t="str">
        <f t="shared" si="3"/>
        <v/>
      </c>
      <c r="Q33" s="85" t="str">
        <f t="shared" si="4"/>
        <v/>
      </c>
      <c r="R33" s="62"/>
      <c r="S33" s="62"/>
      <c r="T33" s="62"/>
      <c r="U33" s="62"/>
      <c r="V33" s="1"/>
      <c r="W33" s="1"/>
      <c r="Y33" s="91"/>
      <c r="Z33" s="91"/>
    </row>
    <row r="34">
      <c r="A34" s="79"/>
      <c r="B34" s="80">
        <v>30.0</v>
      </c>
      <c r="C34" s="91"/>
      <c r="D34" s="91"/>
      <c r="E34" s="92"/>
      <c r="F34" s="62"/>
      <c r="G34" s="84" t="str">
        <f>if(isblank(C34),"",(countif(Pelitulokset!E:E,C34)))</f>
        <v/>
      </c>
      <c r="H34" s="85" t="str">
        <f>if(isblank(C34),"",countif(Pelitulokset!B:C,C34))</f>
        <v/>
      </c>
      <c r="I34" s="86" t="str">
        <f t="array" ref="I34">iferror(index('Säännöt ja ohjeet'!$H$19:$H$46,match(J34,'Säännöt ja ohjeet'!$J$19:$J$46,-1)+1,0) &amp; if(J34&gt;1600," (" &amp; round(J34,0) &amp; ")",""),"")</f>
        <v/>
      </c>
      <c r="J34" s="86" t="str">
        <f t="array" ref="J34">iferror(index(Pelitulokset!$AI$183:$JL$183,1,match($C34,Pelitulokset!$AI$3:$JL$3,0)),"")</f>
        <v/>
      </c>
      <c r="K34" s="86" t="str">
        <f t="array" ref="K34">iferror(index('Säännöt ja ohjeet'!$H$19:$H$45,match(L34,'Säännöt ja ohjeet'!$J$19:$J$45,-1)+1,0) &amp; " (" &amp; round(L34,0) &amp; ")","")</f>
        <v/>
      </c>
      <c r="L34" s="86" t="str">
        <f t="array" ref="L34">iferror(index(Pelitulokset!$AI$184:$JL$184,1,match($C34,Pelitulokset!$AI$3:$JL$3,0)),"")</f>
        <v/>
      </c>
      <c r="M34" s="87" t="str">
        <f t="shared" si="1"/>
        <v/>
      </c>
      <c r="N34" s="85"/>
      <c r="O34" s="85" t="str">
        <f t="shared" si="2"/>
        <v/>
      </c>
      <c r="P34" s="85" t="str">
        <f t="shared" si="3"/>
        <v/>
      </c>
      <c r="Q34" s="85" t="str">
        <f t="shared" si="4"/>
        <v/>
      </c>
      <c r="R34" s="62"/>
      <c r="S34" s="62"/>
      <c r="T34" s="62"/>
      <c r="U34" s="62"/>
      <c r="V34" s="1"/>
      <c r="W34" s="1"/>
      <c r="Y34" s="91"/>
      <c r="Z34" s="91"/>
    </row>
    <row r="35">
      <c r="A35" s="79"/>
      <c r="B35" s="80">
        <v>31.0</v>
      </c>
      <c r="C35" s="91"/>
      <c r="D35" s="91"/>
      <c r="E35" s="92"/>
      <c r="F35" s="62"/>
      <c r="G35" s="84" t="str">
        <f>if(isblank(C35),"",(countif(Pelitulokset!E:E,C35)))</f>
        <v/>
      </c>
      <c r="H35" s="85" t="str">
        <f>if(isblank(C35),"",countif(Pelitulokset!B:C,C35))</f>
        <v/>
      </c>
      <c r="I35" s="86" t="str">
        <f t="array" ref="I35">iferror(index('Säännöt ja ohjeet'!$H$19:$H$46,match(J35,'Säännöt ja ohjeet'!$J$19:$J$46,-1)+1,0) &amp; if(J35&gt;1600," (" &amp; round(J35,0) &amp; ")",""),"")</f>
        <v/>
      </c>
      <c r="J35" s="86" t="str">
        <f t="array" ref="J35">iferror(index(Pelitulokset!$AI$183:$JL$183,1,match($C35,Pelitulokset!$AI$3:$JL$3,0)),"")</f>
        <v/>
      </c>
      <c r="K35" s="86" t="str">
        <f t="array" ref="K35">iferror(index('Säännöt ja ohjeet'!$H$19:$H$45,match(L35,'Säännöt ja ohjeet'!$J$19:$J$45,-1)+1,0) &amp; " (" &amp; round(L35,0) &amp; ")","")</f>
        <v/>
      </c>
      <c r="L35" s="86" t="str">
        <f t="array" ref="L35">iferror(index(Pelitulokset!$AI$184:$JL$184,1,match($C35,Pelitulokset!$AI$3:$JL$3,0)),"")</f>
        <v/>
      </c>
      <c r="M35" s="87" t="str">
        <f t="shared" si="1"/>
        <v/>
      </c>
      <c r="N35" s="85"/>
      <c r="O35" s="85" t="str">
        <f t="shared" si="2"/>
        <v/>
      </c>
      <c r="P35" s="85" t="str">
        <f t="shared" si="3"/>
        <v/>
      </c>
      <c r="Q35" s="85" t="str">
        <f t="shared" si="4"/>
        <v/>
      </c>
      <c r="R35" s="62"/>
      <c r="S35" s="62"/>
      <c r="T35" s="62"/>
      <c r="U35" s="62"/>
      <c r="V35" s="1"/>
      <c r="W35" s="1"/>
      <c r="Y35" s="91"/>
      <c r="Z35" s="91"/>
    </row>
    <row r="36">
      <c r="A36" s="79"/>
      <c r="B36" s="80">
        <v>32.0</v>
      </c>
      <c r="C36" s="91"/>
      <c r="D36" s="91"/>
      <c r="E36" s="92"/>
      <c r="F36" s="62"/>
      <c r="G36" s="84" t="str">
        <f>if(isblank(C36),"",(countif(Pelitulokset!E:E,C36)))</f>
        <v/>
      </c>
      <c r="H36" s="85" t="str">
        <f>if(isblank(C36),"",countif(Pelitulokset!B:C,C36))</f>
        <v/>
      </c>
      <c r="I36" s="86" t="str">
        <f t="array" ref="I36">iferror(index('Säännöt ja ohjeet'!$H$19:$H$46,match(J36,'Säännöt ja ohjeet'!$J$19:$J$46,-1)+1,0) &amp; if(J36&gt;1600," (" &amp; round(J36,0) &amp; ")",""),"")</f>
        <v/>
      </c>
      <c r="J36" s="86" t="str">
        <f t="array" ref="J36">iferror(index(Pelitulokset!$AI$183:$JL$183,1,match($C36,Pelitulokset!$AI$3:$JL$3,0)),"")</f>
        <v/>
      </c>
      <c r="K36" s="86" t="str">
        <f t="array" ref="K36">iferror(index('Säännöt ja ohjeet'!$H$19:$H$45,match(L36,'Säännöt ja ohjeet'!$J$19:$J$45,-1)+1,0) &amp; " (" &amp; round(L36,0) &amp; ")","")</f>
        <v/>
      </c>
      <c r="L36" s="86" t="str">
        <f t="array" ref="L36">iferror(index(Pelitulokset!$AI$184:$JL$184,1,match($C36,Pelitulokset!$AI$3:$JL$3,0)),"")</f>
        <v/>
      </c>
      <c r="M36" s="87" t="str">
        <f t="shared" si="1"/>
        <v/>
      </c>
      <c r="N36" s="85"/>
      <c r="O36" s="85" t="str">
        <f t="shared" si="2"/>
        <v/>
      </c>
      <c r="P36" s="85" t="str">
        <f t="shared" si="3"/>
        <v/>
      </c>
      <c r="Q36" s="85" t="str">
        <f t="shared" si="4"/>
        <v/>
      </c>
      <c r="R36" s="62"/>
      <c r="S36" s="62"/>
      <c r="T36" s="62"/>
      <c r="U36" s="62"/>
      <c r="V36" s="1"/>
      <c r="W36" s="1"/>
      <c r="Y36" s="91"/>
      <c r="Z36" s="91"/>
    </row>
    <row r="37">
      <c r="A37" s="100"/>
      <c r="B37" s="80">
        <v>33.0</v>
      </c>
      <c r="C37" s="91"/>
      <c r="D37" s="91"/>
      <c r="E37" s="92"/>
      <c r="F37" s="62"/>
      <c r="G37" s="84" t="str">
        <f>if(isblank(C37),"",(countif(Pelitulokset!E:E,C37)))</f>
        <v/>
      </c>
      <c r="H37" s="85" t="str">
        <f>if(isblank(C37),"",countif(Pelitulokset!B:C,C37))</f>
        <v/>
      </c>
      <c r="I37" s="86" t="str">
        <f t="array" ref="I37">iferror(index('Säännöt ja ohjeet'!$H$19:$H$46,match(J37,'Säännöt ja ohjeet'!$J$19:$J$46,-1)+1,0) &amp; if(J37&gt;1600," (" &amp; round(J37,0) &amp; ")",""),"")</f>
        <v/>
      </c>
      <c r="J37" s="86" t="str">
        <f t="array" ref="J37">iferror(index(Pelitulokset!$AI$183:$JL$183,1,match($C37,Pelitulokset!$AI$3:$JL$3,0)),"")</f>
        <v/>
      </c>
      <c r="K37" s="86" t="str">
        <f t="array" ref="K37">iferror(index('Säännöt ja ohjeet'!$H$19:$H$45,match(L37,'Säännöt ja ohjeet'!$J$19:$J$45,-1)+1,0) &amp; " (" &amp; round(L37,0) &amp; ")","")</f>
        <v/>
      </c>
      <c r="L37" s="86" t="str">
        <f t="array" ref="L37">iferror(index(Pelitulokset!$AI$184:$JL$184,1,match($C37,Pelitulokset!$AI$3:$JL$3,0)),"")</f>
        <v/>
      </c>
      <c r="M37" s="87" t="str">
        <f t="shared" si="1"/>
        <v/>
      </c>
      <c r="N37" s="85"/>
      <c r="O37" s="85" t="str">
        <f t="shared" si="2"/>
        <v/>
      </c>
      <c r="P37" s="85" t="str">
        <f t="shared" si="3"/>
        <v/>
      </c>
      <c r="Q37" s="85" t="str">
        <f t="shared" si="4"/>
        <v/>
      </c>
      <c r="R37" s="101"/>
      <c r="S37" s="101"/>
      <c r="T37" s="101"/>
      <c r="U37" s="101"/>
      <c r="V37" s="48"/>
      <c r="W37" s="48"/>
      <c r="X37" s="102"/>
      <c r="Y37" s="103"/>
      <c r="Z37" s="103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</row>
    <row r="38">
      <c r="A38" s="79"/>
      <c r="B38" s="80">
        <v>34.0</v>
      </c>
      <c r="C38" s="91"/>
      <c r="D38" s="91"/>
      <c r="E38" s="92"/>
      <c r="F38" s="62"/>
      <c r="G38" s="84" t="str">
        <f>if(isblank(C38),"",(countif(Pelitulokset!E:E,C38)))</f>
        <v/>
      </c>
      <c r="H38" s="85" t="str">
        <f>if(isblank(C38),"",countif(Pelitulokset!B:C,C38))</f>
        <v/>
      </c>
      <c r="I38" s="86" t="str">
        <f t="array" ref="I38">iferror(index('Säännöt ja ohjeet'!$H$19:$H$46,match(J38,'Säännöt ja ohjeet'!$J$19:$J$46,-1)+1,0) &amp; if(J38&gt;1600," (" &amp; round(J38,0) &amp; ")",""),"")</f>
        <v/>
      </c>
      <c r="J38" s="86" t="str">
        <f t="array" ref="J38">iferror(index(Pelitulokset!$AI$183:$JL$183,1,match($C38,Pelitulokset!$AI$3:$JL$3,0)),"")</f>
        <v/>
      </c>
      <c r="K38" s="86" t="str">
        <f t="array" ref="K38">iferror(index('Säännöt ja ohjeet'!$H$19:$H$45,match(L38,'Säännöt ja ohjeet'!$J$19:$J$45,-1)+1,0) &amp; " (" &amp; round(L38,0) &amp; ")","")</f>
        <v/>
      </c>
      <c r="L38" s="86" t="str">
        <f t="array" ref="L38">iferror(index(Pelitulokset!$AI$184:$JL$184,1,match($C38,Pelitulokset!$AI$3:$JL$3,0)),"")</f>
        <v/>
      </c>
      <c r="M38" s="87" t="str">
        <f t="shared" si="1"/>
        <v/>
      </c>
      <c r="N38" s="85"/>
      <c r="O38" s="85" t="str">
        <f t="shared" si="2"/>
        <v/>
      </c>
      <c r="P38" s="85" t="str">
        <f t="shared" si="3"/>
        <v/>
      </c>
      <c r="Q38" s="104" t="str">
        <f t="shared" si="4"/>
        <v/>
      </c>
      <c r="R38" s="62"/>
      <c r="S38" s="62"/>
      <c r="T38" s="62"/>
      <c r="U38" s="62"/>
      <c r="V38" s="1"/>
      <c r="W38" s="1"/>
      <c r="Y38" s="91"/>
      <c r="Z38" s="91"/>
    </row>
    <row r="39">
      <c r="A39" s="79"/>
      <c r="B39" s="80">
        <v>35.0</v>
      </c>
      <c r="C39" s="81"/>
      <c r="D39" s="81"/>
      <c r="E39" s="82"/>
      <c r="F39" s="62"/>
      <c r="G39" s="84" t="str">
        <f>if(isblank(C39),"",(countif(Pelitulokset!E:E,C39)))</f>
        <v/>
      </c>
      <c r="H39" s="85" t="str">
        <f>if(isblank(C39),"",countif(Pelitulokset!B:C,C39))</f>
        <v/>
      </c>
      <c r="I39" s="86" t="str">
        <f t="array" ref="I39">iferror(index('Säännöt ja ohjeet'!$H$19:$H$46,match(J39,'Säännöt ja ohjeet'!$J$19:$J$46,-1)+1,0) &amp; if(J39&gt;1600," (" &amp; round(J39,0) &amp; ")",""),"")</f>
        <v/>
      </c>
      <c r="J39" s="86" t="str">
        <f t="array" ref="J39">iferror(index(Pelitulokset!$AI$183:$JL$183,1,match($C39,Pelitulokset!$AI$3:$JL$3,0)),"")</f>
        <v/>
      </c>
      <c r="K39" s="86" t="str">
        <f t="array" ref="K39">iferror(index('Säännöt ja ohjeet'!$H$19:$H$45,match(L39,'Säännöt ja ohjeet'!$J$19:$J$45,-1)+1,0) &amp; " (" &amp; round(L39,0) &amp; ")","")</f>
        <v/>
      </c>
      <c r="L39" s="86" t="str">
        <f t="array" ref="L39">iferror(index(Pelitulokset!$AI$184:$JL$184,1,match($C39,Pelitulokset!$AI$3:$JL$3,0)),"")</f>
        <v/>
      </c>
      <c r="M39" s="87" t="str">
        <f t="shared" si="1"/>
        <v/>
      </c>
      <c r="N39" s="85"/>
      <c r="O39" s="85" t="str">
        <f t="shared" si="2"/>
        <v/>
      </c>
      <c r="P39" s="85" t="str">
        <f t="shared" si="3"/>
        <v/>
      </c>
      <c r="Q39" s="104" t="str">
        <f t="shared" si="4"/>
        <v/>
      </c>
      <c r="R39" s="62"/>
      <c r="S39" s="62"/>
      <c r="T39" s="62"/>
      <c r="U39" s="62"/>
      <c r="V39" s="1"/>
      <c r="W39" s="1"/>
      <c r="Y39" s="91"/>
      <c r="Z39" s="91"/>
    </row>
    <row r="40">
      <c r="A40" s="79"/>
      <c r="B40" s="80">
        <v>36.0</v>
      </c>
      <c r="C40" s="81"/>
      <c r="D40" s="81"/>
      <c r="E40" s="82"/>
      <c r="F40" s="62"/>
      <c r="G40" s="84" t="str">
        <f>if(isblank(C40),"",(countif(Pelitulokset!E:E,C40)))</f>
        <v/>
      </c>
      <c r="H40" s="85" t="str">
        <f>if(isblank(C40),"",countif(Pelitulokset!B:C,C40))</f>
        <v/>
      </c>
      <c r="I40" s="86" t="str">
        <f t="array" ref="I40">iferror(index('Säännöt ja ohjeet'!$H$19:$H$46,match(J40,'Säännöt ja ohjeet'!$J$19:$J$46,-1)+1,0) &amp; if(J40&gt;1600," (" &amp; round(J40,0) &amp; ")",""),"")</f>
        <v/>
      </c>
      <c r="J40" s="86" t="str">
        <f t="array" ref="J40">iferror(index(Pelitulokset!$AI$183:$JL$183,1,match($C40,Pelitulokset!$AI$3:$JL$3,0)),"")</f>
        <v/>
      </c>
      <c r="K40" s="86" t="str">
        <f t="array" ref="K40">iferror(index('Säännöt ja ohjeet'!$H$19:$H$45,match(L40,'Säännöt ja ohjeet'!$J$19:$J$45,-1)+1,0) &amp; " (" &amp; round(L40,0) &amp; ")","")</f>
        <v/>
      </c>
      <c r="L40" s="86" t="str">
        <f t="array" ref="L40">iferror(index(Pelitulokset!$AI$184:$JL$184,1,match($C40,Pelitulokset!$AI$3:$JL$3,0)),"")</f>
        <v/>
      </c>
      <c r="M40" s="87" t="str">
        <f t="shared" si="1"/>
        <v/>
      </c>
      <c r="N40" s="85"/>
      <c r="O40" s="85" t="str">
        <f t="shared" si="2"/>
        <v/>
      </c>
      <c r="P40" s="85" t="str">
        <f t="shared" si="3"/>
        <v/>
      </c>
      <c r="Q40" s="104" t="str">
        <f t="shared" si="4"/>
        <v/>
      </c>
      <c r="R40" s="62"/>
      <c r="S40" s="62"/>
      <c r="T40" s="62"/>
      <c r="U40" s="62"/>
      <c r="V40" s="1"/>
      <c r="W40" s="1"/>
      <c r="Y40" s="91"/>
      <c r="Z40" s="91"/>
    </row>
    <row r="41">
      <c r="A41" s="79"/>
      <c r="B41" s="80">
        <v>37.0</v>
      </c>
      <c r="C41" s="81"/>
      <c r="D41" s="81"/>
      <c r="E41" s="82"/>
      <c r="F41" s="62"/>
      <c r="G41" s="84" t="str">
        <f>if(isblank(C41),"",(countif(Pelitulokset!E:E,C41)))</f>
        <v/>
      </c>
      <c r="H41" s="85" t="str">
        <f>if(isblank(C41),"",countif(Pelitulokset!B:C,C41))</f>
        <v/>
      </c>
      <c r="I41" s="86" t="str">
        <f t="array" ref="I41">iferror(index('Säännöt ja ohjeet'!$H$19:$H$46,match(J41,'Säännöt ja ohjeet'!$J$19:$J$46,-1)+1,0) &amp; if(J41&gt;1600," (" &amp; round(J41,0) &amp; ")",""),"")</f>
        <v/>
      </c>
      <c r="J41" s="86" t="str">
        <f t="array" ref="J41">iferror(index(Pelitulokset!$AI$183:$JL$183,1,match($C41,Pelitulokset!$AI$3:$JL$3,0)),"")</f>
        <v/>
      </c>
      <c r="K41" s="86" t="str">
        <f t="array" ref="K41">iferror(index('Säännöt ja ohjeet'!$H$19:$H$45,match(L41,'Säännöt ja ohjeet'!$J$19:$J$45,-1)+1,0) &amp; " (" &amp; round(L41,0) &amp; ")","")</f>
        <v/>
      </c>
      <c r="L41" s="86" t="str">
        <f t="array" ref="L41">iferror(index(Pelitulokset!$AI$184:$JL$184,1,match($C41,Pelitulokset!$AI$3:$JL$3,0)),"")</f>
        <v/>
      </c>
      <c r="M41" s="87" t="str">
        <f t="shared" si="1"/>
        <v/>
      </c>
      <c r="N41" s="85"/>
      <c r="O41" s="85" t="str">
        <f t="shared" si="2"/>
        <v/>
      </c>
      <c r="P41" s="85" t="str">
        <f t="shared" si="3"/>
        <v/>
      </c>
      <c r="Q41" s="104" t="str">
        <f t="shared" si="4"/>
        <v/>
      </c>
      <c r="R41" s="62"/>
      <c r="S41" s="62"/>
      <c r="T41" s="62"/>
      <c r="U41" s="62"/>
      <c r="V41" s="1"/>
      <c r="W41" s="1"/>
      <c r="Y41" s="91"/>
      <c r="Z41" s="91"/>
    </row>
    <row r="42">
      <c r="A42" s="79"/>
      <c r="B42" s="80">
        <v>38.0</v>
      </c>
      <c r="C42" s="81"/>
      <c r="D42" s="81"/>
      <c r="E42" s="82"/>
      <c r="F42" s="62"/>
      <c r="G42" s="84" t="str">
        <f>if(isblank(C42),"",(countif(Pelitulokset!E:E,C42)))</f>
        <v/>
      </c>
      <c r="H42" s="85" t="str">
        <f>if(isblank(C42),"",countif(Pelitulokset!B:C,C42))</f>
        <v/>
      </c>
      <c r="I42" s="86" t="str">
        <f t="array" ref="I42">iferror(index('Säännöt ja ohjeet'!$H$19:$H$46,match(J42,'Säännöt ja ohjeet'!$J$19:$J$46,-1)+1,0) &amp; if(J42&gt;1600," (" &amp; round(J42,0) &amp; ")",""),"")</f>
        <v/>
      </c>
      <c r="J42" s="86" t="str">
        <f t="array" ref="J42">iferror(index(Pelitulokset!$AI$183:$JL$183,1,match($C42,Pelitulokset!$AI$3:$JL$3,0)),"")</f>
        <v/>
      </c>
      <c r="K42" s="86" t="str">
        <f t="array" ref="K42">iferror(index('Säännöt ja ohjeet'!$H$19:$H$45,match(L42,'Säännöt ja ohjeet'!$J$19:$J$45,-1)+1,0) &amp; " (" &amp; round(L42,0) &amp; ")","")</f>
        <v/>
      </c>
      <c r="L42" s="86" t="str">
        <f t="array" ref="L42">iferror(index(Pelitulokset!$AI$184:$JL$184,1,match($C42,Pelitulokset!$AI$3:$JL$3,0)),"")</f>
        <v/>
      </c>
      <c r="M42" s="87" t="str">
        <f t="shared" si="1"/>
        <v/>
      </c>
      <c r="N42" s="85"/>
      <c r="O42" s="85" t="str">
        <f t="shared" si="2"/>
        <v/>
      </c>
      <c r="P42" s="85" t="str">
        <f t="shared" si="3"/>
        <v/>
      </c>
      <c r="Q42" s="104" t="str">
        <f t="shared" si="4"/>
        <v/>
      </c>
      <c r="R42" s="62"/>
      <c r="S42" s="62"/>
      <c r="T42" s="62"/>
      <c r="U42" s="62"/>
      <c r="V42" s="1"/>
      <c r="W42" s="1"/>
      <c r="Y42" s="91"/>
      <c r="Z42" s="91"/>
    </row>
    <row r="43">
      <c r="A43" s="79"/>
      <c r="B43" s="80">
        <v>39.0</v>
      </c>
      <c r="C43" s="91"/>
      <c r="D43" s="91"/>
      <c r="E43" s="92"/>
      <c r="F43" s="62"/>
      <c r="G43" s="84" t="str">
        <f>if(isblank(C43),"",(countif(Pelitulokset!E:E,C43)))</f>
        <v/>
      </c>
      <c r="H43" s="85" t="str">
        <f>if(isblank(C43),"",countif(Pelitulokset!B:C,C43))</f>
        <v/>
      </c>
      <c r="I43" s="86" t="str">
        <f t="array" ref="I43">iferror(index('Säännöt ja ohjeet'!$H$19:$H$46,match(J43,'Säännöt ja ohjeet'!$J$19:$J$46,-1)+1,0) &amp; if(J43&gt;1600," (" &amp; round(J43,0) &amp; ")",""),"")</f>
        <v/>
      </c>
      <c r="J43" s="86" t="str">
        <f t="array" ref="J43">iferror(index(Pelitulokset!$AI$183:$JL$183,1,match($C43,Pelitulokset!$AI$3:$JL$3,0)),"")</f>
        <v/>
      </c>
      <c r="K43" s="86" t="str">
        <f t="array" ref="K43">iferror(index('Säännöt ja ohjeet'!$H$19:$H$45,match(L43,'Säännöt ja ohjeet'!$J$19:$J$45,-1)+1,0) &amp; " (" &amp; round(L43,0) &amp; ")","")</f>
        <v/>
      </c>
      <c r="L43" s="86" t="str">
        <f t="array" ref="L43">iferror(index(Pelitulokset!$AI$184:$JL$184,1,match($C43,Pelitulokset!$AI$3:$JL$3,0)),"")</f>
        <v/>
      </c>
      <c r="M43" s="87" t="str">
        <f t="shared" si="1"/>
        <v/>
      </c>
      <c r="N43" s="85"/>
      <c r="O43" s="85" t="str">
        <f t="shared" si="2"/>
        <v/>
      </c>
      <c r="P43" s="85" t="str">
        <f t="shared" si="3"/>
        <v/>
      </c>
      <c r="Q43" s="104" t="str">
        <f t="shared" si="4"/>
        <v/>
      </c>
      <c r="R43" s="62"/>
      <c r="S43" s="62"/>
      <c r="T43" s="62"/>
      <c r="U43" s="62"/>
      <c r="V43" s="1"/>
      <c r="W43" s="1"/>
      <c r="Y43" s="91"/>
      <c r="Z43" s="91"/>
    </row>
    <row r="44">
      <c r="A44" s="79"/>
      <c r="B44" s="80">
        <v>40.0</v>
      </c>
      <c r="C44" s="91"/>
      <c r="D44" s="91"/>
      <c r="E44" s="92"/>
      <c r="F44" s="62"/>
      <c r="G44" s="84" t="str">
        <f>if(isblank(C44),"",(countif(Pelitulokset!E:E,C44)))</f>
        <v/>
      </c>
      <c r="H44" s="85" t="str">
        <f>if(isblank(C44),"",countif(Pelitulokset!B:C,C44))</f>
        <v/>
      </c>
      <c r="I44" s="86" t="str">
        <f t="array" ref="I44">iferror(index('Säännöt ja ohjeet'!$H$19:$H$46,match(J44,'Säännöt ja ohjeet'!$J$19:$J$46,-1)+1,0) &amp; if(J44&gt;1600," (" &amp; round(J44,0) &amp; ")",""),"")</f>
        <v/>
      </c>
      <c r="J44" s="86" t="str">
        <f t="array" ref="J44">iferror(index(Pelitulokset!$AI$183:$JL$183,1,match($C44,Pelitulokset!$AI$3:$JL$3,0)),"")</f>
        <v/>
      </c>
      <c r="K44" s="86" t="str">
        <f t="array" ref="K44">iferror(index('Säännöt ja ohjeet'!$H$19:$H$45,match(L44,'Säännöt ja ohjeet'!$J$19:$J$45,-1)+1,0) &amp; " (" &amp; round(L44,0) &amp; ")","")</f>
        <v/>
      </c>
      <c r="L44" s="86" t="str">
        <f t="array" ref="L44">iferror(index(Pelitulokset!$AI$184:$JL$184,1,match($C44,Pelitulokset!$AI$3:$JL$3,0)),"")</f>
        <v/>
      </c>
      <c r="M44" s="87" t="str">
        <f t="shared" si="1"/>
        <v/>
      </c>
      <c r="N44" s="85"/>
      <c r="O44" s="85" t="str">
        <f t="shared" si="2"/>
        <v/>
      </c>
      <c r="P44" s="85" t="str">
        <f t="shared" si="3"/>
        <v/>
      </c>
      <c r="Q44" s="104" t="str">
        <f t="shared" si="4"/>
        <v/>
      </c>
      <c r="R44" s="62"/>
      <c r="S44" s="62"/>
      <c r="T44" s="62"/>
      <c r="U44" s="62"/>
      <c r="V44" s="1"/>
      <c r="W44" s="1"/>
      <c r="Y44" s="91"/>
      <c r="Z44" s="91"/>
    </row>
    <row r="45">
      <c r="A45" s="79"/>
      <c r="B45" s="80">
        <v>41.0</v>
      </c>
      <c r="C45" s="91"/>
      <c r="D45" s="91"/>
      <c r="E45" s="92"/>
      <c r="F45" s="62"/>
      <c r="G45" s="84" t="str">
        <f>if(isblank(C45),"",(countif(Pelitulokset!E:E,C45)))</f>
        <v/>
      </c>
      <c r="H45" s="85" t="str">
        <f>if(isblank(C45),"",countif(Pelitulokset!B:C,C45))</f>
        <v/>
      </c>
      <c r="I45" s="86" t="str">
        <f t="array" ref="I45">iferror(index('Säännöt ja ohjeet'!$H$19:$H$46,match(J45,'Säännöt ja ohjeet'!$J$19:$J$46,-1)+1,0) &amp; if(J45&gt;1600," (" &amp; round(J45,0) &amp; ")",""),"")</f>
        <v/>
      </c>
      <c r="J45" s="86" t="str">
        <f t="array" ref="J45">iferror(index(Pelitulokset!$AI$183:$JL$183,1,match($C45,Pelitulokset!$AI$3:$JL$3,0)),"")</f>
        <v/>
      </c>
      <c r="K45" s="86" t="str">
        <f t="array" ref="K45">iferror(index('Säännöt ja ohjeet'!$H$19:$H$45,match(L45,'Säännöt ja ohjeet'!$J$19:$J$45,-1)+1,0) &amp; " (" &amp; round(L45,0) &amp; ")","")</f>
        <v/>
      </c>
      <c r="L45" s="86" t="str">
        <f t="array" ref="L45">iferror(index(Pelitulokset!$AI$184:$JL$184,1,match($C45,Pelitulokset!$AI$3:$JL$3,0)),"")</f>
        <v/>
      </c>
      <c r="M45" s="87" t="str">
        <f t="shared" si="1"/>
        <v/>
      </c>
      <c r="N45" s="85"/>
      <c r="O45" s="85" t="str">
        <f t="shared" si="2"/>
        <v/>
      </c>
      <c r="P45" s="85" t="str">
        <f t="shared" si="3"/>
        <v/>
      </c>
      <c r="Q45" s="104" t="str">
        <f t="shared" si="4"/>
        <v/>
      </c>
      <c r="R45" s="62"/>
      <c r="S45" s="62"/>
      <c r="T45" s="62"/>
      <c r="U45" s="62"/>
      <c r="V45" s="1"/>
      <c r="W45" s="1"/>
      <c r="Y45" s="91"/>
      <c r="Z45" s="91"/>
    </row>
    <row r="46">
      <c r="A46" s="79"/>
      <c r="B46" s="80">
        <v>42.0</v>
      </c>
      <c r="C46" s="91"/>
      <c r="D46" s="91"/>
      <c r="E46" s="92"/>
      <c r="F46" s="62"/>
      <c r="G46" s="84" t="str">
        <f>if(isblank(C46),"",(countif(Pelitulokset!E:E,C46)))</f>
        <v/>
      </c>
      <c r="H46" s="85" t="str">
        <f>if(isblank(C46),"",countif(Pelitulokset!B:C,C46))</f>
        <v/>
      </c>
      <c r="I46" s="86" t="str">
        <f t="array" ref="I46">iferror(index('Säännöt ja ohjeet'!$H$19:$H$46,match(J46,'Säännöt ja ohjeet'!$J$19:$J$46,-1)+1,0) &amp; if(J46&gt;1600," (" &amp; round(J46,0) &amp; ")",""),"")</f>
        <v/>
      </c>
      <c r="J46" s="86" t="str">
        <f t="array" ref="J46">iferror(index(Pelitulokset!$AI$183:$JL$183,1,match($C46,Pelitulokset!$AI$3:$JL$3,0)),"")</f>
        <v/>
      </c>
      <c r="K46" s="86" t="str">
        <f t="array" ref="K46">iferror(index('Säännöt ja ohjeet'!$H$19:$H$45,match(L46,'Säännöt ja ohjeet'!$J$19:$J$45,-1)+1,0) &amp; " (" &amp; round(L46,0) &amp; ")","")</f>
        <v/>
      </c>
      <c r="L46" s="86" t="str">
        <f t="array" ref="L46">iferror(index(Pelitulokset!$AI$184:$JL$184,1,match($C46,Pelitulokset!$AI$3:$JL$3,0)),"")</f>
        <v/>
      </c>
      <c r="M46" s="87" t="str">
        <f t="shared" si="1"/>
        <v/>
      </c>
      <c r="N46" s="85"/>
      <c r="O46" s="85" t="str">
        <f t="shared" si="2"/>
        <v/>
      </c>
      <c r="P46" s="85" t="str">
        <f t="shared" si="3"/>
        <v/>
      </c>
      <c r="Q46" s="104" t="str">
        <f t="shared" si="4"/>
        <v/>
      </c>
      <c r="R46" s="62"/>
      <c r="S46" s="62"/>
      <c r="T46" s="62"/>
      <c r="U46" s="62"/>
      <c r="V46" s="1"/>
      <c r="W46" s="1"/>
      <c r="Y46" s="91"/>
      <c r="Z46" s="91"/>
    </row>
    <row r="47">
      <c r="A47" s="79"/>
      <c r="B47" s="80">
        <v>43.0</v>
      </c>
      <c r="C47" s="91"/>
      <c r="D47" s="91"/>
      <c r="E47" s="92"/>
      <c r="F47" s="62"/>
      <c r="G47" s="84" t="str">
        <f>if(isblank(C47),"",(countif(Pelitulokset!E:E,C47)))</f>
        <v/>
      </c>
      <c r="H47" s="85" t="str">
        <f>if(isblank(C47),"",countif(Pelitulokset!B:C,C47))</f>
        <v/>
      </c>
      <c r="I47" s="86" t="str">
        <f t="array" ref="I47">iferror(index('Säännöt ja ohjeet'!$H$19:$H$46,match(J47,'Säännöt ja ohjeet'!$J$19:$J$46,-1)+1,0) &amp; if(J47&gt;1600," (" &amp; round(J47,0) &amp; ")",""),"")</f>
        <v/>
      </c>
      <c r="J47" s="86" t="str">
        <f t="array" ref="J47">iferror(index(Pelitulokset!$AI$183:$JL$183,1,match($C47,Pelitulokset!$AI$3:$JL$3,0)),"")</f>
        <v/>
      </c>
      <c r="K47" s="86" t="str">
        <f t="array" ref="K47">iferror(index('Säännöt ja ohjeet'!$H$19:$H$45,match(L47,'Säännöt ja ohjeet'!$J$19:$J$45,-1)+1,0) &amp; " (" &amp; round(L47,0) &amp; ")","")</f>
        <v/>
      </c>
      <c r="L47" s="86" t="str">
        <f t="array" ref="L47">iferror(index(Pelitulokset!$AI$184:$JL$184,1,match($C47,Pelitulokset!$AI$3:$JL$3,0)),"")</f>
        <v/>
      </c>
      <c r="M47" s="87" t="str">
        <f t="shared" si="1"/>
        <v/>
      </c>
      <c r="N47" s="85"/>
      <c r="O47" s="85" t="str">
        <f t="shared" si="2"/>
        <v/>
      </c>
      <c r="P47" s="85" t="str">
        <f t="shared" si="3"/>
        <v/>
      </c>
      <c r="Q47" s="104" t="str">
        <f t="shared" si="4"/>
        <v/>
      </c>
      <c r="R47" s="62"/>
      <c r="S47" s="62"/>
      <c r="T47" s="62"/>
      <c r="U47" s="62"/>
      <c r="V47" s="1"/>
      <c r="W47" s="1"/>
      <c r="Y47" s="91"/>
      <c r="Z47" s="91"/>
    </row>
    <row r="48">
      <c r="A48" s="79"/>
      <c r="B48" s="80">
        <v>44.0</v>
      </c>
      <c r="C48" s="91"/>
      <c r="D48" s="91"/>
      <c r="E48" s="92"/>
      <c r="F48" s="62"/>
      <c r="G48" s="84" t="str">
        <f>if(isblank(C48),"",(countif(Pelitulokset!E:E,C48)))</f>
        <v/>
      </c>
      <c r="H48" s="85" t="str">
        <f>if(isblank(C48),"",countif(Pelitulokset!B:C,C48))</f>
        <v/>
      </c>
      <c r="I48" s="86" t="str">
        <f t="array" ref="I48">iferror(index('Säännöt ja ohjeet'!$H$19:$H$46,match(J48,'Säännöt ja ohjeet'!$J$19:$J$46,-1)+1,0) &amp; if(J48&gt;1600," (" &amp; round(J48,0) &amp; ")",""),"")</f>
        <v/>
      </c>
      <c r="J48" s="86" t="str">
        <f t="array" ref="J48">iferror(index(Pelitulokset!$AI$183:$JL$183,1,match($C48,Pelitulokset!$AI$3:$JL$3,0)),"")</f>
        <v/>
      </c>
      <c r="K48" s="86" t="str">
        <f t="array" ref="K48">iferror(index('Säännöt ja ohjeet'!$H$19:$H$45,match(L48,'Säännöt ja ohjeet'!$J$19:$J$45,-1)+1,0) &amp; " (" &amp; round(L48,0) &amp; ")","")</f>
        <v/>
      </c>
      <c r="L48" s="86" t="str">
        <f t="array" ref="L48">iferror(index(Pelitulokset!$AI$184:$JL$184,1,match($C48,Pelitulokset!$AI$3:$JL$3,0)),"")</f>
        <v/>
      </c>
      <c r="M48" s="87" t="str">
        <f t="shared" si="1"/>
        <v/>
      </c>
      <c r="N48" s="85"/>
      <c r="O48" s="85" t="str">
        <f t="shared" si="2"/>
        <v/>
      </c>
      <c r="P48" s="85" t="str">
        <f t="shared" si="3"/>
        <v/>
      </c>
      <c r="Q48" s="104" t="str">
        <f t="shared" si="4"/>
        <v/>
      </c>
      <c r="R48" s="62"/>
      <c r="S48" s="62"/>
      <c r="T48" s="62"/>
      <c r="U48" s="62"/>
      <c r="V48" s="1"/>
      <c r="W48" s="1"/>
      <c r="Y48" s="91"/>
      <c r="Z48" s="91"/>
    </row>
    <row r="49">
      <c r="A49" s="79"/>
      <c r="B49" s="80">
        <v>45.0</v>
      </c>
      <c r="C49" s="91"/>
      <c r="D49" s="91"/>
      <c r="E49" s="92"/>
      <c r="F49" s="62"/>
      <c r="G49" s="84" t="str">
        <f>if(isblank(C49),"",(countif(Pelitulokset!E:E,C49)))</f>
        <v/>
      </c>
      <c r="H49" s="85" t="str">
        <f>if(isblank(C49),"",countif(Pelitulokset!B:C,C49))</f>
        <v/>
      </c>
      <c r="I49" s="86" t="str">
        <f t="array" ref="I49">iferror(index('Säännöt ja ohjeet'!$H$19:$H$46,match(J49,'Säännöt ja ohjeet'!$J$19:$J$46,-1)+1,0) &amp; if(J49&gt;1600," (" &amp; round(J49,0) &amp; ")",""),"")</f>
        <v/>
      </c>
      <c r="J49" s="86" t="str">
        <f t="array" ref="J49">iferror(index(Pelitulokset!$AI$183:$JL$183,1,match($C49,Pelitulokset!$AI$3:$JL$3,0)),"")</f>
        <v/>
      </c>
      <c r="K49" s="86" t="str">
        <f t="array" ref="K49">iferror(index('Säännöt ja ohjeet'!$H$19:$H$45,match(L49,'Säännöt ja ohjeet'!$J$19:$J$45,-1)+1,0) &amp; " (" &amp; round(L49,0) &amp; ")","")</f>
        <v/>
      </c>
      <c r="L49" s="86" t="str">
        <f t="array" ref="L49">iferror(index(Pelitulokset!$AI$184:$JL$184,1,match($C49,Pelitulokset!$AI$3:$JL$3,0)),"")</f>
        <v/>
      </c>
      <c r="M49" s="87" t="str">
        <f t="shared" si="1"/>
        <v/>
      </c>
      <c r="N49" s="85"/>
      <c r="O49" s="85" t="str">
        <f t="shared" si="2"/>
        <v/>
      </c>
      <c r="P49" s="85" t="str">
        <f t="shared" si="3"/>
        <v/>
      </c>
      <c r="Q49" s="104" t="str">
        <f t="shared" si="4"/>
        <v/>
      </c>
      <c r="R49" s="62"/>
      <c r="S49" s="62"/>
      <c r="T49" s="62"/>
      <c r="U49" s="62"/>
      <c r="V49" s="1"/>
      <c r="W49" s="1"/>
      <c r="Y49" s="91"/>
      <c r="Z49" s="91"/>
    </row>
    <row r="50">
      <c r="A50" s="79"/>
      <c r="B50" s="80">
        <v>46.0</v>
      </c>
      <c r="C50" s="91"/>
      <c r="D50" s="91"/>
      <c r="E50" s="92"/>
      <c r="F50" s="62"/>
      <c r="G50" s="84" t="str">
        <f>if(isblank(C50),"",(countif(Pelitulokset!E:E,C50)))</f>
        <v/>
      </c>
      <c r="H50" s="85" t="str">
        <f>if(isblank(C50),"",countif(Pelitulokset!B:C,C50))</f>
        <v/>
      </c>
      <c r="I50" s="86" t="str">
        <f t="array" ref="I50">iferror(index('Säännöt ja ohjeet'!$H$19:$H$46,match(J50,'Säännöt ja ohjeet'!$J$19:$J$46,-1)+1,0) &amp; if(J50&gt;1600," (" &amp; round(J50,0) &amp; ")",""),"")</f>
        <v/>
      </c>
      <c r="J50" s="86" t="str">
        <f t="array" ref="J50">iferror(index(Pelitulokset!$AI$183:$JL$183,1,match($C50,Pelitulokset!$AI$3:$JL$3,0)),"")</f>
        <v/>
      </c>
      <c r="K50" s="86" t="str">
        <f t="array" ref="K50">iferror(index('Säännöt ja ohjeet'!$H$19:$H$45,match(L50,'Säännöt ja ohjeet'!$J$19:$J$45,-1)+1,0) &amp; " (" &amp; round(L50,0) &amp; ")","")</f>
        <v/>
      </c>
      <c r="L50" s="86" t="str">
        <f t="array" ref="L50">iferror(index(Pelitulokset!$AI$184:$JL$184,1,match($C50,Pelitulokset!$AI$3:$JL$3,0)),"")</f>
        <v/>
      </c>
      <c r="M50" s="87" t="str">
        <f t="shared" si="1"/>
        <v/>
      </c>
      <c r="N50" s="85"/>
      <c r="O50" s="85" t="str">
        <f t="shared" si="2"/>
        <v/>
      </c>
      <c r="P50" s="85" t="str">
        <f t="shared" si="3"/>
        <v/>
      </c>
      <c r="Q50" s="104" t="str">
        <f t="shared" si="4"/>
        <v/>
      </c>
      <c r="R50" s="62"/>
      <c r="S50" s="62"/>
      <c r="T50" s="62"/>
      <c r="U50" s="62"/>
      <c r="V50" s="1"/>
      <c r="W50" s="1"/>
      <c r="Y50" s="91"/>
      <c r="Z50" s="91"/>
    </row>
    <row r="51">
      <c r="A51" s="79"/>
      <c r="B51" s="80">
        <v>47.0</v>
      </c>
      <c r="C51" s="91"/>
      <c r="D51" s="91"/>
      <c r="E51" s="92"/>
      <c r="F51" s="62"/>
      <c r="G51" s="84" t="str">
        <f>if(isblank(C51),"",(countif(Pelitulokset!E:E,C51)))</f>
        <v/>
      </c>
      <c r="H51" s="85" t="str">
        <f>if(isblank(C51),"",countif(Pelitulokset!B:C,C51))</f>
        <v/>
      </c>
      <c r="I51" s="86" t="str">
        <f t="array" ref="I51">iferror(index('Säännöt ja ohjeet'!$H$19:$H$46,match(J51,'Säännöt ja ohjeet'!$J$19:$J$46,-1)+1,0) &amp; if(J51&gt;1600," (" &amp; round(J51,0) &amp; ")",""),"")</f>
        <v/>
      </c>
      <c r="J51" s="86" t="str">
        <f t="array" ref="J51">iferror(index(Pelitulokset!$AI$183:$JL$183,1,match($C51,Pelitulokset!$AI$3:$JL$3,0)),"")</f>
        <v/>
      </c>
      <c r="K51" s="86" t="str">
        <f t="array" ref="K51">iferror(index('Säännöt ja ohjeet'!$H$19:$H$45,match(L51,'Säännöt ja ohjeet'!$J$19:$J$45,-1)+1,0) &amp; " (" &amp; round(L51,0) &amp; ")","")</f>
        <v/>
      </c>
      <c r="L51" s="86" t="str">
        <f t="array" ref="L51">iferror(index(Pelitulokset!$AI$184:$JL$184,1,match($C51,Pelitulokset!$AI$3:$JL$3,0)),"")</f>
        <v/>
      </c>
      <c r="M51" s="87" t="str">
        <f t="shared" si="1"/>
        <v/>
      </c>
      <c r="N51" s="85"/>
      <c r="O51" s="85" t="str">
        <f t="shared" si="2"/>
        <v/>
      </c>
      <c r="P51" s="85" t="str">
        <f t="shared" si="3"/>
        <v/>
      </c>
      <c r="Q51" s="104" t="str">
        <f t="shared" si="4"/>
        <v/>
      </c>
      <c r="R51" s="62"/>
      <c r="S51" s="62"/>
      <c r="T51" s="62"/>
      <c r="U51" s="62"/>
      <c r="V51" s="1"/>
      <c r="W51" s="1"/>
      <c r="Y51" s="91"/>
      <c r="Z51" s="91"/>
    </row>
    <row r="52">
      <c r="A52" s="79"/>
      <c r="B52" s="80">
        <v>48.0</v>
      </c>
      <c r="C52" s="91"/>
      <c r="D52" s="91"/>
      <c r="E52" s="92"/>
      <c r="F52" s="62"/>
      <c r="G52" s="84" t="str">
        <f>if(isblank(C52),"",(countif(Pelitulokset!E:E,C52)))</f>
        <v/>
      </c>
      <c r="H52" s="85" t="str">
        <f>if(isblank(C52),"",countif(Pelitulokset!B:C,C52))</f>
        <v/>
      </c>
      <c r="I52" s="86" t="str">
        <f t="array" ref="I52">iferror(index('Säännöt ja ohjeet'!$H$19:$H$46,match(J52,'Säännöt ja ohjeet'!$J$19:$J$46,-1)+1,0) &amp; if(J52&gt;1600," (" &amp; round(J52,0) &amp; ")",""),"")</f>
        <v/>
      </c>
      <c r="J52" s="86" t="str">
        <f t="array" ref="J52">iferror(index(Pelitulokset!$AI$183:$JL$183,1,match($C52,Pelitulokset!$AI$3:$JL$3,0)),"")</f>
        <v/>
      </c>
      <c r="K52" s="86" t="str">
        <f t="array" ref="K52">iferror(index('Säännöt ja ohjeet'!$H$19:$H$45,match(L52,'Säännöt ja ohjeet'!$J$19:$J$45,-1)+1,0) &amp; " (" &amp; round(L52,0) &amp; ")","")</f>
        <v/>
      </c>
      <c r="L52" s="86" t="str">
        <f t="array" ref="L52">iferror(index(Pelitulokset!$AI$184:$JL$184,1,match($C52,Pelitulokset!$AI$3:$JL$3,0)),"")</f>
        <v/>
      </c>
      <c r="M52" s="87" t="str">
        <f t="shared" si="1"/>
        <v/>
      </c>
      <c r="N52" s="85"/>
      <c r="O52" s="85" t="str">
        <f t="shared" si="2"/>
        <v/>
      </c>
      <c r="P52" s="85" t="str">
        <f t="shared" si="3"/>
        <v/>
      </c>
      <c r="Q52" s="104" t="str">
        <f t="shared" si="4"/>
        <v/>
      </c>
      <c r="R52" s="62"/>
      <c r="S52" s="62"/>
      <c r="T52" s="62"/>
      <c r="U52" s="62"/>
      <c r="V52" s="1"/>
      <c r="W52" s="1"/>
      <c r="Y52" s="91"/>
      <c r="Z52" s="91"/>
    </row>
    <row r="53">
      <c r="A53" s="79"/>
      <c r="B53" s="80">
        <v>49.0</v>
      </c>
      <c r="C53" s="91"/>
      <c r="D53" s="91"/>
      <c r="E53" s="92"/>
      <c r="F53" s="62"/>
      <c r="G53" s="84" t="str">
        <f>if(isblank(C53),"",(countif(Pelitulokset!E:E,C53)))</f>
        <v/>
      </c>
      <c r="H53" s="85" t="str">
        <f>if(isblank(C53),"",countif(Pelitulokset!B:C,C53))</f>
        <v/>
      </c>
      <c r="I53" s="86" t="str">
        <f t="array" ref="I53">iferror(index('Säännöt ja ohjeet'!$H$19:$H$46,match(J53,'Säännöt ja ohjeet'!$J$19:$J$46,-1)+1,0) &amp; if(J53&gt;1600," (" &amp; round(J53,0) &amp; ")",""),"")</f>
        <v/>
      </c>
      <c r="J53" s="86" t="str">
        <f t="array" ref="J53">iferror(index(Pelitulokset!$AI$183:$JL$183,1,match($C53,Pelitulokset!$AI$3:$JL$3,0)),"")</f>
        <v/>
      </c>
      <c r="K53" s="86" t="str">
        <f t="array" ref="K53">iferror(index('Säännöt ja ohjeet'!$H$19:$H$45,match(L53,'Säännöt ja ohjeet'!$J$19:$J$45,-1)+1,0) &amp; " (" &amp; round(L53,0) &amp; ")","")</f>
        <v/>
      </c>
      <c r="L53" s="86" t="str">
        <f t="array" ref="L53">iferror(index(Pelitulokset!$AI$184:$JL$184,1,match($C53,Pelitulokset!$AI$3:$JL$3,0)),"")</f>
        <v/>
      </c>
      <c r="M53" s="87" t="str">
        <f t="shared" si="1"/>
        <v/>
      </c>
      <c r="N53" s="85"/>
      <c r="O53" s="85" t="str">
        <f t="shared" si="2"/>
        <v/>
      </c>
      <c r="P53" s="85" t="str">
        <f t="shared" si="3"/>
        <v/>
      </c>
      <c r="Q53" s="104" t="str">
        <f t="shared" si="4"/>
        <v/>
      </c>
      <c r="R53" s="62"/>
      <c r="S53" s="62"/>
      <c r="T53" s="62"/>
      <c r="U53" s="62"/>
      <c r="V53" s="1"/>
      <c r="W53" s="1"/>
      <c r="Y53" s="91"/>
      <c r="Z53" s="91"/>
    </row>
    <row r="54">
      <c r="A54" s="79"/>
      <c r="B54" s="80">
        <v>50.0</v>
      </c>
      <c r="C54" s="91"/>
      <c r="D54" s="91"/>
      <c r="E54" s="92"/>
      <c r="F54" s="62"/>
      <c r="G54" s="84" t="str">
        <f>if(isblank(C54),"",(countif(Pelitulokset!E:E,C54)))</f>
        <v/>
      </c>
      <c r="H54" s="85" t="str">
        <f>if(isblank(C54),"",countif(Pelitulokset!B:C,C54))</f>
        <v/>
      </c>
      <c r="I54" s="86" t="str">
        <f t="array" ref="I54">iferror(index('Säännöt ja ohjeet'!$H$19:$H$46,match(J54,'Säännöt ja ohjeet'!$J$19:$J$46,-1)+1,0) &amp; if(J54&gt;1600," (" &amp; round(J54,0) &amp; ")",""),"")</f>
        <v/>
      </c>
      <c r="J54" s="86" t="str">
        <f t="array" ref="J54">iferror(index(Pelitulokset!$AI$183:$JL$183,1,match($C54,Pelitulokset!$AI$3:$JL$3,0)),"")</f>
        <v/>
      </c>
      <c r="K54" s="86" t="str">
        <f t="array" ref="K54">iferror(index('Säännöt ja ohjeet'!$H$19:$H$45,match(L54,'Säännöt ja ohjeet'!$J$19:$J$45,-1)+1,0) &amp; " (" &amp; round(L54,0) &amp; ")","")</f>
        <v/>
      </c>
      <c r="L54" s="86" t="str">
        <f t="array" ref="L54">iferror(index(Pelitulokset!$AI$184:$JL$184,1,match($C54,Pelitulokset!$AI$3:$JL$3,0)),"")</f>
        <v/>
      </c>
      <c r="M54" s="87" t="str">
        <f t="shared" si="1"/>
        <v/>
      </c>
      <c r="N54" s="85"/>
      <c r="O54" s="85" t="str">
        <f t="shared" si="2"/>
        <v/>
      </c>
      <c r="P54" s="85" t="str">
        <f t="shared" si="3"/>
        <v/>
      </c>
      <c r="Q54" s="104" t="str">
        <f t="shared" si="4"/>
        <v/>
      </c>
      <c r="R54" s="62"/>
      <c r="S54" s="62"/>
      <c r="T54" s="62"/>
      <c r="U54" s="62"/>
      <c r="V54" s="1"/>
      <c r="W54" s="1"/>
      <c r="Y54" s="91"/>
      <c r="Z54" s="91"/>
    </row>
    <row r="55">
      <c r="A55" s="79"/>
      <c r="B55" s="80">
        <v>51.0</v>
      </c>
      <c r="C55" s="91"/>
      <c r="D55" s="91"/>
      <c r="E55" s="92"/>
      <c r="F55" s="62"/>
      <c r="G55" s="84" t="str">
        <f>if(isblank(C55),"",(countif(Pelitulokset!E:E,C55)))</f>
        <v/>
      </c>
      <c r="H55" s="85" t="str">
        <f>if(isblank(C55),"",countif(Pelitulokset!B:C,C55))</f>
        <v/>
      </c>
      <c r="I55" s="86" t="str">
        <f t="array" ref="I55">iferror(index('Säännöt ja ohjeet'!$H$19:$H$46,match(J55,'Säännöt ja ohjeet'!$J$19:$J$46,-1)+1,0) &amp; if(J55&gt;1600," (" &amp; round(J55,0) &amp; ")",""),"")</f>
        <v/>
      </c>
      <c r="J55" s="86" t="str">
        <f t="array" ref="J55">iferror(index(Pelitulokset!$AI$183:$JL$183,1,match($C55,Pelitulokset!$AI$3:$JL$3,0)),"")</f>
        <v/>
      </c>
      <c r="K55" s="86" t="str">
        <f t="array" ref="K55">iferror(index('Säännöt ja ohjeet'!$H$19:$H$45,match(L55,'Säännöt ja ohjeet'!$J$19:$J$45,-1)+1,0) &amp; " (" &amp; round(L55,0) &amp; ")","")</f>
        <v/>
      </c>
      <c r="L55" s="86" t="str">
        <f t="array" ref="L55">iferror(index(Pelitulokset!$AI$184:$JL$184,1,match($C55,Pelitulokset!$AI$3:$JL$3,0)),"")</f>
        <v/>
      </c>
      <c r="M55" s="87" t="str">
        <f t="shared" si="1"/>
        <v/>
      </c>
      <c r="N55" s="85"/>
      <c r="O55" s="85" t="str">
        <f t="shared" si="2"/>
        <v/>
      </c>
      <c r="P55" s="85" t="str">
        <f t="shared" si="3"/>
        <v/>
      </c>
      <c r="Q55" s="104" t="str">
        <f t="shared" si="4"/>
        <v/>
      </c>
      <c r="R55" s="62"/>
      <c r="S55" s="62"/>
      <c r="T55" s="62"/>
      <c r="U55" s="62"/>
      <c r="V55" s="1"/>
      <c r="W55" s="1"/>
      <c r="Y55" s="91"/>
      <c r="Z55" s="91"/>
    </row>
    <row r="56">
      <c r="A56" s="79"/>
      <c r="B56" s="80">
        <v>52.0</v>
      </c>
      <c r="C56" s="91"/>
      <c r="D56" s="91"/>
      <c r="E56" s="92"/>
      <c r="F56" s="62"/>
      <c r="G56" s="84" t="str">
        <f>if(isblank(C56),"",(countif(Pelitulokset!E:E,C56)))</f>
        <v/>
      </c>
      <c r="H56" s="85" t="str">
        <f>if(isblank(C56),"",countif(Pelitulokset!B:C,C56))</f>
        <v/>
      </c>
      <c r="I56" s="86" t="str">
        <f t="array" ref="I56">iferror(index('Säännöt ja ohjeet'!$H$19:$H$46,match(J56,'Säännöt ja ohjeet'!$J$19:$J$46,-1)+1,0) &amp; if(J56&gt;1600," (" &amp; round(J56,0) &amp; ")",""),"")</f>
        <v/>
      </c>
      <c r="J56" s="86" t="str">
        <f t="array" ref="J56">iferror(index(Pelitulokset!$AI$183:$JL$183,1,match($C56,Pelitulokset!$AI$3:$JL$3,0)),"")</f>
        <v/>
      </c>
      <c r="K56" s="86" t="str">
        <f t="array" ref="K56">iferror(index('Säännöt ja ohjeet'!$H$19:$H$45,match(L56,'Säännöt ja ohjeet'!$J$19:$J$45,-1)+1,0) &amp; " (" &amp; round(L56,0) &amp; ")","")</f>
        <v/>
      </c>
      <c r="L56" s="86" t="str">
        <f t="array" ref="L56">iferror(index(Pelitulokset!$AI$184:$JL$184,1,match($C56,Pelitulokset!$AI$3:$JL$3,0)),"")</f>
        <v/>
      </c>
      <c r="M56" s="87" t="str">
        <f t="shared" si="1"/>
        <v/>
      </c>
      <c r="N56" s="85"/>
      <c r="O56" s="85" t="str">
        <f t="shared" si="2"/>
        <v/>
      </c>
      <c r="P56" s="85" t="str">
        <f t="shared" si="3"/>
        <v/>
      </c>
      <c r="Q56" s="104" t="str">
        <f t="shared" si="4"/>
        <v/>
      </c>
      <c r="R56" s="62"/>
      <c r="S56" s="62"/>
      <c r="T56" s="62"/>
      <c r="U56" s="62"/>
      <c r="V56" s="1"/>
      <c r="W56" s="1"/>
      <c r="Y56" s="91"/>
      <c r="Z56" s="91"/>
    </row>
    <row r="57">
      <c r="A57" s="79"/>
      <c r="B57" s="80">
        <v>53.0</v>
      </c>
      <c r="C57" s="91"/>
      <c r="D57" s="91"/>
      <c r="E57" s="92"/>
      <c r="F57" s="62"/>
      <c r="G57" s="84" t="str">
        <f>if(isblank(C57),"",(countif(Pelitulokset!E:E,C57)))</f>
        <v/>
      </c>
      <c r="H57" s="85" t="str">
        <f>if(isblank(C57),"",countif(Pelitulokset!B:C,C57))</f>
        <v/>
      </c>
      <c r="I57" s="86" t="str">
        <f t="array" ref="I57">iferror(index('Säännöt ja ohjeet'!$H$19:$H$46,match(J57,'Säännöt ja ohjeet'!$J$19:$J$46,-1)+1,0) &amp; if(J57&gt;1600," (" &amp; round(J57,0) &amp; ")",""),"")</f>
        <v/>
      </c>
      <c r="J57" s="86" t="str">
        <f t="array" ref="J57">iferror(index(Pelitulokset!$AI$183:$JL$183,1,match($C57,Pelitulokset!$AI$3:$JL$3,0)),"")</f>
        <v/>
      </c>
      <c r="K57" s="86" t="str">
        <f t="array" ref="K57">iferror(index('Säännöt ja ohjeet'!$H$19:$H$45,match(L57,'Säännöt ja ohjeet'!$J$19:$J$45,-1)+1,0) &amp; " (" &amp; round(L57,0) &amp; ")","")</f>
        <v/>
      </c>
      <c r="L57" s="86" t="str">
        <f t="array" ref="L57">iferror(index(Pelitulokset!$AI$184:$JL$184,1,match($C57,Pelitulokset!$AI$3:$JL$3,0)),"")</f>
        <v/>
      </c>
      <c r="M57" s="87" t="str">
        <f t="shared" si="1"/>
        <v/>
      </c>
      <c r="N57" s="85"/>
      <c r="O57" s="85" t="str">
        <f t="shared" si="2"/>
        <v/>
      </c>
      <c r="P57" s="85" t="str">
        <f t="shared" si="3"/>
        <v/>
      </c>
      <c r="Q57" s="104" t="str">
        <f t="shared" si="4"/>
        <v/>
      </c>
      <c r="R57" s="62"/>
      <c r="S57" s="62"/>
      <c r="T57" s="62"/>
      <c r="U57" s="62"/>
      <c r="V57" s="1"/>
      <c r="W57" s="1"/>
      <c r="Y57" s="91"/>
      <c r="Z57" s="91"/>
    </row>
    <row r="58">
      <c r="A58" s="79"/>
      <c r="B58" s="80">
        <v>54.0</v>
      </c>
      <c r="C58" s="91"/>
      <c r="D58" s="91"/>
      <c r="E58" s="92"/>
      <c r="F58" s="62"/>
      <c r="G58" s="84" t="str">
        <f>if(isblank(C58),"",(countif(Pelitulokset!E:E,C58)))</f>
        <v/>
      </c>
      <c r="H58" s="85" t="str">
        <f>if(isblank(C58),"",countif(Pelitulokset!B:C,C58))</f>
        <v/>
      </c>
      <c r="I58" s="86" t="str">
        <f t="array" ref="I58">iferror(index('Säännöt ja ohjeet'!$H$19:$H$46,match(J58,'Säännöt ja ohjeet'!$J$19:$J$46,-1)+1,0) &amp; if(J58&gt;1600," (" &amp; round(J58,0) &amp; ")",""),"")</f>
        <v/>
      </c>
      <c r="J58" s="86" t="str">
        <f t="array" ref="J58">iferror(index(Pelitulokset!$AI$183:$JL$183,1,match($C58,Pelitulokset!$AI$3:$JL$3,0)),"")</f>
        <v/>
      </c>
      <c r="K58" s="86" t="str">
        <f t="array" ref="K58">iferror(index('Säännöt ja ohjeet'!$H$19:$H$45,match(L58,'Säännöt ja ohjeet'!$J$19:$J$45,-1)+1,0) &amp; " (" &amp; round(L58,0) &amp; ")","")</f>
        <v/>
      </c>
      <c r="L58" s="86" t="str">
        <f t="array" ref="L58">iferror(index(Pelitulokset!$AI$184:$JL$184,1,match($C58,Pelitulokset!$AI$3:$JL$3,0)),"")</f>
        <v/>
      </c>
      <c r="M58" s="87" t="str">
        <f t="shared" si="1"/>
        <v/>
      </c>
      <c r="N58" s="85"/>
      <c r="O58" s="85" t="str">
        <f t="shared" si="2"/>
        <v/>
      </c>
      <c r="P58" s="85" t="str">
        <f t="shared" si="3"/>
        <v/>
      </c>
      <c r="Q58" s="104" t="str">
        <f t="shared" si="4"/>
        <v/>
      </c>
      <c r="R58" s="62"/>
      <c r="S58" s="62"/>
      <c r="T58" s="62"/>
      <c r="U58" s="62"/>
      <c r="V58" s="1"/>
      <c r="W58" s="1"/>
      <c r="Y58" s="91"/>
      <c r="Z58" s="91"/>
    </row>
    <row r="59">
      <c r="A59" s="79"/>
      <c r="B59" s="80">
        <v>55.0</v>
      </c>
      <c r="C59" s="91"/>
      <c r="D59" s="91"/>
      <c r="E59" s="92"/>
      <c r="F59" s="62"/>
      <c r="G59" s="84" t="str">
        <f>if(isblank(C59),"",(countif(Pelitulokset!E:E,C59)))</f>
        <v/>
      </c>
      <c r="H59" s="85" t="str">
        <f>if(isblank(C59),"",countif(Pelitulokset!B:C,C59))</f>
        <v/>
      </c>
      <c r="I59" s="86" t="str">
        <f t="array" ref="I59">iferror(index('Säännöt ja ohjeet'!$H$19:$H$46,match(J59,'Säännöt ja ohjeet'!$J$19:$J$46,-1)+1,0) &amp; if(J59&gt;1600," (" &amp; round(J59,0) &amp; ")",""),"")</f>
        <v/>
      </c>
      <c r="J59" s="86" t="str">
        <f t="array" ref="J59">iferror(index(Pelitulokset!$AI$183:$JL$183,1,match($C59,Pelitulokset!$AI$3:$JL$3,0)),"")</f>
        <v/>
      </c>
      <c r="K59" s="86" t="str">
        <f t="array" ref="K59">iferror(index('Säännöt ja ohjeet'!$H$19:$H$45,match(L59,'Säännöt ja ohjeet'!$J$19:$J$45,-1)+1,0) &amp; " (" &amp; round(L59,0) &amp; ")","")</f>
        <v/>
      </c>
      <c r="L59" s="86" t="str">
        <f t="array" ref="L59">iferror(index(Pelitulokset!$AI$184:$JL$184,1,match($C59,Pelitulokset!$AI$3:$JL$3,0)),"")</f>
        <v/>
      </c>
      <c r="M59" s="87" t="str">
        <f t="shared" si="1"/>
        <v/>
      </c>
      <c r="N59" s="85"/>
      <c r="O59" s="85" t="str">
        <f t="shared" si="2"/>
        <v/>
      </c>
      <c r="P59" s="85" t="str">
        <f t="shared" si="3"/>
        <v/>
      </c>
      <c r="Q59" s="104" t="str">
        <f t="shared" si="4"/>
        <v/>
      </c>
      <c r="R59" s="62"/>
      <c r="S59" s="62"/>
      <c r="T59" s="62"/>
      <c r="U59" s="62"/>
      <c r="V59" s="1"/>
      <c r="W59" s="1"/>
      <c r="Y59" s="91"/>
      <c r="Z59" s="91"/>
    </row>
    <row r="60">
      <c r="A60" s="79"/>
      <c r="B60" s="80">
        <v>56.0</v>
      </c>
      <c r="C60" s="91"/>
      <c r="D60" s="91"/>
      <c r="E60" s="92"/>
      <c r="F60" s="62"/>
      <c r="G60" s="84" t="str">
        <f>if(isblank(C60),"",(countif(Pelitulokset!E:E,C60)))</f>
        <v/>
      </c>
      <c r="H60" s="85" t="str">
        <f>if(isblank(C60),"",countif(Pelitulokset!B:C,C60))</f>
        <v/>
      </c>
      <c r="I60" s="86" t="str">
        <f t="array" ref="I60">iferror(index('Säännöt ja ohjeet'!$H$19:$H$46,match(J60,'Säännöt ja ohjeet'!$J$19:$J$46,-1)+1,0) &amp; if(J60&gt;1600," (" &amp; round(J60,0) &amp; ")",""),"")</f>
        <v/>
      </c>
      <c r="J60" s="86" t="str">
        <f t="array" ref="J60">iferror(index(Pelitulokset!$AI$183:$JL$183,1,match($C60,Pelitulokset!$AI$3:$JL$3,0)),"")</f>
        <v/>
      </c>
      <c r="K60" s="86" t="str">
        <f t="array" ref="K60">iferror(index('Säännöt ja ohjeet'!$H$19:$H$45,match(L60,'Säännöt ja ohjeet'!$J$19:$J$45,-1)+1,0) &amp; " (" &amp; round(L60,0) &amp; ")","")</f>
        <v/>
      </c>
      <c r="L60" s="86" t="str">
        <f t="array" ref="L60">iferror(index(Pelitulokset!$AI$184:$JL$184,1,match($C60,Pelitulokset!$AI$3:$JL$3,0)),"")</f>
        <v/>
      </c>
      <c r="M60" s="87" t="str">
        <f t="shared" si="1"/>
        <v/>
      </c>
      <c r="N60" s="85"/>
      <c r="O60" s="85" t="str">
        <f t="shared" si="2"/>
        <v/>
      </c>
      <c r="P60" s="85" t="str">
        <f t="shared" si="3"/>
        <v/>
      </c>
      <c r="Q60" s="104" t="str">
        <f t="shared" si="4"/>
        <v/>
      </c>
      <c r="R60" s="62"/>
      <c r="S60" s="62"/>
      <c r="T60" s="62"/>
      <c r="U60" s="62"/>
      <c r="V60" s="1"/>
      <c r="W60" s="1"/>
      <c r="Y60" s="91"/>
      <c r="Z60" s="91"/>
    </row>
    <row r="61">
      <c r="A61" s="79"/>
      <c r="B61" s="80">
        <v>57.0</v>
      </c>
      <c r="C61" s="91"/>
      <c r="D61" s="91"/>
      <c r="E61" s="92"/>
      <c r="F61" s="62"/>
      <c r="G61" s="84" t="str">
        <f>if(isblank(C61),"",(countif(Pelitulokset!E:E,C61)))</f>
        <v/>
      </c>
      <c r="H61" s="85" t="str">
        <f>if(isblank(C61),"",countif(Pelitulokset!B:C,C61))</f>
        <v/>
      </c>
      <c r="I61" s="86" t="str">
        <f t="array" ref="I61">iferror(index('Säännöt ja ohjeet'!$H$19:$H$46,match(J61,'Säännöt ja ohjeet'!$J$19:$J$46,-1)+1,0) &amp; if(J61&gt;1600," (" &amp; round(J61,0) &amp; ")",""),"")</f>
        <v/>
      </c>
      <c r="J61" s="86" t="str">
        <f t="array" ref="J61">iferror(index(Pelitulokset!$AI$183:$JL$183,1,match($C61,Pelitulokset!$AI$3:$JL$3,0)),"")</f>
        <v/>
      </c>
      <c r="K61" s="86" t="str">
        <f t="array" ref="K61">iferror(index('Säännöt ja ohjeet'!$H$19:$H$45,match(L61,'Säännöt ja ohjeet'!$J$19:$J$45,-1)+1,0) &amp; " (" &amp; round(L61,0) &amp; ")","")</f>
        <v/>
      </c>
      <c r="L61" s="86" t="str">
        <f t="array" ref="L61">iferror(index(Pelitulokset!$AI$184:$JL$184,1,match($C61,Pelitulokset!$AI$3:$JL$3,0)),"")</f>
        <v/>
      </c>
      <c r="M61" s="87" t="str">
        <f t="shared" si="1"/>
        <v/>
      </c>
      <c r="N61" s="85"/>
      <c r="O61" s="85" t="str">
        <f t="shared" si="2"/>
        <v/>
      </c>
      <c r="P61" s="85" t="str">
        <f t="shared" si="3"/>
        <v/>
      </c>
      <c r="Q61" s="104" t="str">
        <f t="shared" si="4"/>
        <v/>
      </c>
      <c r="R61" s="62"/>
      <c r="S61" s="62"/>
      <c r="T61" s="62"/>
      <c r="U61" s="62"/>
      <c r="V61" s="1"/>
      <c r="W61" s="1"/>
      <c r="Y61" s="91"/>
      <c r="Z61" s="91"/>
    </row>
    <row r="62">
      <c r="A62" s="79"/>
      <c r="B62" s="80">
        <v>58.0</v>
      </c>
      <c r="C62" s="91"/>
      <c r="D62" s="91"/>
      <c r="E62" s="92"/>
      <c r="F62" s="62"/>
      <c r="G62" s="84" t="str">
        <f>if(isblank(C62),"",(countif(Pelitulokset!E:E,C62)))</f>
        <v/>
      </c>
      <c r="H62" s="85" t="str">
        <f>if(isblank(C62),"",countif(Pelitulokset!B:C,C62))</f>
        <v/>
      </c>
      <c r="I62" s="86" t="str">
        <f t="array" ref="I62">iferror(index('Säännöt ja ohjeet'!$H$19:$H$46,match(J62,'Säännöt ja ohjeet'!$J$19:$J$46,-1)+1,0) &amp; if(J62&gt;1600," (" &amp; round(J62,0) &amp; ")",""),"")</f>
        <v/>
      </c>
      <c r="J62" s="86" t="str">
        <f t="array" ref="J62">iferror(index(Pelitulokset!$AI$183:$JL$183,1,match($C62,Pelitulokset!$AI$3:$JL$3,0)),"")</f>
        <v/>
      </c>
      <c r="K62" s="86" t="str">
        <f t="array" ref="K62">iferror(index('Säännöt ja ohjeet'!$H$19:$H$45,match(L62,'Säännöt ja ohjeet'!$J$19:$J$45,-1)+1,0) &amp; " (" &amp; round(L62,0) &amp; ")","")</f>
        <v/>
      </c>
      <c r="L62" s="86" t="str">
        <f t="array" ref="L62">iferror(index(Pelitulokset!$AI$184:$JL$184,1,match($C62,Pelitulokset!$AI$3:$JL$3,0)),"")</f>
        <v/>
      </c>
      <c r="M62" s="87" t="str">
        <f t="shared" si="1"/>
        <v/>
      </c>
      <c r="N62" s="85"/>
      <c r="O62" s="85" t="str">
        <f t="shared" si="2"/>
        <v/>
      </c>
      <c r="P62" s="85" t="str">
        <f t="shared" si="3"/>
        <v/>
      </c>
      <c r="Q62" s="104" t="str">
        <f t="shared" si="4"/>
        <v/>
      </c>
      <c r="R62" s="62"/>
      <c r="S62" s="62"/>
      <c r="T62" s="62"/>
      <c r="U62" s="62"/>
      <c r="V62" s="1"/>
      <c r="W62" s="1"/>
      <c r="Y62" s="91"/>
      <c r="Z62" s="91"/>
    </row>
    <row r="63">
      <c r="A63" s="79"/>
      <c r="B63" s="80">
        <v>59.0</v>
      </c>
      <c r="C63" s="91"/>
      <c r="D63" s="91"/>
      <c r="E63" s="92"/>
      <c r="F63" s="62"/>
      <c r="G63" s="84" t="str">
        <f>if(isblank(C63),"",(countif(Pelitulokset!E:E,C63)))</f>
        <v/>
      </c>
      <c r="H63" s="85" t="str">
        <f>if(isblank(C63),"",countif(Pelitulokset!B:C,C63))</f>
        <v/>
      </c>
      <c r="I63" s="86" t="str">
        <f t="array" ref="I63">iferror(index('Säännöt ja ohjeet'!$H$19:$H$46,match(J63,'Säännöt ja ohjeet'!$J$19:$J$46,-1)+1,0) &amp; if(J63&gt;1600," (" &amp; round(J63,0) &amp; ")",""),"")</f>
        <v/>
      </c>
      <c r="J63" s="86" t="str">
        <f t="array" ref="J63">iferror(index(Pelitulokset!$AI$183:$JL$183,1,match($C63,Pelitulokset!$AI$3:$JL$3,0)),"")</f>
        <v/>
      </c>
      <c r="K63" s="86" t="str">
        <f t="array" ref="K63">iferror(index('Säännöt ja ohjeet'!$H$19:$H$45,match(L63,'Säännöt ja ohjeet'!$J$19:$J$45,-1)+1,0) &amp; " (" &amp; round(L63,0) &amp; ")","")</f>
        <v/>
      </c>
      <c r="L63" s="86" t="str">
        <f t="array" ref="L63">iferror(index(Pelitulokset!$AI$184:$JL$184,1,match($C63,Pelitulokset!$AI$3:$JL$3,0)),"")</f>
        <v/>
      </c>
      <c r="M63" s="87" t="str">
        <f t="shared" si="1"/>
        <v/>
      </c>
      <c r="N63" s="85"/>
      <c r="O63" s="85" t="str">
        <f t="shared" si="2"/>
        <v/>
      </c>
      <c r="P63" s="85" t="str">
        <f t="shared" si="3"/>
        <v/>
      </c>
      <c r="Q63" s="104" t="str">
        <f t="shared" si="4"/>
        <v/>
      </c>
      <c r="R63" s="62"/>
      <c r="S63" s="62"/>
      <c r="T63" s="62"/>
      <c r="U63" s="62"/>
      <c r="V63" s="1"/>
      <c r="W63" s="1"/>
      <c r="Y63" s="91"/>
      <c r="Z63" s="91"/>
    </row>
    <row r="64">
      <c r="A64" s="79"/>
      <c r="B64" s="80">
        <v>60.0</v>
      </c>
      <c r="C64" s="91"/>
      <c r="D64" s="91"/>
      <c r="E64" s="92"/>
      <c r="F64" s="62"/>
      <c r="G64" s="84" t="str">
        <f>if(isblank(C64),"",(countif(Pelitulokset!E:E,C64)))</f>
        <v/>
      </c>
      <c r="H64" s="85" t="str">
        <f>if(isblank(C64),"",countif(Pelitulokset!B:C,C64))</f>
        <v/>
      </c>
      <c r="I64" s="86" t="str">
        <f t="array" ref="I64">iferror(index('Säännöt ja ohjeet'!$H$19:$H$46,match(J64,'Säännöt ja ohjeet'!$J$19:$J$46,-1)+1,0) &amp; if(J64&gt;1600," (" &amp; round(J64,0) &amp; ")",""),"")</f>
        <v/>
      </c>
      <c r="J64" s="86" t="str">
        <f t="array" ref="J64">iferror(index(Pelitulokset!$AI$183:$JL$183,1,match($C64,Pelitulokset!$AI$3:$JL$3,0)),"")</f>
        <v/>
      </c>
      <c r="K64" s="86" t="str">
        <f t="array" ref="K64">iferror(index('Säännöt ja ohjeet'!$H$19:$H$45,match(L64,'Säännöt ja ohjeet'!$J$19:$J$45,-1)+1,0) &amp; " (" &amp; round(L64,0) &amp; ")","")</f>
        <v/>
      </c>
      <c r="L64" s="86" t="str">
        <f t="array" ref="L64">iferror(index(Pelitulokset!$AI$184:$JL$184,1,match($C64,Pelitulokset!$AI$3:$JL$3,0)),"")</f>
        <v/>
      </c>
      <c r="M64" s="87" t="str">
        <f t="shared" si="1"/>
        <v/>
      </c>
      <c r="N64" s="85"/>
      <c r="O64" s="85" t="str">
        <f t="shared" si="2"/>
        <v/>
      </c>
      <c r="P64" s="85" t="str">
        <f t="shared" si="3"/>
        <v/>
      </c>
      <c r="Q64" s="104" t="str">
        <f t="shared" si="4"/>
        <v/>
      </c>
      <c r="R64" s="62"/>
      <c r="S64" s="62"/>
      <c r="T64" s="62"/>
      <c r="U64" s="62"/>
      <c r="V64" s="1"/>
      <c r="W64" s="1"/>
      <c r="Y64" s="91"/>
      <c r="Z64" s="91"/>
    </row>
    <row r="65">
      <c r="A65" s="79"/>
      <c r="B65" s="80">
        <v>61.0</v>
      </c>
      <c r="C65" s="91"/>
      <c r="D65" s="91"/>
      <c r="E65" s="92"/>
      <c r="F65" s="62"/>
      <c r="G65" s="84" t="str">
        <f>if(isblank(C65),"",(countif(Pelitulokset!E:E,C65)))</f>
        <v/>
      </c>
      <c r="H65" s="85" t="str">
        <f>if(isblank(C65),"",countif(Pelitulokset!B:C,C65))</f>
        <v/>
      </c>
      <c r="I65" s="86" t="str">
        <f t="array" ref="I65">iferror(index('Säännöt ja ohjeet'!$H$19:$H$46,match(J65,'Säännöt ja ohjeet'!$J$19:$J$46,-1)+1,0) &amp; if(J65&gt;1600," (" &amp; round(J65,0) &amp; ")",""),"")</f>
        <v/>
      </c>
      <c r="J65" s="86" t="str">
        <f t="array" ref="J65">iferror(index(Pelitulokset!$AI$183:$JL$183,1,match($C65,Pelitulokset!$AI$3:$JL$3,0)),"")</f>
        <v/>
      </c>
      <c r="K65" s="86" t="str">
        <f t="array" ref="K65">iferror(index('Säännöt ja ohjeet'!$H$19:$H$45,match(L65,'Säännöt ja ohjeet'!$J$19:$J$45,-1)+1,0) &amp; " (" &amp; round(L65,0) &amp; ")","")</f>
        <v/>
      </c>
      <c r="L65" s="86" t="str">
        <f t="array" ref="L65">iferror(index(Pelitulokset!$AI$184:$JL$184,1,match($C65,Pelitulokset!$AI$3:$JL$3,0)),"")</f>
        <v/>
      </c>
      <c r="M65" s="87" t="str">
        <f t="shared" si="1"/>
        <v/>
      </c>
      <c r="N65" s="85"/>
      <c r="O65" s="85" t="str">
        <f t="shared" si="2"/>
        <v/>
      </c>
      <c r="P65" s="85" t="str">
        <f t="shared" si="3"/>
        <v/>
      </c>
      <c r="Q65" s="104" t="str">
        <f t="shared" si="4"/>
        <v/>
      </c>
      <c r="R65" s="62"/>
      <c r="S65" s="62"/>
      <c r="T65" s="62"/>
      <c r="U65" s="62"/>
      <c r="V65" s="1"/>
      <c r="W65" s="1"/>
      <c r="Y65" s="91"/>
      <c r="Z65" s="91"/>
    </row>
    <row r="66">
      <c r="A66" s="79"/>
      <c r="B66" s="80">
        <v>62.0</v>
      </c>
      <c r="C66" s="91"/>
      <c r="D66" s="91"/>
      <c r="E66" s="92"/>
      <c r="F66" s="62"/>
      <c r="G66" s="84" t="str">
        <f>if(isblank(C66),"",(countif(Pelitulokset!E:E,C66)))</f>
        <v/>
      </c>
      <c r="H66" s="85" t="str">
        <f>if(isblank(C66),"",countif(Pelitulokset!B:C,C66))</f>
        <v/>
      </c>
      <c r="I66" s="86" t="str">
        <f t="array" ref="I66">iferror(index('Säännöt ja ohjeet'!$H$19:$H$46,match(J66,'Säännöt ja ohjeet'!$J$19:$J$46,-1)+1,0) &amp; if(J66&gt;1600," (" &amp; round(J66,0) &amp; ")",""),"")</f>
        <v/>
      </c>
      <c r="J66" s="86" t="str">
        <f t="array" ref="J66">iferror(index(Pelitulokset!$AI$183:$JL$183,1,match($C66,Pelitulokset!$AI$3:$JL$3,0)),"")</f>
        <v/>
      </c>
      <c r="K66" s="86" t="str">
        <f t="array" ref="K66">iferror(index('Säännöt ja ohjeet'!$H$19:$H$45,match(L66,'Säännöt ja ohjeet'!$J$19:$J$45,-1)+1,0) &amp; " (" &amp; round(L66,0) &amp; ")","")</f>
        <v/>
      </c>
      <c r="L66" s="86" t="str">
        <f t="array" ref="L66">iferror(index(Pelitulokset!$AI$184:$JL$184,1,match($C66,Pelitulokset!$AI$3:$JL$3,0)),"")</f>
        <v/>
      </c>
      <c r="M66" s="87" t="str">
        <f t="shared" si="1"/>
        <v/>
      </c>
      <c r="N66" s="85"/>
      <c r="O66" s="85" t="str">
        <f t="shared" si="2"/>
        <v/>
      </c>
      <c r="P66" s="85" t="str">
        <f t="shared" si="3"/>
        <v/>
      </c>
      <c r="Q66" s="104" t="str">
        <f t="shared" si="4"/>
        <v/>
      </c>
      <c r="R66" s="62"/>
      <c r="S66" s="62"/>
      <c r="T66" s="62"/>
      <c r="U66" s="62"/>
      <c r="V66" s="1"/>
      <c r="W66" s="1"/>
      <c r="Y66" s="91"/>
      <c r="Z66" s="91"/>
    </row>
    <row r="67">
      <c r="A67" s="79"/>
      <c r="B67" s="80">
        <v>63.0</v>
      </c>
      <c r="C67" s="91"/>
      <c r="D67" s="91"/>
      <c r="E67" s="92"/>
      <c r="F67" s="62"/>
      <c r="G67" s="84" t="str">
        <f>if(isblank(C67),"",(countif(Pelitulokset!E:E,C67)))</f>
        <v/>
      </c>
      <c r="H67" s="85" t="str">
        <f>if(isblank(C67),"",countif(Pelitulokset!B:C,C67))</f>
        <v/>
      </c>
      <c r="I67" s="86" t="str">
        <f t="array" ref="I67">iferror(index('Säännöt ja ohjeet'!$H$19:$H$46,match(J67,'Säännöt ja ohjeet'!$J$19:$J$46,-1)+1,0) &amp; if(J67&gt;1600," (" &amp; round(J67,0) &amp; ")",""),"")</f>
        <v/>
      </c>
      <c r="J67" s="86" t="str">
        <f t="array" ref="J67">iferror(index(Pelitulokset!$AI$183:$JL$183,1,match($C67,Pelitulokset!$AI$3:$JL$3,0)),"")</f>
        <v/>
      </c>
      <c r="K67" s="86" t="str">
        <f t="array" ref="K67">iferror(index('Säännöt ja ohjeet'!$H$19:$H$45,match(L67,'Säännöt ja ohjeet'!$J$19:$J$45,-1)+1,0) &amp; " (" &amp; round(L67,0) &amp; ")","")</f>
        <v/>
      </c>
      <c r="L67" s="86" t="str">
        <f t="array" ref="L67">iferror(index(Pelitulokset!$AI$184:$JL$184,1,match($C67,Pelitulokset!$AI$3:$JL$3,0)),"")</f>
        <v/>
      </c>
      <c r="M67" s="87" t="str">
        <f t="shared" si="1"/>
        <v/>
      </c>
      <c r="N67" s="85"/>
      <c r="O67" s="85" t="str">
        <f t="shared" si="2"/>
        <v/>
      </c>
      <c r="P67" s="85" t="str">
        <f t="shared" si="3"/>
        <v/>
      </c>
      <c r="Q67" s="104" t="str">
        <f t="shared" si="4"/>
        <v/>
      </c>
      <c r="R67" s="62"/>
      <c r="S67" s="62"/>
      <c r="T67" s="62"/>
      <c r="U67" s="62"/>
      <c r="V67" s="1"/>
      <c r="W67" s="1"/>
      <c r="Y67" s="91"/>
      <c r="Z67" s="91"/>
    </row>
    <row r="68">
      <c r="A68" s="79"/>
      <c r="B68" s="80">
        <v>64.0</v>
      </c>
      <c r="C68" s="91"/>
      <c r="D68" s="91"/>
      <c r="E68" s="92"/>
      <c r="F68" s="62"/>
      <c r="G68" s="84" t="str">
        <f>if(isblank(C68),"",(countif(Pelitulokset!E:E,C68)))</f>
        <v/>
      </c>
      <c r="H68" s="85" t="str">
        <f>if(isblank(C68),"",countif(Pelitulokset!B:C,C68))</f>
        <v/>
      </c>
      <c r="I68" s="86" t="str">
        <f t="array" ref="I68">iferror(index('Säännöt ja ohjeet'!$H$19:$H$46,match(J68,'Säännöt ja ohjeet'!$J$19:$J$46,-1)+1,0) &amp; if(J68&gt;1600," (" &amp; round(J68,0) &amp; ")",""),"")</f>
        <v/>
      </c>
      <c r="J68" s="86" t="str">
        <f t="array" ref="J68">iferror(index(Pelitulokset!$AI$183:$JL$183,1,match($C68,Pelitulokset!$AI$3:$JL$3,0)),"")</f>
        <v/>
      </c>
      <c r="K68" s="86" t="str">
        <f t="array" ref="K68">iferror(index('Säännöt ja ohjeet'!$H$19:$H$45,match(L68,'Säännöt ja ohjeet'!$J$19:$J$45,-1)+1,0) &amp; " (" &amp; round(L68,0) &amp; ")","")</f>
        <v/>
      </c>
      <c r="L68" s="86" t="str">
        <f t="array" ref="L68">iferror(index(Pelitulokset!$AI$184:$JL$184,1,match($C68,Pelitulokset!$AI$3:$JL$3,0)),"")</f>
        <v/>
      </c>
      <c r="M68" s="87" t="str">
        <f t="shared" si="1"/>
        <v/>
      </c>
      <c r="N68" s="85"/>
      <c r="O68" s="85" t="str">
        <f t="shared" si="2"/>
        <v/>
      </c>
      <c r="P68" s="85" t="str">
        <f t="shared" si="3"/>
        <v/>
      </c>
      <c r="Q68" s="104" t="str">
        <f t="shared" si="4"/>
        <v/>
      </c>
      <c r="R68" s="62"/>
      <c r="S68" s="62"/>
      <c r="T68" s="62"/>
      <c r="U68" s="62"/>
      <c r="V68" s="1"/>
      <c r="W68" s="1"/>
      <c r="Y68" s="91"/>
      <c r="Z68" s="91"/>
    </row>
    <row r="69">
      <c r="A69" s="79"/>
      <c r="B69" s="80">
        <v>65.0</v>
      </c>
      <c r="C69" s="91"/>
      <c r="D69" s="91"/>
      <c r="E69" s="92"/>
      <c r="F69" s="62"/>
      <c r="G69" s="84" t="str">
        <f>if(isblank(C69),"",(countif(Pelitulokset!E:E,C69)))</f>
        <v/>
      </c>
      <c r="H69" s="85" t="str">
        <f>if(isblank(C69),"",countif(Pelitulokset!B:C,C69))</f>
        <v/>
      </c>
      <c r="I69" s="86" t="str">
        <f t="array" ref="I69">iferror(index('Säännöt ja ohjeet'!$H$19:$H$46,match(J69,'Säännöt ja ohjeet'!$J$19:$J$46,-1)+1,0) &amp; if(J69&gt;1600," (" &amp; round(J69,0) &amp; ")",""),"")</f>
        <v/>
      </c>
      <c r="J69" s="86" t="str">
        <f t="array" ref="J69">iferror(index(Pelitulokset!$AI$183:$JL$183,1,match($C69,Pelitulokset!$AI$3:$JL$3,0)),"")</f>
        <v/>
      </c>
      <c r="K69" s="86" t="str">
        <f t="array" ref="K69">iferror(index('Säännöt ja ohjeet'!$H$19:$H$45,match(L69,'Säännöt ja ohjeet'!$J$19:$J$45,-1)+1,0) &amp; " (" &amp; round(L69,0) &amp; ")","")</f>
        <v/>
      </c>
      <c r="L69" s="86" t="str">
        <f t="array" ref="L69">iferror(index(Pelitulokset!$AI$184:$JL$184,1,match($C69,Pelitulokset!$AI$3:$JL$3,0)),"")</f>
        <v/>
      </c>
      <c r="M69" s="87" t="str">
        <f t="shared" si="1"/>
        <v/>
      </c>
      <c r="N69" s="85"/>
      <c r="O69" s="85" t="str">
        <f t="shared" si="2"/>
        <v/>
      </c>
      <c r="P69" s="85" t="str">
        <f t="shared" si="3"/>
        <v/>
      </c>
      <c r="Q69" s="104" t="str">
        <f t="shared" si="4"/>
        <v/>
      </c>
      <c r="R69" s="62"/>
      <c r="S69" s="62"/>
      <c r="T69" s="62"/>
      <c r="U69" s="62"/>
      <c r="V69" s="1"/>
      <c r="W69" s="1"/>
      <c r="Y69" s="91"/>
      <c r="Z69" s="91"/>
    </row>
    <row r="70">
      <c r="A70" s="79"/>
      <c r="B70" s="80">
        <v>66.0</v>
      </c>
      <c r="C70" s="91"/>
      <c r="D70" s="91"/>
      <c r="E70" s="92"/>
      <c r="F70" s="62"/>
      <c r="G70" s="84" t="str">
        <f>if(isblank(C70),"",(countif(Pelitulokset!E:E,C70)))</f>
        <v/>
      </c>
      <c r="H70" s="85" t="str">
        <f>if(isblank(C70),"",countif(Pelitulokset!B:C,C70))</f>
        <v/>
      </c>
      <c r="I70" s="86" t="str">
        <f t="array" ref="I70">iferror(index('Säännöt ja ohjeet'!$H$19:$H$46,match(J70,'Säännöt ja ohjeet'!$J$19:$J$46,-1)+1,0) &amp; if(J70&gt;1600," (" &amp; round(J70,0) &amp; ")",""),"")</f>
        <v/>
      </c>
      <c r="J70" s="86" t="str">
        <f t="array" ref="J70">iferror(index(Pelitulokset!$AI$183:$JL$183,1,match($C70,Pelitulokset!$AI$3:$JL$3,0)),"")</f>
        <v/>
      </c>
      <c r="K70" s="86" t="str">
        <f t="array" ref="K70">iferror(index('Säännöt ja ohjeet'!$H$19:$H$45,match(L70,'Säännöt ja ohjeet'!$J$19:$J$45,-1)+1,0) &amp; " (" &amp; round(L70,0) &amp; ")","")</f>
        <v/>
      </c>
      <c r="L70" s="86" t="str">
        <f t="array" ref="L70">iferror(index(Pelitulokset!$AI$184:$JL$184,1,match($C70,Pelitulokset!$AI$3:$JL$3,0)),"")</f>
        <v/>
      </c>
      <c r="M70" s="87" t="str">
        <f t="shared" si="1"/>
        <v/>
      </c>
      <c r="N70" s="85"/>
      <c r="O70" s="85" t="str">
        <f t="shared" si="2"/>
        <v/>
      </c>
      <c r="P70" s="85" t="str">
        <f t="shared" si="3"/>
        <v/>
      </c>
      <c r="Q70" s="104" t="str">
        <f t="shared" si="4"/>
        <v/>
      </c>
      <c r="R70" s="62"/>
      <c r="S70" s="62"/>
      <c r="T70" s="62"/>
      <c r="U70" s="62"/>
      <c r="V70" s="1"/>
      <c r="W70" s="1"/>
      <c r="Y70" s="91"/>
      <c r="Z70" s="91"/>
    </row>
    <row r="71">
      <c r="A71" s="79"/>
      <c r="B71" s="80">
        <v>67.0</v>
      </c>
      <c r="C71" s="91"/>
      <c r="D71" s="91"/>
      <c r="E71" s="92"/>
      <c r="F71" s="62"/>
      <c r="G71" s="84" t="str">
        <f>if(isblank(C71),"",(countif(Pelitulokset!E:E,C71)))</f>
        <v/>
      </c>
      <c r="H71" s="85" t="str">
        <f>if(isblank(C71),"",countif(Pelitulokset!B:C,C71))</f>
        <v/>
      </c>
      <c r="I71" s="86" t="str">
        <f t="array" ref="I71">iferror(index('Säännöt ja ohjeet'!$H$19:$H$46,match(J71,'Säännöt ja ohjeet'!$J$19:$J$46,-1)+1,0) &amp; if(J71&gt;1600," (" &amp; round(J71,0) &amp; ")",""),"")</f>
        <v/>
      </c>
      <c r="J71" s="86" t="str">
        <f t="array" ref="J71">iferror(index(Pelitulokset!$AI$183:$JL$183,1,match($C71,Pelitulokset!$AI$3:$JL$3,0)),"")</f>
        <v/>
      </c>
      <c r="K71" s="86" t="str">
        <f t="array" ref="K71">iferror(index('Säännöt ja ohjeet'!$H$19:$H$45,match(L71,'Säännöt ja ohjeet'!$J$19:$J$45,-1)+1,0) &amp; " (" &amp; round(L71,0) &amp; ")","")</f>
        <v/>
      </c>
      <c r="L71" s="86" t="str">
        <f t="array" ref="L71">iferror(index(Pelitulokset!$AI$184:$JL$184,1,match($C71,Pelitulokset!$AI$3:$JL$3,0)),"")</f>
        <v/>
      </c>
      <c r="M71" s="87" t="str">
        <f t="shared" si="1"/>
        <v/>
      </c>
      <c r="N71" s="85"/>
      <c r="O71" s="85" t="str">
        <f t="shared" si="2"/>
        <v/>
      </c>
      <c r="P71" s="85" t="str">
        <f t="shared" si="3"/>
        <v/>
      </c>
      <c r="Q71" s="104" t="str">
        <f t="shared" si="4"/>
        <v/>
      </c>
      <c r="R71" s="62"/>
      <c r="S71" s="62"/>
      <c r="T71" s="62"/>
      <c r="U71" s="62"/>
      <c r="V71" s="1"/>
      <c r="W71" s="1"/>
      <c r="Y71" s="91"/>
      <c r="Z71" s="91"/>
    </row>
    <row r="72">
      <c r="A72" s="79"/>
      <c r="B72" s="80">
        <v>68.0</v>
      </c>
      <c r="C72" s="91"/>
      <c r="D72" s="91"/>
      <c r="E72" s="92"/>
      <c r="F72" s="62"/>
      <c r="G72" s="84" t="str">
        <f>if(isblank(C72),"",(countif(Pelitulokset!E:E,C72)))</f>
        <v/>
      </c>
      <c r="H72" s="85" t="str">
        <f>if(isblank(C72),"",countif(Pelitulokset!B:C,C72))</f>
        <v/>
      </c>
      <c r="I72" s="86" t="str">
        <f t="array" ref="I72">iferror(index('Säännöt ja ohjeet'!$H$19:$H$46,match(J72,'Säännöt ja ohjeet'!$J$19:$J$46,-1)+1,0) &amp; if(J72&gt;1600," (" &amp; round(J72,0) &amp; ")",""),"")</f>
        <v/>
      </c>
      <c r="J72" s="86" t="str">
        <f t="array" ref="J72">iferror(index(Pelitulokset!$AI$183:$JL$183,1,match($C72,Pelitulokset!$AI$3:$JL$3,0)),"")</f>
        <v/>
      </c>
      <c r="K72" s="86" t="str">
        <f t="array" ref="K72">iferror(index('Säännöt ja ohjeet'!$H$19:$H$45,match(L72,'Säännöt ja ohjeet'!$J$19:$J$45,-1)+1,0) &amp; " (" &amp; round(L72,0) &amp; ")","")</f>
        <v/>
      </c>
      <c r="L72" s="86" t="str">
        <f t="array" ref="L72">iferror(index(Pelitulokset!$AI$184:$JL$184,1,match($C72,Pelitulokset!$AI$3:$JL$3,0)),"")</f>
        <v/>
      </c>
      <c r="M72" s="87" t="str">
        <f t="shared" si="1"/>
        <v/>
      </c>
      <c r="N72" s="85"/>
      <c r="O72" s="85" t="str">
        <f t="shared" si="2"/>
        <v/>
      </c>
      <c r="P72" s="85" t="str">
        <f t="shared" si="3"/>
        <v/>
      </c>
      <c r="Q72" s="104" t="str">
        <f t="shared" si="4"/>
        <v/>
      </c>
      <c r="R72" s="62"/>
      <c r="S72" s="62"/>
      <c r="T72" s="62"/>
      <c r="U72" s="62"/>
      <c r="V72" s="1"/>
      <c r="W72" s="1"/>
      <c r="Y72" s="91"/>
      <c r="Z72" s="91"/>
    </row>
    <row r="73">
      <c r="A73" s="79"/>
      <c r="B73" s="80">
        <v>69.0</v>
      </c>
      <c r="C73" s="91"/>
      <c r="D73" s="91"/>
      <c r="E73" s="92" t="s">
        <v>89</v>
      </c>
      <c r="F73" s="62"/>
      <c r="G73" s="84" t="str">
        <f>if(isblank(C73),"",(countif(Pelitulokset!E:E,C73)))</f>
        <v/>
      </c>
      <c r="H73" s="85" t="str">
        <f>if(isblank(C73),"",countif(Pelitulokset!B:C,C73))</f>
        <v/>
      </c>
      <c r="I73" s="86" t="str">
        <f t="array" ref="I73">iferror(index('Säännöt ja ohjeet'!$H$19:$H$46,match(J73,'Säännöt ja ohjeet'!$J$19:$J$46,-1)+1,0) &amp; if(J73&gt;1600," (" &amp; round(J73,0) &amp; ")",""),"")</f>
        <v/>
      </c>
      <c r="J73" s="86" t="str">
        <f t="array" ref="J73">iferror(index(Pelitulokset!$AI$183:$JL$183,1,match($C73,Pelitulokset!$AI$3:$JL$3,0)),"")</f>
        <v/>
      </c>
      <c r="K73" s="86" t="str">
        <f t="array" ref="K73">iferror(index('Säännöt ja ohjeet'!$H$19:$H$45,match(L73,'Säännöt ja ohjeet'!$J$19:$J$45,-1)+1,0) &amp; " (" &amp; round(L73,0) &amp; ")","")</f>
        <v/>
      </c>
      <c r="L73" s="86" t="str">
        <f t="array" ref="L73">iferror(index(Pelitulokset!$AI$184:$JL$184,1,match($C73,Pelitulokset!$AI$3:$JL$3,0)),"")</f>
        <v/>
      </c>
      <c r="M73" s="87" t="str">
        <f t="shared" si="1"/>
        <v/>
      </c>
      <c r="N73" s="85"/>
      <c r="O73" s="85" t="str">
        <f t="shared" si="2"/>
        <v/>
      </c>
      <c r="P73" s="85" t="str">
        <f t="shared" si="3"/>
        <v/>
      </c>
      <c r="Q73" s="104" t="str">
        <f t="shared" si="4"/>
        <v/>
      </c>
      <c r="R73" s="62"/>
      <c r="S73" s="62"/>
      <c r="T73" s="62"/>
      <c r="U73" s="62"/>
      <c r="V73" s="1"/>
      <c r="W73" s="1"/>
      <c r="Y73" s="91"/>
      <c r="Z73" s="91"/>
    </row>
    <row r="74">
      <c r="A74" s="79"/>
      <c r="B74" s="80">
        <v>70.0</v>
      </c>
      <c r="C74" s="91"/>
      <c r="D74" s="91"/>
      <c r="E74" s="92" t="s">
        <v>89</v>
      </c>
      <c r="F74" s="62"/>
      <c r="G74" s="84" t="str">
        <f>if(isblank(C74),"",(countif(Pelitulokset!E:E,C74)))</f>
        <v/>
      </c>
      <c r="H74" s="85" t="str">
        <f>if(isblank(C74),"",countif(Pelitulokset!B:C,C74))</f>
        <v/>
      </c>
      <c r="I74" s="86" t="str">
        <f t="array" ref="I74">iferror(index('Säännöt ja ohjeet'!$H$19:$H$46,match(J74,'Säännöt ja ohjeet'!$J$19:$J$46,-1)+1,0) &amp; if(J74&gt;1600," (" &amp; round(J74,0) &amp; ")",""),"")</f>
        <v/>
      </c>
      <c r="J74" s="86" t="str">
        <f t="array" ref="J74">iferror(index(Pelitulokset!$AI$183:$JL$183,1,match($C74,Pelitulokset!$AI$3:$JL$3,0)),"")</f>
        <v/>
      </c>
      <c r="K74" s="86" t="str">
        <f t="array" ref="K74">iferror(index('Säännöt ja ohjeet'!$H$19:$H$45,match(L74,'Säännöt ja ohjeet'!$J$19:$J$45,-1)+1,0) &amp; " (" &amp; round(L74,0) &amp; ")","")</f>
        <v/>
      </c>
      <c r="L74" s="86" t="str">
        <f t="array" ref="L74">iferror(index(Pelitulokset!$AI$184:$JL$184,1,match($C74,Pelitulokset!$AI$3:$JL$3,0)),"")</f>
        <v/>
      </c>
      <c r="M74" s="87" t="str">
        <f t="shared" si="1"/>
        <v/>
      </c>
      <c r="N74" s="85"/>
      <c r="O74" s="85" t="str">
        <f t="shared" si="2"/>
        <v/>
      </c>
      <c r="P74" s="85" t="str">
        <f t="shared" si="3"/>
        <v/>
      </c>
      <c r="Q74" s="104" t="str">
        <f t="shared" si="4"/>
        <v/>
      </c>
      <c r="R74" s="62"/>
      <c r="S74" s="62"/>
      <c r="T74" s="62"/>
      <c r="U74" s="62"/>
      <c r="V74" s="1"/>
      <c r="W74" s="1"/>
      <c r="Y74" s="91"/>
      <c r="Z74" s="91"/>
    </row>
    <row r="75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1"/>
      <c r="W75" s="1"/>
      <c r="Y75" s="91"/>
      <c r="Z75" s="91"/>
    </row>
    <row r="76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1"/>
      <c r="W76" s="1"/>
      <c r="Y76" s="91"/>
      <c r="Z76" s="91"/>
    </row>
    <row r="77">
      <c r="A77" s="62"/>
      <c r="B77" s="63" t="s">
        <v>90</v>
      </c>
      <c r="C77" s="62"/>
      <c r="D77" s="62"/>
      <c r="E77" s="105">
        <f>AVERAGE(E5:E37)</f>
        <v>1647.796614</v>
      </c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1"/>
      <c r="W77" s="1"/>
      <c r="Y77" s="91"/>
      <c r="Z77" s="91"/>
    </row>
    <row r="78">
      <c r="A78" s="62"/>
      <c r="B78" s="63" t="s">
        <v>91</v>
      </c>
      <c r="C78" s="62"/>
      <c r="D78" s="62"/>
      <c r="E78" s="105">
        <f>average(J5:J30)</f>
        <v>1663.135472</v>
      </c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1"/>
      <c r="W78" s="1"/>
    </row>
    <row r="79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1"/>
      <c r="W79" s="1"/>
    </row>
    <row r="80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1"/>
      <c r="W80" s="1"/>
    </row>
    <row r="8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1"/>
      <c r="W81" s="1"/>
    </row>
    <row r="82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1"/>
      <c r="W82" s="1"/>
    </row>
    <row r="83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1"/>
      <c r="W83" s="1"/>
    </row>
    <row r="84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1"/>
      <c r="W84" s="1"/>
    </row>
    <row r="85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1"/>
      <c r="W85" s="1"/>
    </row>
    <row r="86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1"/>
      <c r="W86" s="1"/>
    </row>
  </sheetData>
  <autoFilter ref="$B$4:$Q$37">
    <sortState ref="B4:Q37">
      <sortCondition ref="B4:B37"/>
      <sortCondition descending="1" ref="J4:J37"/>
      <sortCondition descending="1" ref="L4:L37"/>
      <sortCondition descending="1" ref="H4:H37"/>
      <sortCondition descending="1" ref="K4:K37"/>
      <sortCondition descending="1" ref="E4:E37"/>
      <sortCondition descending="1" ref="G4:G37"/>
      <sortCondition descending="1" ref="M4:M37"/>
      <sortCondition ref="Q4:Q37"/>
    </sortState>
  </autoFilter>
  <mergeCells count="4">
    <mergeCell ref="B3:E3"/>
    <mergeCell ref="G3:Q3"/>
    <mergeCell ref="T5:U5"/>
    <mergeCell ref="V5:W5"/>
  </mergeCells>
  <conditionalFormatting sqref="C5:E74">
    <cfRule type="notContainsBlanks" dxfId="0" priority="1">
      <formula>LEN(TRIM(C5))&gt;0</formula>
    </cfRule>
  </conditionalFormatting>
  <dataValidations>
    <dataValidation type="list" allowBlank="1" showErrorMessage="1" sqref="D5:D74">
      <formula1>'Säännöt ja ohjeet'!$H$19:$H$45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0"/>
    <col customWidth="1" min="2" max="2" width="20.63"/>
  </cols>
  <sheetData>
    <row r="1">
      <c r="A1" s="63"/>
      <c r="B1" s="63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</row>
    <row r="2">
      <c r="A2" s="63"/>
      <c r="B2" s="106" t="s">
        <v>92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</row>
    <row r="3">
      <c r="A3" s="63"/>
      <c r="B3" s="63" t="s">
        <v>93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</row>
    <row r="4">
      <c r="A4" s="63"/>
      <c r="B4" s="63" t="s">
        <v>94</v>
      </c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</row>
    <row r="5">
      <c r="A5" s="63"/>
      <c r="B5" s="63" t="s">
        <v>95</v>
      </c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</row>
    <row r="6">
      <c r="A6" s="63"/>
      <c r="B6" s="63" t="s">
        <v>96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</row>
    <row r="7">
      <c r="A7" s="63"/>
      <c r="B7" s="63" t="s">
        <v>97</v>
      </c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</row>
    <row r="8">
      <c r="A8" s="63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</row>
    <row r="9">
      <c r="A9" s="63"/>
      <c r="B9" s="63" t="s">
        <v>98</v>
      </c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>
      <c r="A10" s="63"/>
      <c r="B10" s="63" t="s">
        <v>99</v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</row>
    <row r="11">
      <c r="A11" s="62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</row>
    <row r="12">
      <c r="A12" s="62"/>
      <c r="B12" s="63" t="s">
        <v>100</v>
      </c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</row>
    <row r="13">
      <c r="A13" s="62"/>
      <c r="B13" s="63" t="s">
        <v>101</v>
      </c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</row>
    <row r="14">
      <c r="A14" s="62"/>
      <c r="B14" s="63" t="s">
        <v>102</v>
      </c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</row>
    <row r="15">
      <c r="A15" s="62"/>
      <c r="B15" s="63" t="s">
        <v>103</v>
      </c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</row>
    <row r="16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</row>
    <row r="17">
      <c r="A17" s="63"/>
      <c r="B17" s="107" t="s">
        <v>104</v>
      </c>
      <c r="C17" s="62"/>
      <c r="D17" s="62"/>
      <c r="E17" s="62"/>
      <c r="F17" s="62"/>
      <c r="G17" s="62"/>
      <c r="H17" s="107" t="s">
        <v>105</v>
      </c>
      <c r="I17" s="62"/>
      <c r="J17" s="62"/>
      <c r="K17" s="62"/>
      <c r="L17" s="62"/>
      <c r="M17" s="62"/>
      <c r="N17" s="62"/>
      <c r="O17" s="62"/>
      <c r="P17" s="62"/>
      <c r="Q17" s="62"/>
    </row>
    <row r="18">
      <c r="A18" s="88"/>
      <c r="B18" s="88"/>
      <c r="C18" s="69"/>
      <c r="E18" s="69"/>
      <c r="G18" s="62"/>
      <c r="H18" s="69" t="s">
        <v>106</v>
      </c>
      <c r="I18" s="69" t="s">
        <v>107</v>
      </c>
      <c r="J18" s="69" t="s">
        <v>108</v>
      </c>
      <c r="K18" s="62"/>
      <c r="L18" s="62"/>
      <c r="M18" s="62"/>
      <c r="N18" s="62"/>
      <c r="O18" s="62"/>
      <c r="P18" s="62"/>
      <c r="Q18" s="62"/>
    </row>
    <row r="19">
      <c r="A19" s="108"/>
      <c r="B19" s="108"/>
      <c r="C19" s="79"/>
      <c r="D19" s="79"/>
      <c r="E19" s="79"/>
      <c r="F19" s="79"/>
      <c r="G19" s="62"/>
      <c r="H19" s="109" t="s">
        <v>109</v>
      </c>
      <c r="I19" s="109">
        <v>2700.0</v>
      </c>
      <c r="J19" s="109">
        <v>2650.0</v>
      </c>
      <c r="K19" s="62"/>
      <c r="L19" s="63"/>
      <c r="M19" s="62"/>
      <c r="N19" s="62"/>
      <c r="O19" s="62"/>
      <c r="P19" s="62"/>
      <c r="Q19" s="62"/>
    </row>
    <row r="20">
      <c r="A20" s="95"/>
      <c r="B20" s="95"/>
      <c r="C20" s="94"/>
      <c r="D20" s="95"/>
      <c r="E20" s="94"/>
      <c r="F20" s="95"/>
      <c r="G20" s="62"/>
      <c r="H20" s="109" t="s">
        <v>110</v>
      </c>
      <c r="I20" s="109">
        <v>2600.0</v>
      </c>
      <c r="J20" s="109">
        <v>2550.0</v>
      </c>
      <c r="K20" s="62"/>
      <c r="L20" s="63"/>
      <c r="M20" s="62"/>
      <c r="N20" s="63"/>
      <c r="O20" s="62"/>
      <c r="P20" s="62"/>
      <c r="Q20" s="62"/>
    </row>
    <row r="21">
      <c r="A21" s="95"/>
      <c r="B21" s="95"/>
      <c r="C21" s="94"/>
      <c r="D21" s="95"/>
      <c r="E21" s="94"/>
      <c r="F21" s="95"/>
      <c r="G21" s="62"/>
      <c r="H21" s="109" t="s">
        <v>111</v>
      </c>
      <c r="I21" s="109">
        <v>2500.0</v>
      </c>
      <c r="J21" s="109">
        <v>2450.0</v>
      </c>
      <c r="K21" s="62"/>
      <c r="L21" s="63"/>
      <c r="M21" s="62"/>
      <c r="N21" s="63"/>
      <c r="O21" s="62"/>
      <c r="P21" s="62"/>
      <c r="Q21" s="62"/>
    </row>
    <row r="22">
      <c r="A22" s="95"/>
      <c r="B22" s="95"/>
      <c r="C22" s="94"/>
      <c r="D22" s="95"/>
      <c r="E22" s="94"/>
      <c r="F22" s="95"/>
      <c r="G22" s="62"/>
      <c r="H22" s="109" t="s">
        <v>76</v>
      </c>
      <c r="I22" s="109">
        <v>2400.0</v>
      </c>
      <c r="J22" s="109">
        <v>2350.0</v>
      </c>
      <c r="K22" s="62"/>
      <c r="L22" s="63"/>
      <c r="M22" s="62"/>
      <c r="N22" s="63"/>
      <c r="O22" s="62"/>
      <c r="P22" s="62"/>
      <c r="Q22" s="62"/>
    </row>
    <row r="23">
      <c r="A23" s="95"/>
      <c r="B23" s="95"/>
      <c r="C23" s="94"/>
      <c r="D23" s="95"/>
      <c r="E23" s="94"/>
      <c r="F23" s="95"/>
      <c r="G23" s="62"/>
      <c r="H23" s="109" t="s">
        <v>82</v>
      </c>
      <c r="I23" s="109">
        <v>2300.0</v>
      </c>
      <c r="J23" s="109">
        <v>2250.0</v>
      </c>
      <c r="K23" s="62"/>
      <c r="L23" s="63"/>
      <c r="M23" s="62"/>
      <c r="N23" s="63"/>
      <c r="O23" s="62"/>
      <c r="P23" s="62"/>
      <c r="Q23" s="62"/>
    </row>
    <row r="24">
      <c r="A24" s="95"/>
      <c r="B24" s="95"/>
      <c r="C24" s="94"/>
      <c r="D24" s="95"/>
      <c r="E24" s="94"/>
      <c r="F24" s="95"/>
      <c r="G24" s="62"/>
      <c r="H24" s="109" t="s">
        <v>79</v>
      </c>
      <c r="I24" s="109">
        <v>2200.0</v>
      </c>
      <c r="J24" s="109">
        <v>2150.0</v>
      </c>
      <c r="K24" s="62"/>
      <c r="L24" s="63"/>
      <c r="M24" s="62"/>
      <c r="N24" s="63"/>
      <c r="O24" s="62"/>
      <c r="P24" s="62"/>
      <c r="Q24" s="62"/>
    </row>
    <row r="25">
      <c r="A25" s="95"/>
      <c r="B25" s="110" t="s">
        <v>112</v>
      </c>
      <c r="C25" s="94"/>
      <c r="D25" s="95"/>
      <c r="E25" s="94"/>
      <c r="F25" s="95"/>
      <c r="G25" s="62"/>
      <c r="H25" s="109" t="s">
        <v>113</v>
      </c>
      <c r="I25" s="109">
        <v>2100.0</v>
      </c>
      <c r="J25" s="109">
        <v>2050.0</v>
      </c>
      <c r="K25" s="62"/>
      <c r="L25" s="62"/>
      <c r="M25" s="62"/>
      <c r="N25" s="62"/>
      <c r="O25" s="62"/>
      <c r="P25" s="62"/>
      <c r="Q25" s="62"/>
    </row>
    <row r="26">
      <c r="A26" s="95"/>
      <c r="B26" s="111"/>
      <c r="C26" s="94"/>
      <c r="D26" s="95"/>
      <c r="E26" s="94"/>
      <c r="F26" s="95"/>
      <c r="G26" s="62"/>
      <c r="H26" s="109" t="s">
        <v>78</v>
      </c>
      <c r="I26" s="109">
        <v>2000.0</v>
      </c>
      <c r="J26" s="109">
        <v>1950.0</v>
      </c>
      <c r="K26" s="62"/>
      <c r="L26" s="62"/>
      <c r="M26" s="62"/>
      <c r="N26" s="62"/>
      <c r="O26" s="62"/>
      <c r="P26" s="62"/>
      <c r="Q26" s="62"/>
    </row>
    <row r="27">
      <c r="A27" s="95"/>
      <c r="B27" s="106" t="s">
        <v>114</v>
      </c>
      <c r="C27" s="94"/>
      <c r="D27" s="95"/>
      <c r="E27" s="94"/>
      <c r="F27" s="95"/>
      <c r="G27" s="62"/>
      <c r="H27" s="109" t="s">
        <v>115</v>
      </c>
      <c r="I27" s="109">
        <v>1900.0</v>
      </c>
      <c r="J27" s="109">
        <v>1850.0</v>
      </c>
      <c r="K27" s="62"/>
      <c r="L27" s="62"/>
      <c r="M27" s="62"/>
      <c r="N27" s="62"/>
      <c r="O27" s="62"/>
      <c r="P27" s="62"/>
      <c r="Q27" s="62"/>
    </row>
    <row r="28">
      <c r="A28" s="95"/>
      <c r="B28" s="112" t="s">
        <v>116</v>
      </c>
      <c r="C28" s="94"/>
      <c r="D28" s="95"/>
      <c r="E28" s="94"/>
      <c r="F28" s="95"/>
      <c r="G28" s="62"/>
      <c r="H28" s="109" t="s">
        <v>74</v>
      </c>
      <c r="I28" s="109">
        <v>1800.0</v>
      </c>
      <c r="J28" s="109">
        <v>1750.0</v>
      </c>
      <c r="K28" s="62"/>
      <c r="L28" s="62"/>
      <c r="M28" s="62"/>
      <c r="N28" s="62"/>
      <c r="O28" s="62"/>
      <c r="P28" s="62"/>
      <c r="Q28" s="62"/>
    </row>
    <row r="29">
      <c r="A29" s="95"/>
      <c r="B29" s="112" t="s">
        <v>117</v>
      </c>
      <c r="C29" s="113"/>
      <c r="D29" s="111"/>
      <c r="E29" s="113"/>
      <c r="F29" s="111"/>
      <c r="G29" s="62"/>
      <c r="H29" s="109" t="s">
        <v>75</v>
      </c>
      <c r="I29" s="109">
        <v>1700.0</v>
      </c>
      <c r="J29" s="109">
        <v>1650.0</v>
      </c>
      <c r="K29" s="62"/>
      <c r="L29" s="62"/>
      <c r="M29" s="62"/>
      <c r="N29" s="62"/>
      <c r="O29" s="62"/>
      <c r="P29" s="62"/>
      <c r="Q29" s="62"/>
    </row>
    <row r="30">
      <c r="A30" s="95"/>
      <c r="B30" s="112" t="s">
        <v>118</v>
      </c>
      <c r="C30" s="113"/>
      <c r="D30" s="111"/>
      <c r="E30" s="113"/>
      <c r="F30" s="111"/>
      <c r="G30" s="62"/>
      <c r="H30" s="109" t="s">
        <v>77</v>
      </c>
      <c r="I30" s="109">
        <v>1600.0</v>
      </c>
      <c r="J30" s="109">
        <v>1550.0</v>
      </c>
      <c r="K30" s="62"/>
      <c r="L30" s="62"/>
      <c r="M30" s="62"/>
      <c r="N30" s="62"/>
      <c r="O30" s="62"/>
      <c r="P30" s="62"/>
      <c r="Q30" s="62"/>
    </row>
    <row r="31">
      <c r="A31" s="107"/>
      <c r="B31" s="112" t="s">
        <v>119</v>
      </c>
      <c r="C31" s="114"/>
      <c r="D31" s="114"/>
      <c r="E31" s="114"/>
      <c r="F31" s="114"/>
      <c r="G31" s="62"/>
      <c r="H31" s="109" t="s">
        <v>120</v>
      </c>
      <c r="I31" s="109">
        <v>1500.0</v>
      </c>
      <c r="J31" s="109">
        <v>1450.0</v>
      </c>
      <c r="K31" s="62"/>
      <c r="L31" s="62"/>
      <c r="M31" s="62"/>
      <c r="N31" s="62"/>
      <c r="O31" s="62"/>
      <c r="P31" s="62"/>
      <c r="Q31" s="62"/>
    </row>
    <row r="32">
      <c r="A32" s="62"/>
      <c r="B32" s="112" t="s">
        <v>121</v>
      </c>
      <c r="C32" s="114"/>
      <c r="D32" s="114"/>
      <c r="E32" s="114"/>
      <c r="F32" s="114"/>
      <c r="G32" s="62"/>
      <c r="H32" s="109" t="s">
        <v>122</v>
      </c>
      <c r="I32" s="109">
        <v>1400.0</v>
      </c>
      <c r="J32" s="109">
        <v>1350.0</v>
      </c>
      <c r="K32" s="62"/>
      <c r="L32" s="62"/>
      <c r="M32" s="62"/>
      <c r="N32" s="62"/>
      <c r="O32" s="62"/>
      <c r="P32" s="62"/>
      <c r="Q32" s="62"/>
    </row>
    <row r="33">
      <c r="A33" s="63"/>
      <c r="B33" s="115" t="s">
        <v>123</v>
      </c>
      <c r="C33" s="114"/>
      <c r="D33" s="114"/>
      <c r="E33" s="114"/>
      <c r="F33" s="114"/>
      <c r="G33" s="62"/>
      <c r="H33" s="109" t="s">
        <v>85</v>
      </c>
      <c r="I33" s="109">
        <v>1300.0</v>
      </c>
      <c r="J33" s="109">
        <v>1250.0</v>
      </c>
      <c r="K33" s="62"/>
      <c r="L33" s="62"/>
      <c r="M33" s="62"/>
      <c r="N33" s="62"/>
      <c r="O33" s="62"/>
      <c r="P33" s="62"/>
      <c r="Q33" s="62"/>
    </row>
    <row r="34">
      <c r="A34" s="63"/>
      <c r="B34" s="112" t="s">
        <v>124</v>
      </c>
      <c r="C34" s="114"/>
      <c r="D34" s="114"/>
      <c r="E34" s="114"/>
      <c r="F34" s="114"/>
      <c r="G34" s="62"/>
      <c r="H34" s="109" t="s">
        <v>87</v>
      </c>
      <c r="I34" s="109">
        <v>1200.0</v>
      </c>
      <c r="J34" s="109">
        <v>1150.0</v>
      </c>
      <c r="K34" s="62"/>
      <c r="L34" s="62"/>
      <c r="M34" s="62"/>
      <c r="N34" s="62"/>
      <c r="O34" s="62"/>
      <c r="P34" s="62"/>
      <c r="Q34" s="62"/>
    </row>
    <row r="35">
      <c r="A35" s="62"/>
      <c r="B35" s="112" t="s">
        <v>125</v>
      </c>
      <c r="C35" s="114"/>
      <c r="D35" s="114"/>
      <c r="E35" s="114"/>
      <c r="F35" s="114"/>
      <c r="G35" s="62"/>
      <c r="H35" s="109" t="s">
        <v>84</v>
      </c>
      <c r="I35" s="109">
        <v>1100.0</v>
      </c>
      <c r="J35" s="109">
        <v>1050.0</v>
      </c>
      <c r="K35" s="62"/>
      <c r="L35" s="62"/>
      <c r="M35" s="62"/>
      <c r="N35" s="62"/>
      <c r="O35" s="62"/>
      <c r="P35" s="62"/>
      <c r="Q35" s="62"/>
    </row>
    <row r="36">
      <c r="A36" s="62"/>
      <c r="B36" s="112" t="s">
        <v>126</v>
      </c>
      <c r="C36" s="114"/>
      <c r="D36" s="114"/>
      <c r="E36" s="114"/>
      <c r="F36" s="114"/>
      <c r="G36" s="62"/>
      <c r="H36" s="109" t="s">
        <v>127</v>
      </c>
      <c r="I36" s="109">
        <v>1000.0</v>
      </c>
      <c r="J36" s="109">
        <v>950.0</v>
      </c>
      <c r="K36" s="62"/>
      <c r="L36" s="62"/>
      <c r="M36" s="62"/>
      <c r="N36" s="62"/>
      <c r="O36" s="62"/>
      <c r="P36" s="62"/>
      <c r="Q36" s="62"/>
    </row>
    <row r="37">
      <c r="A37" s="62"/>
      <c r="B37" s="112" t="s">
        <v>128</v>
      </c>
      <c r="C37" s="114"/>
      <c r="D37" s="114"/>
      <c r="E37" s="114"/>
      <c r="F37" s="114"/>
      <c r="G37" s="62"/>
      <c r="H37" s="109" t="s">
        <v>129</v>
      </c>
      <c r="I37" s="109">
        <v>900.0</v>
      </c>
      <c r="J37" s="109">
        <v>850.0</v>
      </c>
      <c r="K37" s="62"/>
      <c r="L37" s="62"/>
      <c r="M37" s="62"/>
      <c r="N37" s="62"/>
      <c r="O37" s="62"/>
      <c r="P37" s="62"/>
      <c r="Q37" s="62"/>
    </row>
    <row r="38">
      <c r="A38" s="62"/>
      <c r="B38" s="112" t="s">
        <v>130</v>
      </c>
      <c r="C38" s="114"/>
      <c r="D38" s="114"/>
      <c r="E38" s="114"/>
      <c r="F38" s="114"/>
      <c r="G38" s="62"/>
      <c r="H38" s="109" t="s">
        <v>81</v>
      </c>
      <c r="I38" s="109">
        <v>800.0</v>
      </c>
      <c r="J38" s="109">
        <v>750.0</v>
      </c>
      <c r="K38" s="62"/>
      <c r="L38" s="62"/>
      <c r="M38" s="62"/>
      <c r="N38" s="62"/>
      <c r="O38" s="62"/>
      <c r="P38" s="62"/>
      <c r="Q38" s="62"/>
    </row>
    <row r="39">
      <c r="A39" s="62"/>
      <c r="B39" s="112" t="s">
        <v>131</v>
      </c>
      <c r="C39" s="114"/>
      <c r="D39" s="114"/>
      <c r="E39" s="114"/>
      <c r="F39" s="114"/>
      <c r="G39" s="62"/>
      <c r="H39" s="109" t="s">
        <v>132</v>
      </c>
      <c r="I39" s="109">
        <v>700.0</v>
      </c>
      <c r="J39" s="109">
        <v>650.0</v>
      </c>
      <c r="K39" s="62"/>
      <c r="L39" s="62"/>
      <c r="M39" s="62"/>
      <c r="N39" s="62"/>
      <c r="O39" s="62"/>
      <c r="P39" s="62"/>
      <c r="Q39" s="62"/>
    </row>
    <row r="40">
      <c r="A40" s="62"/>
      <c r="B40" s="112" t="s">
        <v>133</v>
      </c>
      <c r="C40" s="114"/>
      <c r="D40" s="114"/>
      <c r="E40" s="114"/>
      <c r="F40" s="114"/>
      <c r="G40" s="62"/>
      <c r="H40" s="109" t="s">
        <v>134</v>
      </c>
      <c r="I40" s="109">
        <v>600.0</v>
      </c>
      <c r="J40" s="109">
        <v>550.0</v>
      </c>
      <c r="K40" s="62"/>
      <c r="L40" s="62"/>
      <c r="M40" s="62"/>
      <c r="N40" s="62"/>
      <c r="O40" s="62"/>
      <c r="P40" s="62"/>
      <c r="Q40" s="62"/>
    </row>
    <row r="41">
      <c r="A41" s="62"/>
      <c r="B41" s="112" t="s">
        <v>135</v>
      </c>
      <c r="C41" s="114"/>
      <c r="D41" s="114"/>
      <c r="E41" s="114"/>
      <c r="F41" s="114"/>
      <c r="G41" s="62"/>
      <c r="H41" s="109" t="s">
        <v>136</v>
      </c>
      <c r="I41" s="109">
        <v>500.0</v>
      </c>
      <c r="J41" s="109">
        <v>450.0</v>
      </c>
      <c r="K41" s="62"/>
      <c r="L41" s="62"/>
      <c r="M41" s="62"/>
      <c r="N41" s="62"/>
      <c r="O41" s="62"/>
      <c r="P41" s="62"/>
      <c r="Q41" s="62"/>
    </row>
    <row r="42">
      <c r="A42" s="62"/>
      <c r="B42" s="112" t="s">
        <v>137</v>
      </c>
      <c r="C42" s="114"/>
      <c r="D42" s="114"/>
      <c r="E42" s="114"/>
      <c r="F42" s="114"/>
      <c r="G42" s="62"/>
      <c r="H42" s="109" t="s">
        <v>138</v>
      </c>
      <c r="I42" s="109">
        <v>400.0</v>
      </c>
      <c r="J42" s="109">
        <v>350.0</v>
      </c>
      <c r="K42" s="62"/>
      <c r="L42" s="62"/>
      <c r="M42" s="62"/>
      <c r="N42" s="62"/>
      <c r="O42" s="62"/>
      <c r="P42" s="62"/>
      <c r="Q42" s="62"/>
    </row>
    <row r="43">
      <c r="A43" s="62"/>
      <c r="B43" s="114"/>
      <c r="C43" s="114"/>
      <c r="D43" s="114"/>
      <c r="E43" s="114"/>
      <c r="F43" s="114"/>
      <c r="G43" s="62"/>
      <c r="H43" s="109" t="s">
        <v>139</v>
      </c>
      <c r="I43" s="109">
        <v>300.0</v>
      </c>
      <c r="J43" s="109">
        <v>250.0</v>
      </c>
      <c r="K43" s="62"/>
      <c r="L43" s="62"/>
      <c r="M43" s="62"/>
      <c r="N43" s="62"/>
      <c r="O43" s="62"/>
      <c r="P43" s="62"/>
      <c r="Q43" s="62"/>
    </row>
    <row r="44">
      <c r="A44" s="62"/>
      <c r="B44" s="114"/>
      <c r="C44" s="114"/>
      <c r="D44" s="114"/>
      <c r="E44" s="114"/>
      <c r="F44" s="114"/>
      <c r="G44" s="62"/>
      <c r="H44" s="109" t="s">
        <v>140</v>
      </c>
      <c r="I44" s="109">
        <v>200.0</v>
      </c>
      <c r="J44" s="109">
        <v>150.0</v>
      </c>
      <c r="K44" s="62"/>
      <c r="L44" s="62"/>
      <c r="M44" s="62"/>
      <c r="N44" s="62"/>
      <c r="O44" s="62"/>
      <c r="P44" s="62"/>
      <c r="Q44" s="62"/>
    </row>
    <row r="45">
      <c r="A45" s="62"/>
      <c r="B45" s="114"/>
      <c r="C45" s="114"/>
      <c r="D45" s="114"/>
      <c r="E45" s="114"/>
      <c r="F45" s="114"/>
      <c r="G45" s="62"/>
      <c r="H45" s="109" t="s">
        <v>141</v>
      </c>
      <c r="I45" s="109">
        <v>100.0</v>
      </c>
      <c r="J45" s="109">
        <v>50.0</v>
      </c>
      <c r="K45" s="62"/>
      <c r="L45" s="62"/>
      <c r="M45" s="62"/>
      <c r="N45" s="62"/>
      <c r="O45" s="62"/>
      <c r="P45" s="62"/>
      <c r="Q45" s="62"/>
    </row>
    <row r="46">
      <c r="A46" s="62"/>
      <c r="B46" s="114"/>
      <c r="C46" s="114"/>
      <c r="D46" s="114"/>
      <c r="E46" s="114"/>
      <c r="F46" s="114"/>
      <c r="G46" s="62"/>
      <c r="H46" s="109" t="s">
        <v>142</v>
      </c>
      <c r="I46" s="109">
        <v>-1000.0</v>
      </c>
      <c r="J46" s="109">
        <v>-9999.0</v>
      </c>
      <c r="K46" s="62"/>
      <c r="L46" s="62"/>
      <c r="M46" s="62"/>
      <c r="N46" s="62"/>
      <c r="O46" s="62"/>
      <c r="P46" s="62"/>
      <c r="Q46" s="62"/>
    </row>
    <row r="47">
      <c r="A47" s="62"/>
      <c r="B47" s="114"/>
      <c r="C47" s="114"/>
      <c r="D47" s="114"/>
      <c r="E47" s="114"/>
      <c r="F47" s="114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</row>
    <row r="48">
      <c r="A48" s="62"/>
      <c r="B48" s="114"/>
      <c r="C48" s="114"/>
      <c r="D48" s="114"/>
      <c r="E48" s="114"/>
      <c r="F48" s="114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</row>
    <row r="49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</row>
    <row r="50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</row>
    <row r="5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</row>
    <row r="52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</row>
    <row r="53">
      <c r="A53" s="62"/>
      <c r="B53" s="116" t="s">
        <v>143</v>
      </c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</row>
    <row r="54">
      <c r="A54" s="62"/>
      <c r="B54" s="117">
        <v>2.0</v>
      </c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</row>
    <row r="55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</row>
    <row r="56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</row>
    <row r="57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</row>
    <row r="58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</row>
    <row r="59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</row>
    <row r="60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</row>
    <row r="6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</row>
    <row r="62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</row>
    <row r="63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</row>
    <row r="64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</row>
    <row r="65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</row>
    <row r="66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</row>
    <row r="67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</row>
    <row r="68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</row>
    <row r="69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</row>
    <row r="70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</row>
    <row r="7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</row>
    <row r="72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</row>
    <row r="73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</row>
    <row r="74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</row>
    <row r="75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</row>
    <row r="76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</row>
    <row r="77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</row>
    <row r="78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</row>
    <row r="79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</row>
    <row r="80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</row>
    <row r="8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</row>
    <row r="82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</row>
    <row r="83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</row>
    <row r="84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</row>
    <row r="85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</row>
    <row r="86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</row>
    <row r="87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</row>
    <row r="88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</row>
    <row r="89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</row>
    <row r="90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</row>
    <row r="9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</row>
    <row r="92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</row>
    <row r="93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</row>
    <row r="94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</row>
    <row r="95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</row>
    <row r="96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</row>
    <row r="97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</row>
    <row r="98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</row>
    <row r="99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</row>
    <row r="100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</row>
    <row r="10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</row>
    <row r="102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</row>
    <row r="103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</row>
    <row r="104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</row>
    <row r="105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</row>
    <row r="106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</row>
    <row r="107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</row>
    <row r="108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</row>
    <row r="109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</row>
    <row r="110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</row>
    <row r="11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</row>
    <row r="112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</row>
    <row r="113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</row>
    <row r="114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</row>
    <row r="115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</row>
    <row r="116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</row>
    <row r="117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</row>
    <row r="118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</row>
    <row r="119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</row>
    <row r="120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</row>
    <row r="12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</row>
    <row r="122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</row>
    <row r="123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</row>
    <row r="124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</row>
    <row r="125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</row>
    <row r="126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</row>
    <row r="127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</row>
    <row r="128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</row>
    <row r="129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</row>
    <row r="130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</row>
    <row r="13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</row>
    <row r="132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</row>
    <row r="133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</row>
    <row r="134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</row>
    <row r="135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</row>
    <row r="136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</row>
    <row r="137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</row>
    <row r="138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</row>
    <row r="139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</row>
    <row r="140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</row>
    <row r="14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</row>
    <row r="142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</row>
    <row r="143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</row>
    <row r="144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</row>
    <row r="145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</row>
    <row r="146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</row>
    <row r="147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</row>
    <row r="148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</row>
    <row r="149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</row>
    <row r="150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</row>
    <row r="15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</row>
    <row r="152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</row>
    <row r="153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</row>
    <row r="154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</row>
    <row r="155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</row>
    <row r="156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</row>
    <row r="157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</row>
    <row r="158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</row>
    <row r="159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</row>
    <row r="160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</row>
    <row r="16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</row>
    <row r="162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</row>
    <row r="163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</row>
    <row r="164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</row>
    <row r="165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</row>
    <row r="166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</row>
    <row r="167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</row>
    <row r="168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</row>
    <row r="169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</row>
    <row r="170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</row>
    <row r="17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</row>
    <row r="172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</row>
    <row r="173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</row>
    <row r="174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</row>
    <row r="175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</row>
    <row r="176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</row>
    <row r="177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</row>
    <row r="178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</row>
    <row r="179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</row>
    <row r="180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</row>
    <row r="18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</row>
    <row r="182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</row>
    <row r="183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</row>
    <row r="184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</row>
    <row r="185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</row>
    <row r="186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</row>
    <row r="187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</row>
    <row r="188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</row>
    <row r="189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</row>
    <row r="190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</row>
    <row r="19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</row>
    <row r="192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</row>
    <row r="193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</row>
    <row r="194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</row>
    <row r="195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</row>
    <row r="196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</row>
    <row r="197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</row>
    <row r="198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</row>
    <row r="199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</row>
    <row r="200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</row>
    <row r="20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</row>
    <row r="202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</row>
    <row r="203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</row>
    <row r="204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</row>
    <row r="205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</row>
    <row r="206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</row>
    <row r="207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</row>
    <row r="208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</row>
    <row r="209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</row>
    <row r="210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</row>
    <row r="21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</row>
    <row r="212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</row>
    <row r="213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</row>
    <row r="214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</row>
    <row r="215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</row>
    <row r="216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</row>
    <row r="217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</row>
    <row r="218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</row>
    <row r="219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</row>
    <row r="220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</row>
    <row r="22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</row>
    <row r="222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</row>
    <row r="223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</row>
    <row r="224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</row>
    <row r="225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</row>
    <row r="226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</row>
    <row r="227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</row>
    <row r="228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</row>
    <row r="229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</row>
    <row r="230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</row>
    <row r="23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</row>
    <row r="232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</row>
    <row r="233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</row>
    <row r="234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</row>
    <row r="235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</row>
    <row r="236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</row>
    <row r="237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</row>
    <row r="238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</row>
    <row r="239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</row>
    <row r="240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</row>
    <row r="24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</row>
    <row r="242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</row>
    <row r="243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</row>
    <row r="244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</row>
    <row r="245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</row>
    <row r="246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</row>
    <row r="247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</row>
    <row r="248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</row>
    <row r="249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</row>
    <row r="250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</row>
    <row r="25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</row>
    <row r="252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</row>
    <row r="253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</row>
    <row r="254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</row>
    <row r="255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</row>
    <row r="256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</row>
    <row r="257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</row>
    <row r="258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</row>
    <row r="259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</row>
    <row r="260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</row>
    <row r="26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</row>
    <row r="262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</row>
    <row r="263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</row>
    <row r="264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</row>
    <row r="265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</row>
    <row r="266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</row>
    <row r="267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</row>
    <row r="268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</row>
    <row r="269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</row>
    <row r="270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</row>
    <row r="27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</row>
    <row r="272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</row>
    <row r="273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</row>
    <row r="274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</row>
    <row r="275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</row>
    <row r="276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</row>
    <row r="277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</row>
    <row r="278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</row>
    <row r="279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</row>
    <row r="280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</row>
    <row r="28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</row>
    <row r="282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</row>
    <row r="283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</row>
    <row r="284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</row>
    <row r="285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</row>
    <row r="286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</row>
    <row r="287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</row>
    <row r="288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</row>
    <row r="289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</row>
    <row r="290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</row>
    <row r="29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</row>
    <row r="292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</row>
    <row r="293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</row>
    <row r="294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</row>
    <row r="295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</row>
    <row r="296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</row>
    <row r="297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</row>
    <row r="298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</row>
    <row r="299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</row>
    <row r="300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</row>
    <row r="30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</row>
    <row r="302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</row>
    <row r="303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</row>
    <row r="304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</row>
    <row r="305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</row>
    <row r="306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</row>
    <row r="307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</row>
    <row r="308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</row>
    <row r="309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</row>
    <row r="310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</row>
    <row r="31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</row>
    <row r="312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</row>
    <row r="313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</row>
    <row r="314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</row>
    <row r="315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</row>
    <row r="316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</row>
    <row r="317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</row>
    <row r="318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</row>
    <row r="319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</row>
    <row r="320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</row>
    <row r="32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</row>
    <row r="322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</row>
    <row r="323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</row>
    <row r="324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</row>
    <row r="325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</row>
    <row r="326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</row>
    <row r="327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</row>
    <row r="328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</row>
    <row r="329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</row>
    <row r="330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</row>
    <row r="33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</row>
    <row r="332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</row>
    <row r="333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</row>
    <row r="334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</row>
    <row r="335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</row>
    <row r="336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</row>
    <row r="337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</row>
    <row r="338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</row>
    <row r="339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</row>
    <row r="340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</row>
    <row r="34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</row>
    <row r="342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</row>
    <row r="343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</row>
    <row r="344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</row>
    <row r="345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</row>
    <row r="346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</row>
    <row r="347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</row>
    <row r="348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</row>
    <row r="349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</row>
    <row r="350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</row>
    <row r="35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</row>
    <row r="352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</row>
    <row r="353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</row>
    <row r="354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</row>
    <row r="355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</row>
    <row r="356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</row>
    <row r="357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</row>
    <row r="358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</row>
    <row r="359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</row>
    <row r="360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</row>
    <row r="36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</row>
    <row r="362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</row>
    <row r="363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</row>
    <row r="364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</row>
    <row r="365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</row>
    <row r="366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</row>
    <row r="367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</row>
    <row r="368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</row>
    <row r="369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</row>
    <row r="370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</row>
    <row r="37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</row>
    <row r="372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</row>
    <row r="373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</row>
    <row r="374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</row>
    <row r="375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</row>
    <row r="376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</row>
    <row r="377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</row>
    <row r="378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</row>
    <row r="379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</row>
    <row r="380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</row>
    <row r="38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</row>
    <row r="382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</row>
    <row r="383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</row>
    <row r="384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</row>
    <row r="385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</row>
    <row r="386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</row>
    <row r="387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</row>
    <row r="388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</row>
    <row r="389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</row>
    <row r="390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</row>
    <row r="39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</row>
    <row r="392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</row>
    <row r="393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</row>
    <row r="394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</row>
    <row r="395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</row>
    <row r="396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</row>
    <row r="397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</row>
    <row r="398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</row>
    <row r="399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</row>
    <row r="400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</row>
    <row r="40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</row>
    <row r="402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</row>
    <row r="403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</row>
    <row r="404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</row>
    <row r="405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</row>
    <row r="406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</row>
    <row r="407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</row>
    <row r="408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</row>
    <row r="409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</row>
    <row r="410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</row>
    <row r="41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</row>
    <row r="412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</row>
    <row r="413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</row>
    <row r="414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</row>
    <row r="415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</row>
    <row r="416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</row>
    <row r="417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</row>
    <row r="418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</row>
    <row r="419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</row>
    <row r="420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</row>
    <row r="42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</row>
    <row r="422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</row>
    <row r="423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</row>
    <row r="424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</row>
    <row r="425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</row>
    <row r="426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</row>
    <row r="427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</row>
    <row r="428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</row>
    <row r="429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</row>
    <row r="430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</row>
    <row r="43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</row>
    <row r="432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</row>
    <row r="433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</row>
    <row r="434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</row>
    <row r="435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</row>
    <row r="436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</row>
    <row r="437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</row>
    <row r="438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</row>
    <row r="439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</row>
    <row r="440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</row>
    <row r="44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</row>
    <row r="442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</row>
    <row r="443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</row>
    <row r="444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</row>
    <row r="445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</row>
    <row r="446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</row>
    <row r="447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</row>
    <row r="448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</row>
    <row r="449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</row>
    <row r="450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</row>
    <row r="45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</row>
    <row r="452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</row>
    <row r="453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</row>
    <row r="454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</row>
    <row r="455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</row>
    <row r="456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</row>
    <row r="457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</row>
    <row r="458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</row>
    <row r="459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</row>
    <row r="460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</row>
    <row r="46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</row>
    <row r="462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</row>
    <row r="463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</row>
    <row r="464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</row>
    <row r="465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</row>
    <row r="466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</row>
    <row r="467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</row>
    <row r="468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</row>
    <row r="469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</row>
    <row r="470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</row>
    <row r="47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</row>
    <row r="472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</row>
    <row r="473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</row>
    <row r="474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</row>
    <row r="475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</row>
    <row r="476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</row>
    <row r="477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</row>
    <row r="478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</row>
    <row r="479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</row>
    <row r="480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</row>
    <row r="48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</row>
    <row r="482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</row>
    <row r="483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</row>
    <row r="484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</row>
    <row r="485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</row>
    <row r="486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</row>
    <row r="487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</row>
    <row r="488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</row>
    <row r="489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</row>
    <row r="490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</row>
    <row r="49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</row>
    <row r="492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</row>
    <row r="493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</row>
    <row r="494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</row>
    <row r="495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</row>
    <row r="496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</row>
    <row r="497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</row>
    <row r="498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</row>
    <row r="499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</row>
    <row r="500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</row>
    <row r="50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</row>
    <row r="502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</row>
    <row r="503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</row>
    <row r="504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</row>
    <row r="505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</row>
    <row r="506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</row>
    <row r="507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</row>
    <row r="508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</row>
    <row r="509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</row>
    <row r="510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</row>
    <row r="51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</row>
    <row r="512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</row>
    <row r="513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</row>
    <row r="514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</row>
    <row r="515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</row>
    <row r="516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</row>
    <row r="517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</row>
    <row r="518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</row>
    <row r="519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</row>
    <row r="520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</row>
    <row r="52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</row>
    <row r="522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</row>
    <row r="523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</row>
    <row r="524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</row>
    <row r="525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</row>
    <row r="526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</row>
    <row r="527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</row>
    <row r="528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</row>
    <row r="529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</row>
    <row r="530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</row>
    <row r="53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</row>
    <row r="532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</row>
    <row r="533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</row>
    <row r="534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</row>
    <row r="535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</row>
    <row r="536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</row>
    <row r="537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</row>
    <row r="538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</row>
    <row r="539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</row>
    <row r="540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</row>
    <row r="54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</row>
    <row r="542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</row>
    <row r="543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</row>
    <row r="544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</row>
    <row r="545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</row>
    <row r="546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</row>
    <row r="547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</row>
    <row r="548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</row>
    <row r="549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</row>
    <row r="550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</row>
    <row r="55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</row>
    <row r="552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</row>
    <row r="553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</row>
    <row r="554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</row>
    <row r="555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</row>
    <row r="556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</row>
    <row r="557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</row>
    <row r="558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</row>
    <row r="559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</row>
    <row r="560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</row>
    <row r="56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</row>
    <row r="562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</row>
    <row r="563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</row>
    <row r="564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</row>
    <row r="565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</row>
    <row r="566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</row>
    <row r="567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</row>
    <row r="568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</row>
    <row r="569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</row>
    <row r="570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</row>
    <row r="57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</row>
    <row r="572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</row>
    <row r="573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</row>
    <row r="574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</row>
    <row r="575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</row>
    <row r="576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</row>
    <row r="577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</row>
    <row r="578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</row>
    <row r="579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</row>
    <row r="580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</row>
    <row r="58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</row>
    <row r="582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</row>
    <row r="583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</row>
    <row r="584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</row>
    <row r="585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</row>
    <row r="586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</row>
    <row r="587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</row>
    <row r="588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</row>
    <row r="589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</row>
    <row r="590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</row>
    <row r="59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</row>
    <row r="592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</row>
    <row r="593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</row>
    <row r="594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</row>
    <row r="595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</row>
    <row r="596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</row>
    <row r="597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</row>
    <row r="598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</row>
    <row r="599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</row>
    <row r="600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</row>
    <row r="60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</row>
    <row r="602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</row>
    <row r="603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</row>
    <row r="604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</row>
    <row r="605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</row>
    <row r="606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</row>
    <row r="607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</row>
    <row r="608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</row>
    <row r="609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</row>
    <row r="610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</row>
    <row r="61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</row>
    <row r="612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</row>
    <row r="613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</row>
    <row r="614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</row>
    <row r="615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</row>
    <row r="616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</row>
    <row r="617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</row>
    <row r="618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</row>
    <row r="619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</row>
    <row r="620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</row>
    <row r="62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</row>
    <row r="622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</row>
    <row r="623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</row>
    <row r="624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</row>
    <row r="625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</row>
    <row r="626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</row>
    <row r="627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</row>
    <row r="628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</row>
    <row r="629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</row>
    <row r="630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</row>
    <row r="63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</row>
    <row r="632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</row>
    <row r="633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</row>
    <row r="634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</row>
    <row r="635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</row>
    <row r="636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</row>
    <row r="637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</row>
    <row r="638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</row>
    <row r="639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</row>
    <row r="640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</row>
    <row r="64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</row>
    <row r="642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</row>
    <row r="643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</row>
    <row r="644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</row>
    <row r="645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</row>
    <row r="646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</row>
    <row r="647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</row>
    <row r="648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</row>
    <row r="649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</row>
    <row r="650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</row>
    <row r="65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</row>
    <row r="652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</row>
    <row r="653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</row>
    <row r="654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</row>
    <row r="655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</row>
    <row r="656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</row>
    <row r="657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</row>
    <row r="658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</row>
    <row r="659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</row>
    <row r="660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</row>
    <row r="66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</row>
    <row r="662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</row>
    <row r="663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</row>
    <row r="664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</row>
    <row r="665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</row>
    <row r="666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</row>
    <row r="667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</row>
    <row r="668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</row>
    <row r="669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</row>
    <row r="670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</row>
    <row r="67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</row>
    <row r="672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</row>
    <row r="673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</row>
    <row r="674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</row>
    <row r="675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</row>
    <row r="676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</row>
    <row r="677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</row>
    <row r="678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</row>
    <row r="679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</row>
    <row r="680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</row>
    <row r="68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</row>
    <row r="682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</row>
    <row r="683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</row>
    <row r="684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</row>
    <row r="685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</row>
    <row r="686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</row>
    <row r="687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</row>
    <row r="688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</row>
    <row r="689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</row>
    <row r="690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</row>
    <row r="69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</row>
    <row r="692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</row>
    <row r="693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</row>
    <row r="694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</row>
    <row r="695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</row>
    <row r="696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</row>
    <row r="697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</row>
    <row r="698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</row>
    <row r="699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</row>
    <row r="700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</row>
    <row r="70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</row>
    <row r="702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</row>
    <row r="703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</row>
    <row r="704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</row>
    <row r="705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</row>
    <row r="706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</row>
    <row r="707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</row>
    <row r="708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</row>
    <row r="709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</row>
    <row r="710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</row>
    <row r="71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</row>
    <row r="712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</row>
    <row r="713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</row>
    <row r="714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</row>
    <row r="715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</row>
    <row r="716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</row>
    <row r="717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</row>
    <row r="718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</row>
    <row r="719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</row>
    <row r="720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</row>
    <row r="72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</row>
    <row r="722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</row>
    <row r="723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</row>
    <row r="724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</row>
    <row r="725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</row>
    <row r="726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</row>
    <row r="727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</row>
    <row r="728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</row>
    <row r="729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</row>
    <row r="730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</row>
    <row r="73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</row>
    <row r="732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</row>
    <row r="733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</row>
    <row r="734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</row>
    <row r="735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</row>
    <row r="736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</row>
    <row r="737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</row>
    <row r="738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</row>
    <row r="739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</row>
    <row r="740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</row>
    <row r="74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</row>
    <row r="742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</row>
    <row r="743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</row>
    <row r="744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</row>
    <row r="745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</row>
    <row r="746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</row>
    <row r="747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</row>
    <row r="748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</row>
    <row r="749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</row>
    <row r="750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</row>
    <row r="75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</row>
    <row r="752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</row>
    <row r="753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</row>
    <row r="754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</row>
    <row r="755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</row>
    <row r="756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</row>
    <row r="757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</row>
    <row r="758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</row>
    <row r="759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</row>
    <row r="760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</row>
    <row r="76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</row>
    <row r="762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</row>
    <row r="763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</row>
    <row r="764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</row>
    <row r="765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</row>
    <row r="766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</row>
    <row r="767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</row>
    <row r="768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</row>
    <row r="769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</row>
    <row r="770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</row>
    <row r="77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</row>
    <row r="772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</row>
    <row r="773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</row>
    <row r="774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</row>
    <row r="775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</row>
    <row r="776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</row>
    <row r="777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</row>
    <row r="778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</row>
    <row r="779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</row>
    <row r="780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</row>
    <row r="78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</row>
    <row r="782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</row>
    <row r="783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</row>
    <row r="784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</row>
    <row r="785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</row>
    <row r="786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</row>
    <row r="787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</row>
    <row r="788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</row>
    <row r="789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</row>
    <row r="790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</row>
    <row r="79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</row>
    <row r="792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</row>
    <row r="793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</row>
    <row r="794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</row>
    <row r="795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</row>
    <row r="796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</row>
    <row r="797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</row>
    <row r="798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</row>
    <row r="799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</row>
    <row r="800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</row>
    <row r="80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</row>
    <row r="802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</row>
    <row r="803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</row>
    <row r="804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</row>
    <row r="805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</row>
    <row r="806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</row>
    <row r="807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</row>
    <row r="808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</row>
    <row r="809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</row>
    <row r="810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</row>
    <row r="81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</row>
    <row r="812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</row>
    <row r="813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</row>
    <row r="814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</row>
    <row r="815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</row>
    <row r="816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</row>
    <row r="817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</row>
    <row r="818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</row>
    <row r="819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</row>
    <row r="820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</row>
    <row r="82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</row>
    <row r="822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</row>
    <row r="823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</row>
    <row r="824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</row>
    <row r="825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</row>
    <row r="826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</row>
    <row r="827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</row>
    <row r="828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</row>
    <row r="829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</row>
    <row r="830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</row>
    <row r="83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</row>
    <row r="832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</row>
    <row r="833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</row>
    <row r="834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</row>
    <row r="835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</row>
    <row r="836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</row>
    <row r="837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</row>
    <row r="838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</row>
    <row r="839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</row>
    <row r="840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</row>
    <row r="84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</row>
    <row r="842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</row>
    <row r="843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</row>
    <row r="844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</row>
    <row r="845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</row>
    <row r="846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</row>
    <row r="847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</row>
    <row r="848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</row>
    <row r="849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</row>
    <row r="850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</row>
    <row r="85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</row>
    <row r="852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</row>
    <row r="853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</row>
    <row r="854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</row>
    <row r="855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</row>
    <row r="856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</row>
    <row r="857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</row>
    <row r="858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</row>
    <row r="859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</row>
    <row r="860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</row>
    <row r="86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</row>
    <row r="862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</row>
    <row r="863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</row>
    <row r="864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</row>
    <row r="865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</row>
    <row r="866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</row>
    <row r="867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</row>
    <row r="868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</row>
    <row r="869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</row>
    <row r="870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</row>
    <row r="87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</row>
    <row r="872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</row>
    <row r="873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</row>
    <row r="874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</row>
    <row r="875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</row>
    <row r="876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</row>
    <row r="877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</row>
    <row r="878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</row>
    <row r="879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</row>
    <row r="880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</row>
    <row r="88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</row>
    <row r="882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</row>
    <row r="883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</row>
    <row r="884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</row>
    <row r="885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</row>
    <row r="886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</row>
    <row r="887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</row>
    <row r="888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</row>
    <row r="889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</row>
    <row r="890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</row>
    <row r="89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</row>
    <row r="892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</row>
    <row r="893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</row>
    <row r="894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</row>
    <row r="895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</row>
    <row r="896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</row>
    <row r="897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</row>
    <row r="898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</row>
    <row r="899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</row>
    <row r="900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</row>
    <row r="90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</row>
    <row r="902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</row>
    <row r="903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</row>
    <row r="904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</row>
    <row r="905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</row>
    <row r="906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</row>
    <row r="907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</row>
    <row r="908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</row>
    <row r="909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</row>
    <row r="910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</row>
    <row r="91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</row>
    <row r="912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</row>
    <row r="913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</row>
    <row r="914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</row>
    <row r="915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</row>
    <row r="916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</row>
    <row r="917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</row>
    <row r="918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</row>
    <row r="919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</row>
    <row r="920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</row>
    <row r="92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</row>
    <row r="922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</row>
    <row r="923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</row>
    <row r="924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</row>
    <row r="925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</row>
    <row r="926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</row>
    <row r="927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</row>
    <row r="928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</row>
    <row r="929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</row>
    <row r="930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</row>
    <row r="93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</row>
    <row r="932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</row>
    <row r="933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</row>
    <row r="934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</row>
    <row r="935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</row>
    <row r="936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</row>
    <row r="937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</row>
    <row r="938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</row>
    <row r="939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</row>
    <row r="940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</row>
    <row r="94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</row>
    <row r="942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</row>
    <row r="943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</row>
    <row r="944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</row>
    <row r="945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</row>
    <row r="946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</row>
    <row r="947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</row>
    <row r="948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</row>
    <row r="949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</row>
    <row r="950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</row>
    <row r="95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</row>
    <row r="952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</row>
    <row r="953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</row>
    <row r="954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</row>
    <row r="955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</row>
    <row r="956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</row>
    <row r="957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</row>
    <row r="958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</row>
    <row r="959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</row>
    <row r="960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</row>
    <row r="96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</row>
    <row r="962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</row>
    <row r="963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</row>
    <row r="964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</row>
    <row r="965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</row>
    <row r="966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</row>
    <row r="967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</row>
    <row r="968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</row>
    <row r="969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</row>
    <row r="970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</row>
    <row r="97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</row>
    <row r="972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</row>
    <row r="973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</row>
    <row r="974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</row>
    <row r="975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</row>
    <row r="976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</row>
    <row r="977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</row>
    <row r="978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</row>
    <row r="979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</row>
    <row r="980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</row>
    <row r="98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</row>
    <row r="982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</row>
    <row r="983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</row>
    <row r="984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</row>
    <row r="985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</row>
    <row r="986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</row>
    <row r="987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</row>
    <row r="988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</row>
    <row r="989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</row>
    <row r="990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</row>
    <row r="99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</row>
    <row r="992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</row>
    <row r="993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</row>
    <row r="994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</row>
    <row r="995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</row>
    <row r="996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</row>
    <row r="997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</row>
    <row r="998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</row>
    <row r="999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</row>
    <row r="1000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</row>
    <row r="1001">
      <c r="A1001" s="62"/>
      <c r="B1001" s="62"/>
      <c r="C1001" s="62"/>
      <c r="D1001" s="62"/>
      <c r="E1001" s="62"/>
      <c r="F1001" s="62"/>
      <c r="G1001" s="62"/>
      <c r="H1001" s="62"/>
      <c r="I1001" s="62"/>
      <c r="J1001" s="62"/>
      <c r="K1001" s="62"/>
      <c r="L1001" s="62"/>
      <c r="M1001" s="62"/>
      <c r="N1001" s="62"/>
      <c r="O1001" s="62"/>
      <c r="P1001" s="62"/>
      <c r="Q1001" s="62"/>
    </row>
    <row r="1002">
      <c r="A1002" s="62"/>
      <c r="B1002" s="62"/>
      <c r="C1002" s="62"/>
      <c r="D1002" s="62"/>
      <c r="E1002" s="62"/>
      <c r="F1002" s="62"/>
      <c r="G1002" s="62"/>
      <c r="H1002" s="62"/>
      <c r="I1002" s="62"/>
      <c r="J1002" s="62"/>
      <c r="K1002" s="62"/>
      <c r="L1002" s="62"/>
      <c r="M1002" s="62"/>
      <c r="N1002" s="62"/>
      <c r="O1002" s="62"/>
      <c r="P1002" s="62"/>
      <c r="Q1002" s="62"/>
    </row>
    <row r="1003">
      <c r="A1003" s="62"/>
      <c r="B1003" s="62"/>
      <c r="C1003" s="62"/>
      <c r="D1003" s="62"/>
      <c r="E1003" s="62"/>
      <c r="F1003" s="62"/>
      <c r="G1003" s="62"/>
      <c r="H1003" s="62"/>
      <c r="I1003" s="62"/>
      <c r="J1003" s="62"/>
      <c r="K1003" s="62"/>
      <c r="L1003" s="62"/>
      <c r="M1003" s="62"/>
      <c r="N1003" s="62"/>
      <c r="O1003" s="62"/>
      <c r="P1003" s="62"/>
      <c r="Q1003" s="62"/>
    </row>
    <row r="1004">
      <c r="A1004" s="62"/>
      <c r="B1004" s="62"/>
      <c r="C1004" s="62"/>
      <c r="D1004" s="62"/>
      <c r="E1004" s="62"/>
      <c r="F1004" s="62"/>
      <c r="G1004" s="62"/>
      <c r="H1004" s="62"/>
      <c r="I1004" s="62"/>
      <c r="J1004" s="62"/>
      <c r="K1004" s="62"/>
      <c r="L1004" s="62"/>
      <c r="M1004" s="62"/>
      <c r="N1004" s="62"/>
      <c r="O1004" s="62"/>
      <c r="P1004" s="62"/>
      <c r="Q1004" s="62"/>
    </row>
    <row r="1005">
      <c r="A1005" s="62"/>
      <c r="B1005" s="62"/>
      <c r="C1005" s="62"/>
      <c r="D1005" s="62"/>
      <c r="E1005" s="62"/>
      <c r="F1005" s="62"/>
      <c r="G1005" s="62"/>
      <c r="H1005" s="62"/>
      <c r="I1005" s="62"/>
      <c r="J1005" s="62"/>
      <c r="K1005" s="62"/>
      <c r="L1005" s="62"/>
      <c r="M1005" s="62"/>
      <c r="N1005" s="62"/>
      <c r="O1005" s="62"/>
      <c r="P1005" s="62"/>
      <c r="Q1005" s="62"/>
    </row>
    <row r="1006">
      <c r="A1006" s="62"/>
      <c r="B1006" s="62"/>
      <c r="C1006" s="62"/>
      <c r="D1006" s="62"/>
      <c r="E1006" s="62"/>
      <c r="F1006" s="62"/>
      <c r="G1006" s="62"/>
      <c r="H1006" s="62"/>
      <c r="I1006" s="62"/>
      <c r="J1006" s="62"/>
      <c r="K1006" s="62"/>
      <c r="L1006" s="62"/>
      <c r="M1006" s="62"/>
      <c r="N1006" s="62"/>
      <c r="O1006" s="62"/>
      <c r="P1006" s="62"/>
      <c r="Q1006" s="62"/>
    </row>
    <row r="1007">
      <c r="A1007" s="62"/>
      <c r="B1007" s="62"/>
      <c r="C1007" s="62"/>
      <c r="D1007" s="62"/>
      <c r="E1007" s="62"/>
      <c r="F1007" s="62"/>
      <c r="G1007" s="62"/>
      <c r="H1007" s="62"/>
      <c r="I1007" s="62"/>
      <c r="J1007" s="62"/>
      <c r="K1007" s="62"/>
      <c r="L1007" s="62"/>
      <c r="M1007" s="62"/>
      <c r="N1007" s="62"/>
      <c r="O1007" s="62"/>
      <c r="P1007" s="62"/>
      <c r="Q1007" s="62"/>
    </row>
  </sheetData>
  <mergeCells count="2">
    <mergeCell ref="C18:D18"/>
    <mergeCell ref="E18:F18"/>
  </mergeCells>
  <hyperlinks>
    <hyperlink r:id="rId1" ref="B25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38"/>
    <col customWidth="1" min="2" max="3" width="3.63"/>
    <col customWidth="1" min="4" max="4" width="4.38"/>
    <col customWidth="1" min="5" max="5" width="21.13"/>
    <col customWidth="1" min="8" max="8" width="8.75"/>
  </cols>
  <sheetData>
    <row r="1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118"/>
      <c r="M1" s="118"/>
      <c r="N1" s="118"/>
      <c r="O1" s="118"/>
      <c r="P1" s="118"/>
      <c r="Q1" s="118"/>
    </row>
    <row r="2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118"/>
      <c r="M2" s="118"/>
      <c r="N2" s="118"/>
      <c r="O2" s="118"/>
      <c r="P2" s="118"/>
      <c r="Q2" s="118"/>
    </row>
    <row r="3">
      <c r="A3" s="62"/>
      <c r="B3" s="62"/>
      <c r="C3" s="62"/>
      <c r="D3" s="62"/>
      <c r="E3" s="62"/>
      <c r="F3" s="119" t="s">
        <v>144</v>
      </c>
      <c r="G3" s="62"/>
      <c r="H3" s="62"/>
      <c r="I3" s="62"/>
      <c r="J3" s="62"/>
      <c r="K3" s="120" t="s">
        <v>145</v>
      </c>
      <c r="L3" s="118"/>
      <c r="M3" s="121" t="s">
        <v>146</v>
      </c>
      <c r="N3" s="118"/>
      <c r="O3" s="118"/>
      <c r="P3" s="118"/>
      <c r="Q3" s="118"/>
    </row>
    <row r="4">
      <c r="A4" s="62"/>
      <c r="B4" s="62"/>
      <c r="C4" s="62"/>
      <c r="D4" s="62"/>
      <c r="E4" s="62"/>
      <c r="F4" s="122" t="s">
        <v>147</v>
      </c>
      <c r="G4" s="62"/>
      <c r="H4" s="62"/>
      <c r="I4" s="62"/>
      <c r="J4" s="62"/>
      <c r="K4" s="123" t="str">
        <f>M4- today() &amp; " päivää"</f>
        <v>−27 päivää</v>
      </c>
      <c r="L4" s="118"/>
      <c r="M4" s="124">
        <v>46290.0</v>
      </c>
      <c r="N4" s="118"/>
      <c r="O4" s="118"/>
      <c r="P4" s="118"/>
      <c r="Q4" s="118"/>
    </row>
    <row r="5">
      <c r="A5" s="62"/>
      <c r="B5" s="62"/>
      <c r="C5" s="62"/>
      <c r="D5" s="62"/>
      <c r="E5" s="62"/>
      <c r="F5" s="62"/>
      <c r="G5" s="62"/>
      <c r="H5" s="62"/>
      <c r="I5" s="62"/>
      <c r="J5" s="62"/>
      <c r="K5" s="62"/>
      <c r="L5" s="118"/>
      <c r="M5" s="118"/>
      <c r="N5" s="118"/>
      <c r="O5" s="118"/>
      <c r="P5" s="118"/>
      <c r="Q5" s="118"/>
    </row>
    <row r="6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118"/>
      <c r="M6" s="118"/>
      <c r="N6" s="118"/>
      <c r="O6" s="118"/>
      <c r="P6" s="118"/>
      <c r="Q6" s="118"/>
    </row>
    <row r="7">
      <c r="A7" s="62"/>
      <c r="B7" s="62"/>
      <c r="C7" s="62"/>
      <c r="D7" s="62"/>
      <c r="E7" s="62"/>
      <c r="F7" s="125" t="s">
        <v>148</v>
      </c>
      <c r="G7" s="62"/>
      <c r="H7" s="62"/>
      <c r="I7" s="62"/>
      <c r="J7" s="62"/>
      <c r="K7" s="62"/>
      <c r="L7" s="118"/>
      <c r="M7" s="118"/>
      <c r="N7" s="118"/>
      <c r="O7" s="118"/>
      <c r="P7" s="118"/>
      <c r="Q7" s="118"/>
    </row>
    <row r="8">
      <c r="A8" s="62"/>
      <c r="B8" s="62"/>
      <c r="C8" s="62"/>
      <c r="D8" s="62"/>
      <c r="E8" s="62"/>
      <c r="F8" s="63"/>
      <c r="G8" s="62"/>
      <c r="H8" s="62"/>
      <c r="I8" s="62"/>
      <c r="J8" s="62"/>
      <c r="K8" s="62"/>
      <c r="L8" s="118"/>
      <c r="M8" s="118"/>
      <c r="N8" s="118"/>
      <c r="O8" s="118"/>
      <c r="P8" s="118"/>
      <c r="Q8" s="118"/>
    </row>
    <row r="9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  <c r="L9" s="118"/>
      <c r="M9" s="118"/>
      <c r="N9" s="118"/>
      <c r="O9" s="118"/>
      <c r="P9" s="118"/>
      <c r="Q9" s="118"/>
    </row>
    <row r="10">
      <c r="A10" s="62"/>
      <c r="B10" s="62"/>
      <c r="C10" s="62"/>
      <c r="D10" s="62"/>
      <c r="E10" s="62"/>
      <c r="F10" s="62"/>
      <c r="G10" s="62"/>
      <c r="H10" s="62"/>
      <c r="I10" s="126"/>
      <c r="J10" s="62"/>
      <c r="K10" s="62"/>
      <c r="L10" s="118"/>
      <c r="M10" s="118"/>
      <c r="N10" s="118"/>
      <c r="O10" s="118"/>
      <c r="P10" s="118"/>
      <c r="Q10" s="118"/>
    </row>
    <row r="11">
      <c r="A11" s="62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118"/>
      <c r="M11" s="118"/>
      <c r="N11" s="118"/>
      <c r="O11" s="118"/>
      <c r="P11" s="118"/>
      <c r="Q11" s="118"/>
    </row>
    <row r="12">
      <c r="A12" s="62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118"/>
      <c r="M12" s="118"/>
      <c r="N12" s="118"/>
      <c r="O12" s="118"/>
      <c r="P12" s="118"/>
      <c r="Q12" s="118"/>
    </row>
    <row r="13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118"/>
      <c r="M13" s="118"/>
      <c r="N13" s="118"/>
      <c r="O13" s="118"/>
      <c r="P13" s="118"/>
      <c r="Q13" s="118"/>
    </row>
    <row r="14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118"/>
      <c r="M14" s="118"/>
      <c r="N14" s="118"/>
      <c r="O14" s="118"/>
      <c r="P14" s="118"/>
      <c r="Q14" s="118"/>
    </row>
    <row r="15">
      <c r="A15" s="62"/>
      <c r="B15" s="62"/>
      <c r="C15" s="62"/>
      <c r="D15" s="62"/>
      <c r="E15" s="62"/>
      <c r="F15" s="127" t="s">
        <v>149</v>
      </c>
      <c r="G15" s="128"/>
      <c r="H15" s="62"/>
      <c r="I15" s="62"/>
      <c r="J15" s="62"/>
      <c r="K15" s="62"/>
      <c r="L15" s="118"/>
      <c r="M15" s="118"/>
      <c r="N15" s="118"/>
      <c r="O15" s="118"/>
      <c r="P15" s="118"/>
      <c r="Q15" s="118"/>
    </row>
    <row r="16">
      <c r="A16" s="62"/>
      <c r="B16" s="62"/>
      <c r="C16" s="62"/>
      <c r="D16" s="62"/>
      <c r="E16" s="62"/>
      <c r="F16" s="129" t="str">
        <f t="array" ref="F16">iferror(index('Osallistujat ja seuranta'!$C$5:$C$30,match("1.",'Osallistujat ja seuranta'!$Q$5:$Q$30,0),0),"")</f>
        <v>Olli</v>
      </c>
      <c r="G16" s="129" t="str">
        <f t="array" ref="G16">iferror(index('Osallistujat ja seuranta'!$I$5:$I$30,match("1.",'Osallistujat ja seuranta'!$Q$5:$Q$30,0),0),"")</f>
        <v>4 dan (2427)</v>
      </c>
      <c r="H16" s="62"/>
      <c r="I16" s="62"/>
      <c r="J16" s="62"/>
      <c r="K16" s="62"/>
      <c r="L16" s="118"/>
      <c r="M16" s="118"/>
      <c r="N16" s="118"/>
      <c r="O16" s="118"/>
      <c r="P16" s="118"/>
      <c r="Q16" s="118"/>
    </row>
    <row r="17">
      <c r="A17" s="62"/>
      <c r="B17" s="62"/>
      <c r="C17" s="62"/>
      <c r="D17" s="62"/>
      <c r="E17" s="62"/>
      <c r="F17" s="129" t="str">
        <f t="array" ref="F17">iferror(index('Osallistujat ja seuranta'!$C$5:$C$30,match("2.",'Osallistujat ja seuranta'!$Q$5:$Q$30,0),0),"")</f>
        <v>Timo</v>
      </c>
      <c r="G17" s="129" t="str">
        <f t="array" ref="G17">iferror(index('Osallistujat ja seuranta'!$I$5:$I$30,match("2.",'Osallistujat ja seuranta'!$Q$5:$Q$30,0),0),"")</f>
        <v>3 dan (2303)</v>
      </c>
      <c r="H17" s="62"/>
      <c r="I17" s="62"/>
      <c r="J17" s="62"/>
      <c r="K17" s="62"/>
      <c r="L17" s="118"/>
      <c r="M17" s="118"/>
      <c r="N17" s="118"/>
      <c r="O17" s="118"/>
      <c r="P17" s="118"/>
      <c r="Q17" s="118"/>
    </row>
    <row r="18">
      <c r="A18" s="62"/>
      <c r="B18" s="62"/>
      <c r="C18" s="62"/>
      <c r="D18" s="62"/>
      <c r="E18" s="62"/>
      <c r="F18" s="129" t="str">
        <f t="array" ref="F18">iferror(index('Osallistujat ja seuranta'!$C$5:$C$30,match("3.",'Osallistujat ja seuranta'!$Q$5:$Q$30,0),0),"")</f>
        <v>Heikki</v>
      </c>
      <c r="G18" s="129" t="str">
        <f t="array" ref="G18">iferror(index('Osallistujat ja seuranta'!$I$5:$I$30,match("3.",'Osallistujat ja seuranta'!$Q$5:$Q$30,0),0),"")</f>
        <v>3 dan (2279)</v>
      </c>
      <c r="H18" s="62"/>
      <c r="I18" s="62"/>
      <c r="J18" s="62"/>
      <c r="K18" s="62"/>
      <c r="L18" s="118"/>
      <c r="M18" s="118"/>
      <c r="N18" s="118"/>
      <c r="O18" s="118"/>
      <c r="P18" s="118"/>
      <c r="Q18" s="118"/>
    </row>
    <row r="19">
      <c r="A19" s="62"/>
      <c r="B19" s="62"/>
      <c r="C19" s="62"/>
      <c r="D19" s="62"/>
      <c r="E19" s="62"/>
      <c r="F19" s="130" t="s">
        <v>150</v>
      </c>
      <c r="G19" s="62"/>
      <c r="H19" s="62"/>
      <c r="I19" s="62"/>
      <c r="J19" s="62"/>
      <c r="K19" s="62"/>
      <c r="L19" s="118"/>
      <c r="M19" s="118"/>
      <c r="N19" s="118"/>
      <c r="O19" s="118"/>
      <c r="P19" s="118"/>
      <c r="Q19" s="118"/>
    </row>
    <row r="20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118"/>
      <c r="M20" s="118"/>
      <c r="N20" s="118"/>
      <c r="O20" s="118"/>
      <c r="P20" s="118"/>
      <c r="Q20" s="118"/>
    </row>
    <row r="21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118"/>
      <c r="M21" s="118"/>
      <c r="N21" s="118"/>
      <c r="O21" s="118"/>
      <c r="P21" s="118"/>
      <c r="Q21" s="118"/>
    </row>
    <row r="22">
      <c r="A22" s="62"/>
      <c r="B22" s="62"/>
      <c r="C22" s="62"/>
      <c r="D22" s="62"/>
      <c r="E22" s="62"/>
      <c r="F22" s="131" t="s">
        <v>151</v>
      </c>
      <c r="G22" s="62"/>
      <c r="H22" s="62"/>
      <c r="I22" s="62"/>
      <c r="J22" s="62"/>
      <c r="K22" s="62"/>
      <c r="L22" s="118"/>
      <c r="M22" s="118"/>
      <c r="N22" s="118"/>
      <c r="O22" s="118"/>
      <c r="P22" s="118"/>
      <c r="Q22" s="118"/>
    </row>
    <row r="23">
      <c r="A23" s="62"/>
      <c r="B23" s="62"/>
      <c r="C23" s="62"/>
      <c r="D23" s="62"/>
      <c r="E23" s="62"/>
      <c r="F23" s="132" t="s">
        <v>147</v>
      </c>
      <c r="G23" s="62"/>
      <c r="H23" s="62"/>
      <c r="I23" s="62"/>
      <c r="J23" s="62"/>
      <c r="K23" s="62"/>
      <c r="L23" s="118"/>
      <c r="M23" s="118"/>
      <c r="N23" s="118"/>
      <c r="O23" s="118"/>
      <c r="P23" s="118"/>
      <c r="Q23" s="118"/>
    </row>
    <row r="24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118"/>
      <c r="M24" s="118"/>
      <c r="N24" s="118"/>
      <c r="O24" s="118"/>
      <c r="P24" s="118"/>
      <c r="Q24" s="118"/>
    </row>
    <row r="25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118"/>
      <c r="M25" s="118"/>
      <c r="N25" s="118"/>
      <c r="O25" s="118"/>
      <c r="P25" s="118"/>
      <c r="Q25" s="118"/>
    </row>
    <row r="26">
      <c r="A26" s="62"/>
      <c r="B26" s="62"/>
      <c r="C26" s="62"/>
      <c r="D26" s="62"/>
      <c r="E26" s="62"/>
      <c r="F26" s="125" t="s">
        <v>152</v>
      </c>
      <c r="G26" s="62"/>
      <c r="H26" s="62"/>
      <c r="I26" s="62"/>
      <c r="J26" s="62"/>
      <c r="K26" s="62"/>
      <c r="L26" s="118"/>
      <c r="M26" s="118"/>
      <c r="N26" s="118"/>
      <c r="O26" s="118"/>
      <c r="P26" s="118"/>
      <c r="Q26" s="118"/>
    </row>
    <row r="27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118"/>
      <c r="M27" s="118"/>
      <c r="N27" s="118"/>
      <c r="O27" s="118"/>
      <c r="P27" s="118"/>
      <c r="Q27" s="118"/>
    </row>
    <row r="28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118"/>
      <c r="M28" s="118"/>
      <c r="N28" s="118"/>
      <c r="O28" s="118"/>
      <c r="P28" s="118"/>
      <c r="Q28" s="118"/>
    </row>
    <row r="29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118"/>
      <c r="M29" s="118"/>
      <c r="N29" s="118"/>
      <c r="O29" s="118"/>
      <c r="P29" s="118"/>
      <c r="Q29" s="118"/>
    </row>
    <row r="30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118"/>
      <c r="M30" s="118"/>
      <c r="N30" s="118"/>
      <c r="O30" s="118"/>
      <c r="P30" s="118"/>
      <c r="Q30" s="118"/>
    </row>
    <row r="3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118"/>
      <c r="M31" s="118"/>
      <c r="N31" s="118"/>
      <c r="O31" s="118"/>
      <c r="P31" s="118"/>
      <c r="Q31" s="118"/>
    </row>
    <row r="32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118"/>
      <c r="M32" s="118"/>
      <c r="N32" s="118"/>
      <c r="O32" s="118"/>
      <c r="P32" s="118"/>
      <c r="Q32" s="118"/>
    </row>
    <row r="33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118"/>
      <c r="M33" s="118"/>
      <c r="N33" s="118"/>
      <c r="O33" s="118"/>
      <c r="P33" s="118"/>
      <c r="Q33" s="118"/>
    </row>
    <row r="34">
      <c r="A34" s="62"/>
      <c r="B34" s="62"/>
      <c r="C34" s="62"/>
      <c r="D34" s="62"/>
      <c r="E34" s="62"/>
      <c r="F34" s="127" t="s">
        <v>149</v>
      </c>
      <c r="G34" s="128"/>
      <c r="H34" s="133" t="s">
        <v>153</v>
      </c>
      <c r="I34" s="62"/>
      <c r="J34" s="62"/>
      <c r="K34" s="62"/>
      <c r="L34" s="118"/>
      <c r="M34" s="118"/>
      <c r="N34" s="118"/>
      <c r="O34" s="118"/>
      <c r="P34" s="118"/>
      <c r="Q34" s="118"/>
    </row>
    <row r="35">
      <c r="A35" s="62"/>
      <c r="B35" s="62"/>
      <c r="C35" s="62"/>
      <c r="D35" s="62"/>
      <c r="E35" s="62"/>
      <c r="F35" s="129" t="str">
        <f t="array" ref="F35">iferror(index('Osallistujat ja seuranta'!$C$5:$C$30,match("1.",'Osallistujat ja seuranta'!$O$5:$O$30,0),0),"")</f>
        <v>Peitsa</v>
      </c>
      <c r="G35" s="129" t="str">
        <f t="array" ref="G35">iferror(index('Osallistujat ja seuranta'!$I$5:$I$30,match("1.",'Osallistujat ja seuranta'!$O$5:$O$30,0),0),"")</f>
        <v>3 kyu (1846)</v>
      </c>
      <c r="H35" s="134" t="str">
        <f t="array" ref="H35">iferror("+" &amp; round(index('Osallistujat ja seuranta'!$M$5:$M$30,match("1.",'Osallistujat ja seuranta'!$O$5:$O$30,0),0),0),"")</f>
        <v>+193</v>
      </c>
      <c r="I35" s="62"/>
      <c r="J35" s="62"/>
      <c r="K35" s="62"/>
      <c r="L35" s="118"/>
      <c r="M35" s="118"/>
      <c r="N35" s="118"/>
      <c r="O35" s="118"/>
      <c r="P35" s="118"/>
      <c r="Q35" s="118"/>
    </row>
    <row r="36">
      <c r="A36" s="62"/>
      <c r="B36" s="62"/>
      <c r="C36" s="62"/>
      <c r="D36" s="62"/>
      <c r="E36" s="62"/>
      <c r="F36" s="129" t="str">
        <f t="array" ref="F36">iferror(index('Osallistujat ja seuranta'!$C$5:$C$30,match("2.",'Osallistujat ja seuranta'!$O$5:$O$30,0),0),"")</f>
        <v>Janne L</v>
      </c>
      <c r="G36" s="129" t="str">
        <f t="array" ref="G36">iferror(index('Osallistujat ja seuranta'!$I$5:$I$30,match("2.",'Osallistujat ja seuranta'!$O$5:$O$30,0),0),"")</f>
        <v>9 kyu</v>
      </c>
      <c r="H36" s="134" t="str">
        <f t="array" ref="H36">iferror("+" &amp; round(index('Osallistujat ja seuranta'!$M$5:$M$30,match("2.",'Osallistujat ja seuranta'!$O$5:$O$30,0),0),0),"")</f>
        <v>+152</v>
      </c>
      <c r="I36" s="62"/>
      <c r="J36" s="62"/>
      <c r="K36" s="62"/>
      <c r="L36" s="118"/>
      <c r="M36" s="118"/>
      <c r="N36" s="118"/>
      <c r="O36" s="118"/>
      <c r="P36" s="118"/>
      <c r="Q36" s="118"/>
    </row>
    <row r="37">
      <c r="A37" s="62"/>
      <c r="B37" s="62"/>
      <c r="C37" s="62"/>
      <c r="D37" s="62"/>
      <c r="E37" s="62"/>
      <c r="F37" s="129" t="str">
        <f t="array" ref="F37">iferror(index('Osallistujat ja seuranta'!$C$5:$C$30,match("3.",'Osallistujat ja seuranta'!$O$5:$O$30,0),0),"")</f>
        <v>Ilia</v>
      </c>
      <c r="G37" s="129" t="str">
        <f t="array" ref="G37">iferror(index('Osallistujat ja seuranta'!$I$5:$I$30,match("3.",'Osallistujat ja seuranta'!$O$5:$O$30,0),0),"")</f>
        <v>13 kyu</v>
      </c>
      <c r="H37" s="134" t="str">
        <f t="array" ref="H37">iferror("+" &amp; round(index('Osallistujat ja seuranta'!$M$5:$M$30,match("3.",'Osallistujat ja seuranta'!$O$5:$O$30,0),0),0),"")</f>
        <v>+84</v>
      </c>
      <c r="I37" s="62"/>
      <c r="J37" s="62"/>
      <c r="K37" s="62"/>
      <c r="L37" s="118"/>
      <c r="M37" s="118"/>
      <c r="N37" s="118"/>
      <c r="O37" s="118"/>
      <c r="P37" s="118"/>
      <c r="Q37" s="118"/>
    </row>
    <row r="38">
      <c r="A38" s="62"/>
      <c r="B38" s="62"/>
      <c r="C38" s="62"/>
      <c r="D38" s="62"/>
      <c r="E38" s="62"/>
      <c r="F38" s="130" t="s">
        <v>150</v>
      </c>
      <c r="G38" s="62"/>
      <c r="H38" s="62"/>
      <c r="I38" s="62"/>
      <c r="J38" s="62"/>
      <c r="K38" s="62"/>
      <c r="L38" s="118"/>
      <c r="M38" s="118"/>
      <c r="N38" s="118"/>
      <c r="O38" s="118"/>
      <c r="P38" s="118"/>
      <c r="Q38" s="118"/>
    </row>
    <row r="39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118"/>
      <c r="M39" s="118"/>
      <c r="N39" s="118"/>
      <c r="O39" s="118"/>
      <c r="P39" s="118"/>
      <c r="Q39" s="118"/>
    </row>
    <row r="40">
      <c r="A40" s="62"/>
      <c r="B40" s="62"/>
      <c r="C40" s="62"/>
      <c r="D40" s="62"/>
      <c r="E40" s="62"/>
      <c r="F40" s="135" t="s">
        <v>154</v>
      </c>
      <c r="G40" s="62"/>
      <c r="H40" s="62"/>
      <c r="I40" s="62"/>
      <c r="J40" s="62"/>
      <c r="K40" s="62"/>
      <c r="L40" s="118"/>
      <c r="M40" s="118"/>
      <c r="N40" s="118"/>
      <c r="O40" s="118"/>
      <c r="P40" s="118"/>
      <c r="Q40" s="118"/>
    </row>
    <row r="41">
      <c r="A41" s="62"/>
      <c r="B41" s="62"/>
      <c r="C41" s="62"/>
      <c r="D41" s="62"/>
      <c r="E41" s="62"/>
      <c r="F41" s="136" t="s">
        <v>147</v>
      </c>
      <c r="G41" s="62"/>
      <c r="H41" s="62"/>
      <c r="I41" s="62"/>
      <c r="J41" s="62"/>
      <c r="K41" s="62"/>
      <c r="L41" s="118"/>
      <c r="M41" s="118"/>
      <c r="N41" s="118"/>
      <c r="O41" s="118"/>
      <c r="P41" s="118"/>
      <c r="Q41" s="118"/>
    </row>
    <row r="42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118"/>
      <c r="M42" s="118"/>
      <c r="N42" s="118"/>
      <c r="O42" s="118"/>
      <c r="P42" s="118"/>
      <c r="Q42" s="118"/>
    </row>
    <row r="43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118"/>
      <c r="M43" s="118"/>
      <c r="N43" s="118"/>
      <c r="O43" s="118"/>
      <c r="P43" s="118"/>
      <c r="Q43" s="118"/>
    </row>
    <row r="44">
      <c r="A44" s="62"/>
      <c r="B44" s="62"/>
      <c r="C44" s="62"/>
      <c r="D44" s="62"/>
      <c r="E44" s="62"/>
      <c r="F44" s="125" t="s">
        <v>155</v>
      </c>
      <c r="G44" s="62"/>
      <c r="H44" s="62"/>
      <c r="I44" s="62"/>
      <c r="J44" s="62"/>
      <c r="K44" s="62"/>
      <c r="L44" s="118"/>
      <c r="M44" s="118"/>
      <c r="N44" s="118"/>
      <c r="O44" s="118"/>
      <c r="P44" s="118"/>
      <c r="Q44" s="118"/>
    </row>
    <row r="45">
      <c r="A45" s="62"/>
      <c r="B45" s="62"/>
      <c r="C45" s="62"/>
      <c r="D45" s="62"/>
      <c r="E45" s="62"/>
      <c r="F45" s="63"/>
      <c r="G45" s="62"/>
      <c r="H45" s="62"/>
      <c r="I45" s="62"/>
      <c r="J45" s="62"/>
      <c r="K45" s="62"/>
      <c r="L45" s="118"/>
      <c r="M45" s="118"/>
      <c r="N45" s="118"/>
      <c r="O45" s="118"/>
      <c r="P45" s="118"/>
      <c r="Q45" s="118"/>
    </row>
    <row r="46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118"/>
      <c r="M46" s="118"/>
      <c r="N46" s="118"/>
      <c r="O46" s="118"/>
      <c r="P46" s="118"/>
      <c r="Q46" s="118"/>
    </row>
    <row r="47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118"/>
      <c r="M47" s="118"/>
      <c r="N47" s="118"/>
      <c r="O47" s="118"/>
      <c r="P47" s="118"/>
      <c r="Q47" s="118"/>
    </row>
    <row r="48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118"/>
      <c r="M48" s="118"/>
      <c r="N48" s="118"/>
      <c r="O48" s="118"/>
      <c r="P48" s="118"/>
      <c r="Q48" s="118"/>
    </row>
    <row r="49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118"/>
      <c r="M49" s="118"/>
      <c r="N49" s="118"/>
      <c r="O49" s="118"/>
      <c r="P49" s="118"/>
      <c r="Q49" s="118"/>
    </row>
    <row r="50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118"/>
      <c r="M50" s="118"/>
      <c r="N50" s="118"/>
      <c r="O50" s="118"/>
      <c r="P50" s="118"/>
      <c r="Q50" s="118"/>
    </row>
    <row r="5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118"/>
      <c r="M51" s="118"/>
      <c r="N51" s="118"/>
      <c r="O51" s="118"/>
      <c r="P51" s="118"/>
      <c r="Q51" s="118"/>
    </row>
    <row r="52">
      <c r="A52" s="62"/>
      <c r="B52" s="62"/>
      <c r="C52" s="62"/>
      <c r="D52" s="62"/>
      <c r="E52" s="62"/>
      <c r="F52" s="127" t="s">
        <v>149</v>
      </c>
      <c r="G52" s="128"/>
      <c r="H52" s="133" t="s">
        <v>65</v>
      </c>
      <c r="I52" s="62"/>
      <c r="J52" s="62"/>
      <c r="K52" s="62"/>
      <c r="L52" s="118"/>
      <c r="M52" s="118"/>
      <c r="N52" s="118"/>
      <c r="O52" s="118"/>
      <c r="P52" s="118"/>
      <c r="Q52" s="118"/>
    </row>
    <row r="53">
      <c r="A53" s="62"/>
      <c r="B53" s="62"/>
      <c r="C53" s="62"/>
      <c r="D53" s="62"/>
      <c r="E53" s="62"/>
      <c r="F53" s="129" t="str">
        <f t="array" ref="F53">iferror(index('Osallistujat ja seuranta'!$C$5:$C$30,match("1.",'Osallistujat ja seuranta'!$P$5:$P$30,0),0),"")</f>
        <v>Olli</v>
      </c>
      <c r="G53" s="129" t="str">
        <f t="array" ref="G53">iferror(index('Osallistujat ja seuranta'!$I$5:$I$30,match("1.",'Osallistujat ja seuranta'!$P$5:$P$30,0),0),"")</f>
        <v>4 dan (2427)</v>
      </c>
      <c r="H53" s="134">
        <f t="array" ref="H53">iferror(round(index('Osallistujat ja seuranta'!$G$5:$G$30,match("1.",'Osallistujat ja seuranta'!$P$5:$P$30,0),0),0),"")</f>
        <v>30</v>
      </c>
      <c r="I53" s="62"/>
      <c r="J53" s="62"/>
      <c r="K53" s="62"/>
      <c r="L53" s="118"/>
      <c r="M53" s="118"/>
      <c r="N53" s="118"/>
      <c r="O53" s="118"/>
      <c r="P53" s="118"/>
      <c r="Q53" s="118"/>
    </row>
    <row r="54">
      <c r="A54" s="62"/>
      <c r="B54" s="62"/>
      <c r="C54" s="62"/>
      <c r="D54" s="62"/>
      <c r="E54" s="62"/>
      <c r="F54" s="129" t="str">
        <f t="array" ref="F54">iferror(index('Osallistujat ja seuranta'!$C$5:$C$30,match("2.",'Osallistujat ja seuranta'!$P$5:$P$30,0),0),"")</f>
        <v>Jussa</v>
      </c>
      <c r="G54" s="129" t="str">
        <f t="array" ref="G54">iferror(index('Osallistujat ja seuranta'!$I$5:$I$30,match("2.",'Osallistujat ja seuranta'!$P$5:$P$30,0),0),"")</f>
        <v>1 kyu (2005)</v>
      </c>
      <c r="H54" s="134">
        <f t="array" ref="H54">iferror(round(index('Osallistujat ja seuranta'!$G$5:$G$30,match("2.",'Osallistujat ja seuranta'!$P$5:$P$30,0),0),0),"")</f>
        <v>26</v>
      </c>
      <c r="I54" s="62"/>
      <c r="J54" s="62"/>
      <c r="K54" s="62"/>
      <c r="L54" s="118"/>
      <c r="M54" s="118"/>
      <c r="N54" s="118"/>
      <c r="O54" s="118"/>
      <c r="P54" s="118"/>
      <c r="Q54" s="118"/>
    </row>
    <row r="55">
      <c r="A55" s="62"/>
      <c r="B55" s="62"/>
      <c r="C55" s="62"/>
      <c r="D55" s="62"/>
      <c r="E55" s="62"/>
      <c r="F55" s="129" t="str">
        <f t="array" ref="F55">iferror(index('Osallistujat ja seuranta'!$C$5:$C$30,match("3.",'Osallistujat ja seuranta'!$P$5:$P$30,0),0),"")</f>
        <v>Peitsa</v>
      </c>
      <c r="G55" s="129" t="str">
        <f t="array" ref="G55">iferror(index('Osallistujat ja seuranta'!$I$5:$I$30,match("3.",'Osallistujat ja seuranta'!$P$5:$P$30,0),0),"")</f>
        <v>3 kyu (1846)</v>
      </c>
      <c r="H55" s="134">
        <f t="array" ref="H55">iferror(round(index('Osallistujat ja seuranta'!$G$5:$G$30,match("3.",'Osallistujat ja seuranta'!$P$5:$P$30,0),0),0),"")</f>
        <v>8</v>
      </c>
      <c r="I55" s="62"/>
      <c r="J55" s="62"/>
      <c r="K55" s="62"/>
      <c r="L55" s="118"/>
      <c r="M55" s="118"/>
      <c r="N55" s="118"/>
      <c r="O55" s="118"/>
      <c r="P55" s="118"/>
      <c r="Q55" s="118"/>
    </row>
    <row r="56">
      <c r="A56" s="62"/>
      <c r="B56" s="62"/>
      <c r="C56" s="62"/>
      <c r="D56" s="62"/>
      <c r="E56" s="62"/>
      <c r="F56" s="130" t="s">
        <v>150</v>
      </c>
      <c r="G56" s="62"/>
      <c r="H56" s="62"/>
      <c r="I56" s="62"/>
      <c r="J56" s="62"/>
      <c r="K56" s="62"/>
      <c r="L56" s="118"/>
      <c r="M56" s="118"/>
      <c r="N56" s="118"/>
      <c r="O56" s="118"/>
      <c r="P56" s="118"/>
      <c r="Q56" s="118"/>
    </row>
    <row r="57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118"/>
      <c r="M57" s="118"/>
      <c r="N57" s="118"/>
      <c r="O57" s="118"/>
      <c r="P57" s="118"/>
      <c r="Q57" s="118"/>
    </row>
    <row r="58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118"/>
      <c r="M58" s="118"/>
      <c r="N58" s="118"/>
      <c r="O58" s="118"/>
      <c r="P58" s="118"/>
      <c r="Q58" s="118"/>
    </row>
    <row r="59">
      <c r="A59" s="62"/>
      <c r="B59" s="62"/>
      <c r="C59" s="62"/>
      <c r="D59" s="62"/>
      <c r="E59" s="62"/>
      <c r="F59" s="137" t="s">
        <v>156</v>
      </c>
      <c r="G59" s="62"/>
      <c r="H59" s="62"/>
      <c r="I59" s="62"/>
      <c r="J59" s="62"/>
      <c r="K59" s="62"/>
      <c r="L59" s="118"/>
      <c r="M59" s="118"/>
      <c r="N59" s="118"/>
      <c r="O59" s="118"/>
      <c r="P59" s="118"/>
      <c r="Q59" s="118"/>
    </row>
    <row r="60">
      <c r="A60" s="62"/>
      <c r="B60" s="62"/>
      <c r="C60" s="62"/>
      <c r="D60" s="62"/>
      <c r="E60" s="62"/>
      <c r="F60" s="138" t="s">
        <v>147</v>
      </c>
      <c r="G60" s="62"/>
      <c r="H60" s="62"/>
      <c r="I60" s="62"/>
      <c r="J60" s="62"/>
      <c r="K60" s="62"/>
      <c r="L60" s="118"/>
      <c r="M60" s="118"/>
      <c r="N60" s="118"/>
      <c r="O60" s="118"/>
      <c r="P60" s="118"/>
      <c r="Q60" s="118"/>
    </row>
    <row r="6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118"/>
      <c r="M61" s="118"/>
      <c r="N61" s="118"/>
      <c r="O61" s="118"/>
      <c r="P61" s="118"/>
      <c r="Q61" s="118"/>
    </row>
    <row r="62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118"/>
      <c r="M62" s="118"/>
      <c r="N62" s="118"/>
      <c r="O62" s="118"/>
      <c r="P62" s="118"/>
      <c r="Q62" s="118"/>
    </row>
    <row r="63">
      <c r="A63" s="62"/>
      <c r="B63" s="62"/>
      <c r="C63" s="62"/>
      <c r="D63" s="62"/>
      <c r="E63" s="62"/>
      <c r="F63" s="125" t="s">
        <v>157</v>
      </c>
      <c r="G63" s="62"/>
      <c r="H63" s="62"/>
      <c r="I63" s="62"/>
      <c r="J63" s="62"/>
      <c r="K63" s="62"/>
      <c r="L63" s="118"/>
      <c r="M63" s="118"/>
      <c r="N63" s="118"/>
      <c r="O63" s="118"/>
      <c r="P63" s="118"/>
      <c r="Q63" s="118"/>
    </row>
    <row r="64">
      <c r="A64" s="62"/>
      <c r="B64" s="62"/>
      <c r="C64" s="62"/>
      <c r="D64" s="62"/>
      <c r="E64" s="62"/>
      <c r="F64" s="63" t="s">
        <v>158</v>
      </c>
      <c r="G64" s="62"/>
      <c r="H64" s="62"/>
      <c r="I64" s="62"/>
      <c r="J64" s="62"/>
      <c r="K64" s="62"/>
      <c r="L64" s="118"/>
      <c r="M64" s="118"/>
      <c r="N64" s="118"/>
      <c r="O64" s="118"/>
      <c r="P64" s="118"/>
      <c r="Q64" s="118"/>
    </row>
    <row r="65">
      <c r="A65" s="62"/>
      <c r="B65" s="62"/>
      <c r="C65" s="62"/>
      <c r="D65" s="62"/>
      <c r="E65" s="62"/>
      <c r="F65" s="63" t="s">
        <v>159</v>
      </c>
      <c r="G65" s="62"/>
      <c r="H65" s="62"/>
      <c r="I65" s="62"/>
      <c r="J65" s="62"/>
      <c r="K65" s="62"/>
      <c r="L65" s="118"/>
      <c r="M65" s="118"/>
      <c r="N65" s="118"/>
      <c r="O65" s="118"/>
      <c r="P65" s="118"/>
      <c r="Q65" s="118"/>
    </row>
    <row r="66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118"/>
      <c r="M66" s="118"/>
      <c r="N66" s="118"/>
      <c r="O66" s="118"/>
      <c r="P66" s="118"/>
      <c r="Q66" s="118"/>
    </row>
    <row r="67">
      <c r="A67" s="62"/>
      <c r="B67" s="62"/>
      <c r="C67" s="62"/>
      <c r="D67" s="62"/>
      <c r="E67" s="62"/>
      <c r="F67" s="127" t="s">
        <v>149</v>
      </c>
      <c r="G67" s="128"/>
      <c r="H67" s="139" t="s">
        <v>160</v>
      </c>
      <c r="I67" s="140"/>
      <c r="J67" s="141" t="s">
        <v>161</v>
      </c>
      <c r="K67" s="140"/>
      <c r="L67" s="118"/>
      <c r="M67" s="118"/>
      <c r="N67" s="118"/>
      <c r="O67" s="118"/>
      <c r="P67" s="118"/>
      <c r="Q67" s="118"/>
    </row>
    <row r="68">
      <c r="A68" s="62"/>
      <c r="B68" s="62"/>
      <c r="C68" s="62"/>
      <c r="D68" s="62"/>
      <c r="E68" s="62"/>
      <c r="F68" s="63" t="s">
        <v>50</v>
      </c>
      <c r="G68" s="62"/>
      <c r="H68" s="63"/>
      <c r="I68" s="62"/>
      <c r="J68" s="63" t="s">
        <v>162</v>
      </c>
      <c r="K68" s="62"/>
      <c r="L68" s="118"/>
      <c r="M68" s="118"/>
      <c r="N68" s="118"/>
      <c r="O68" s="118"/>
      <c r="P68" s="118"/>
      <c r="Q68" s="118"/>
    </row>
    <row r="69">
      <c r="A69" s="62"/>
      <c r="B69" s="62"/>
      <c r="C69" s="62"/>
      <c r="D69" s="62"/>
      <c r="E69" s="62"/>
      <c r="F69" s="63"/>
      <c r="G69" s="62"/>
      <c r="H69" s="63"/>
      <c r="I69" s="62"/>
      <c r="J69" s="63"/>
      <c r="K69" s="62"/>
      <c r="L69" s="118"/>
      <c r="M69" s="118"/>
      <c r="N69" s="118"/>
      <c r="O69" s="118"/>
      <c r="P69" s="118"/>
      <c r="Q69" s="118"/>
    </row>
    <row r="70">
      <c r="A70" s="62"/>
      <c r="B70" s="62"/>
      <c r="C70" s="62"/>
      <c r="D70" s="62"/>
      <c r="E70" s="62"/>
      <c r="F70" s="63"/>
      <c r="G70" s="62"/>
      <c r="H70" s="63"/>
      <c r="I70" s="62"/>
      <c r="J70" s="63"/>
      <c r="K70" s="62"/>
      <c r="L70" s="118"/>
      <c r="M70" s="118"/>
      <c r="N70" s="118"/>
      <c r="O70" s="118"/>
      <c r="P70" s="118"/>
      <c r="Q70" s="118"/>
    </row>
    <row r="71">
      <c r="A71" s="62"/>
      <c r="B71" s="62"/>
      <c r="C71" s="62"/>
      <c r="D71" s="62"/>
      <c r="E71" s="62"/>
      <c r="F71" s="63"/>
      <c r="G71" s="62"/>
      <c r="H71" s="62"/>
      <c r="I71" s="62"/>
      <c r="J71" s="63"/>
      <c r="K71" s="62"/>
      <c r="L71" s="118"/>
      <c r="M71" s="118"/>
      <c r="N71" s="118"/>
      <c r="O71" s="118"/>
      <c r="P71" s="118"/>
      <c r="Q71" s="118"/>
    </row>
    <row r="72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118"/>
      <c r="M72" s="118"/>
      <c r="N72" s="118"/>
      <c r="O72" s="118"/>
      <c r="P72" s="118"/>
      <c r="Q72" s="118"/>
    </row>
    <row r="73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118"/>
      <c r="M73" s="118"/>
      <c r="N73" s="118"/>
      <c r="O73" s="118"/>
      <c r="P73" s="118"/>
      <c r="Q73" s="118"/>
    </row>
    <row r="74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118"/>
      <c r="M74" s="118"/>
      <c r="N74" s="118"/>
      <c r="O74" s="118"/>
      <c r="P74" s="118"/>
      <c r="Q74" s="118"/>
    </row>
    <row r="75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118"/>
      <c r="M75" s="118"/>
      <c r="N75" s="118"/>
      <c r="O75" s="118"/>
      <c r="P75" s="118"/>
      <c r="Q75" s="118"/>
    </row>
    <row r="76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118"/>
      <c r="M76" s="118"/>
      <c r="N76" s="118"/>
      <c r="O76" s="118"/>
      <c r="P76" s="118"/>
      <c r="Q76" s="118"/>
    </row>
    <row r="77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118"/>
      <c r="M77" s="118"/>
      <c r="N77" s="118"/>
      <c r="O77" s="118"/>
      <c r="P77" s="118"/>
      <c r="Q77" s="118"/>
    </row>
    <row r="78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118"/>
      <c r="M78" s="118"/>
      <c r="N78" s="118"/>
      <c r="O78" s="118"/>
      <c r="P78" s="118"/>
      <c r="Q78" s="118"/>
    </row>
    <row r="79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118"/>
      <c r="M79" s="118"/>
      <c r="N79" s="118"/>
      <c r="O79" s="118"/>
      <c r="P79" s="118"/>
      <c r="Q79" s="118"/>
    </row>
    <row r="80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118"/>
      <c r="M80" s="118"/>
      <c r="N80" s="118"/>
      <c r="O80" s="118"/>
      <c r="P80" s="118"/>
      <c r="Q80" s="118"/>
    </row>
    <row r="8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118"/>
      <c r="M81" s="118"/>
      <c r="N81" s="118"/>
      <c r="O81" s="118"/>
      <c r="P81" s="118"/>
      <c r="Q81" s="118"/>
    </row>
    <row r="82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118"/>
      <c r="M82" s="118"/>
      <c r="N82" s="118"/>
      <c r="O82" s="118"/>
      <c r="P82" s="118"/>
      <c r="Q82" s="118"/>
    </row>
    <row r="83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118"/>
      <c r="M83" s="118"/>
      <c r="N83" s="118"/>
      <c r="O83" s="118"/>
      <c r="P83" s="118"/>
      <c r="Q83" s="118"/>
    </row>
    <row r="84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118"/>
      <c r="M84" s="118"/>
      <c r="N84" s="118"/>
      <c r="O84" s="118"/>
      <c r="P84" s="118"/>
      <c r="Q84" s="118"/>
    </row>
    <row r="85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118"/>
      <c r="M85" s="118"/>
      <c r="N85" s="118"/>
      <c r="O85" s="118"/>
      <c r="P85" s="118"/>
      <c r="Q85" s="118"/>
    </row>
    <row r="86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118"/>
      <c r="M86" s="118"/>
      <c r="N86" s="118"/>
      <c r="O86" s="118"/>
      <c r="P86" s="118"/>
      <c r="Q86" s="118"/>
    </row>
    <row r="87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118"/>
      <c r="M87" s="118"/>
      <c r="N87" s="118"/>
      <c r="O87" s="118"/>
      <c r="P87" s="118"/>
      <c r="Q87" s="118"/>
    </row>
    <row r="88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118"/>
      <c r="M88" s="118"/>
      <c r="N88" s="118"/>
      <c r="O88" s="118"/>
      <c r="P88" s="118"/>
      <c r="Q88" s="118"/>
    </row>
    <row r="89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118"/>
      <c r="M89" s="118"/>
      <c r="N89" s="118"/>
      <c r="O89" s="118"/>
      <c r="P89" s="118"/>
      <c r="Q89" s="118"/>
    </row>
    <row r="90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118"/>
      <c r="M90" s="118"/>
      <c r="N90" s="118"/>
      <c r="O90" s="118"/>
      <c r="P90" s="118"/>
      <c r="Q90" s="118"/>
    </row>
    <row r="9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118"/>
      <c r="M91" s="118"/>
      <c r="N91" s="118"/>
      <c r="O91" s="118"/>
      <c r="P91" s="118"/>
      <c r="Q91" s="118"/>
    </row>
    <row r="92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118"/>
      <c r="M92" s="118"/>
      <c r="N92" s="118"/>
      <c r="O92" s="118"/>
      <c r="P92" s="118"/>
      <c r="Q92" s="118"/>
    </row>
    <row r="93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118"/>
      <c r="M93" s="118"/>
      <c r="N93" s="118"/>
      <c r="O93" s="118"/>
      <c r="P93" s="118"/>
      <c r="Q93" s="118"/>
    </row>
    <row r="94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118"/>
      <c r="M94" s="118"/>
      <c r="N94" s="118"/>
      <c r="O94" s="118"/>
      <c r="P94" s="118"/>
      <c r="Q94" s="118"/>
    </row>
    <row r="95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118"/>
      <c r="M95" s="118"/>
      <c r="N95" s="118"/>
      <c r="O95" s="118"/>
      <c r="P95" s="118"/>
      <c r="Q95" s="118"/>
    </row>
    <row r="96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118"/>
      <c r="M96" s="118"/>
      <c r="N96" s="118"/>
      <c r="O96" s="118"/>
      <c r="P96" s="118"/>
      <c r="Q96" s="118"/>
    </row>
    <row r="97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118"/>
      <c r="M97" s="118"/>
      <c r="N97" s="118"/>
      <c r="O97" s="118"/>
      <c r="P97" s="118"/>
      <c r="Q97" s="118"/>
    </row>
    <row r="98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118"/>
      <c r="M98" s="118"/>
      <c r="N98" s="118"/>
      <c r="O98" s="118"/>
      <c r="P98" s="118"/>
      <c r="Q98" s="118"/>
    </row>
    <row r="99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118"/>
      <c r="M99" s="118"/>
      <c r="N99" s="118"/>
      <c r="O99" s="118"/>
      <c r="P99" s="118"/>
      <c r="Q99" s="118"/>
    </row>
    <row r="100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118"/>
      <c r="M100" s="118"/>
      <c r="N100" s="118"/>
      <c r="O100" s="118"/>
      <c r="P100" s="118"/>
      <c r="Q100" s="118"/>
    </row>
    <row r="10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118"/>
      <c r="M101" s="118"/>
      <c r="N101" s="118"/>
      <c r="O101" s="118"/>
      <c r="P101" s="118"/>
      <c r="Q101" s="118"/>
    </row>
    <row r="102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118"/>
      <c r="M102" s="118"/>
      <c r="N102" s="118"/>
      <c r="O102" s="118"/>
      <c r="P102" s="118"/>
      <c r="Q102" s="118"/>
    </row>
    <row r="103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118"/>
      <c r="M103" s="118"/>
      <c r="N103" s="118"/>
      <c r="O103" s="118"/>
      <c r="P103" s="118"/>
      <c r="Q103" s="118"/>
    </row>
    <row r="104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118"/>
      <c r="M104" s="118"/>
      <c r="N104" s="118"/>
      <c r="O104" s="118"/>
      <c r="P104" s="118"/>
      <c r="Q104" s="118"/>
    </row>
    <row r="105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118"/>
      <c r="M105" s="118"/>
      <c r="N105" s="118"/>
      <c r="O105" s="118"/>
      <c r="P105" s="118"/>
      <c r="Q105" s="118"/>
    </row>
    <row r="106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118"/>
      <c r="M106" s="118"/>
      <c r="N106" s="118"/>
      <c r="O106" s="118"/>
      <c r="P106" s="118"/>
      <c r="Q106" s="118"/>
    </row>
    <row r="107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118"/>
      <c r="M107" s="118"/>
      <c r="N107" s="118"/>
      <c r="O107" s="118"/>
      <c r="P107" s="118"/>
      <c r="Q107" s="118"/>
    </row>
    <row r="108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118"/>
      <c r="M108" s="118"/>
      <c r="N108" s="118"/>
      <c r="O108" s="118"/>
      <c r="P108" s="118"/>
      <c r="Q108" s="118"/>
    </row>
    <row r="109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118"/>
      <c r="M109" s="118"/>
      <c r="N109" s="118"/>
      <c r="O109" s="118"/>
      <c r="P109" s="118"/>
      <c r="Q109" s="118"/>
    </row>
    <row r="110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118"/>
      <c r="M110" s="118"/>
      <c r="N110" s="118"/>
      <c r="O110" s="118"/>
      <c r="P110" s="118"/>
      <c r="Q110" s="118"/>
    </row>
    <row r="11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118"/>
      <c r="M111" s="118"/>
      <c r="N111" s="118"/>
      <c r="O111" s="118"/>
      <c r="P111" s="118"/>
      <c r="Q111" s="118"/>
    </row>
    <row r="112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118"/>
      <c r="M112" s="118"/>
      <c r="N112" s="118"/>
      <c r="O112" s="118"/>
      <c r="P112" s="118"/>
      <c r="Q112" s="118"/>
    </row>
    <row r="113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118"/>
      <c r="M113" s="118"/>
      <c r="N113" s="118"/>
      <c r="O113" s="118"/>
      <c r="P113" s="118"/>
      <c r="Q113" s="118"/>
    </row>
    <row r="114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118"/>
      <c r="M114" s="118"/>
      <c r="N114" s="118"/>
      <c r="O114" s="118"/>
      <c r="P114" s="118"/>
      <c r="Q114" s="118"/>
    </row>
    <row r="115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118"/>
      <c r="M115" s="118"/>
      <c r="N115" s="118"/>
      <c r="O115" s="118"/>
      <c r="P115" s="118"/>
      <c r="Q115" s="118"/>
    </row>
    <row r="116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118"/>
      <c r="M116" s="118"/>
      <c r="N116" s="118"/>
      <c r="O116" s="118"/>
      <c r="P116" s="118"/>
      <c r="Q116" s="118"/>
    </row>
    <row r="117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118"/>
      <c r="M117" s="118"/>
      <c r="N117" s="118"/>
      <c r="O117" s="118"/>
      <c r="P117" s="118"/>
      <c r="Q117" s="118"/>
    </row>
    <row r="118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118"/>
      <c r="M118" s="118"/>
      <c r="N118" s="118"/>
      <c r="O118" s="118"/>
      <c r="P118" s="118"/>
      <c r="Q118" s="118"/>
    </row>
    <row r="119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118"/>
      <c r="M119" s="118"/>
      <c r="N119" s="118"/>
      <c r="O119" s="118"/>
      <c r="P119" s="118"/>
      <c r="Q119" s="118"/>
    </row>
    <row r="120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118"/>
      <c r="M120" s="118"/>
      <c r="N120" s="118"/>
      <c r="O120" s="118"/>
      <c r="P120" s="118"/>
      <c r="Q120" s="118"/>
    </row>
    <row r="12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118"/>
      <c r="M121" s="118"/>
      <c r="N121" s="118"/>
      <c r="O121" s="118"/>
      <c r="P121" s="118"/>
      <c r="Q121" s="118"/>
    </row>
    <row r="122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118"/>
      <c r="M122" s="118"/>
      <c r="N122" s="118"/>
      <c r="O122" s="118"/>
      <c r="P122" s="118"/>
      <c r="Q122" s="118"/>
    </row>
    <row r="123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118"/>
      <c r="M123" s="118"/>
      <c r="N123" s="118"/>
      <c r="O123" s="118"/>
      <c r="P123" s="118"/>
      <c r="Q123" s="118"/>
    </row>
    <row r="124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118"/>
      <c r="M124" s="118"/>
      <c r="N124" s="118"/>
      <c r="O124" s="118"/>
      <c r="P124" s="118"/>
      <c r="Q124" s="118"/>
    </row>
    <row r="125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118"/>
      <c r="M125" s="118"/>
      <c r="N125" s="118"/>
      <c r="O125" s="118"/>
      <c r="P125" s="118"/>
      <c r="Q125" s="118"/>
    </row>
    <row r="126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118"/>
      <c r="M126" s="118"/>
      <c r="N126" s="118"/>
      <c r="O126" s="118"/>
      <c r="P126" s="118"/>
      <c r="Q126" s="118"/>
    </row>
    <row r="127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118"/>
      <c r="M127" s="118"/>
      <c r="N127" s="118"/>
      <c r="O127" s="118"/>
      <c r="P127" s="118"/>
      <c r="Q127" s="118"/>
    </row>
    <row r="128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118"/>
      <c r="M128" s="118"/>
      <c r="N128" s="118"/>
      <c r="O128" s="118"/>
      <c r="P128" s="118"/>
      <c r="Q128" s="118"/>
    </row>
    <row r="129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118"/>
      <c r="M129" s="118"/>
      <c r="N129" s="118"/>
      <c r="O129" s="118"/>
      <c r="P129" s="118"/>
      <c r="Q129" s="118"/>
    </row>
    <row r="130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118"/>
      <c r="M130" s="118"/>
      <c r="N130" s="118"/>
      <c r="O130" s="118"/>
      <c r="P130" s="118"/>
      <c r="Q130" s="118"/>
    </row>
    <row r="13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118"/>
      <c r="M131" s="118"/>
      <c r="N131" s="118"/>
      <c r="O131" s="118"/>
      <c r="P131" s="118"/>
      <c r="Q131" s="118"/>
    </row>
    <row r="132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118"/>
      <c r="M132" s="118"/>
      <c r="N132" s="118"/>
      <c r="O132" s="118"/>
      <c r="P132" s="118"/>
      <c r="Q132" s="118"/>
    </row>
    <row r="133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118"/>
      <c r="M133" s="118"/>
      <c r="N133" s="118"/>
      <c r="O133" s="118"/>
      <c r="P133" s="118"/>
      <c r="Q133" s="118"/>
    </row>
    <row r="134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118"/>
      <c r="M134" s="118"/>
      <c r="N134" s="118"/>
      <c r="O134" s="118"/>
      <c r="P134" s="118"/>
      <c r="Q134" s="118"/>
    </row>
    <row r="135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118"/>
      <c r="M135" s="118"/>
      <c r="N135" s="118"/>
      <c r="O135" s="118"/>
      <c r="P135" s="118"/>
      <c r="Q135" s="118"/>
    </row>
    <row r="136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118"/>
      <c r="M136" s="118"/>
      <c r="N136" s="118"/>
      <c r="O136" s="118"/>
      <c r="P136" s="118"/>
      <c r="Q136" s="118"/>
    </row>
    <row r="137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118"/>
      <c r="M137" s="118"/>
      <c r="N137" s="118"/>
      <c r="O137" s="118"/>
      <c r="P137" s="118"/>
      <c r="Q137" s="118"/>
    </row>
    <row r="138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118"/>
      <c r="M138" s="118"/>
      <c r="N138" s="118"/>
      <c r="O138" s="118"/>
      <c r="P138" s="118"/>
      <c r="Q138" s="118"/>
    </row>
    <row r="139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118"/>
      <c r="M139" s="118"/>
      <c r="N139" s="118"/>
      <c r="O139" s="118"/>
      <c r="P139" s="118"/>
      <c r="Q139" s="118"/>
    </row>
    <row r="140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118"/>
      <c r="M140" s="118"/>
      <c r="N140" s="118"/>
      <c r="O140" s="118"/>
      <c r="P140" s="118"/>
      <c r="Q140" s="118"/>
    </row>
    <row r="14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118"/>
      <c r="M141" s="118"/>
      <c r="N141" s="118"/>
      <c r="O141" s="118"/>
      <c r="P141" s="118"/>
      <c r="Q141" s="118"/>
    </row>
    <row r="142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118"/>
      <c r="M142" s="118"/>
      <c r="N142" s="118"/>
      <c r="O142" s="118"/>
      <c r="P142" s="118"/>
      <c r="Q142" s="118"/>
    </row>
    <row r="143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118"/>
      <c r="M143" s="118"/>
      <c r="N143" s="118"/>
      <c r="O143" s="118"/>
      <c r="P143" s="118"/>
      <c r="Q143" s="118"/>
    </row>
    <row r="144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118"/>
      <c r="M144" s="118"/>
      <c r="N144" s="118"/>
      <c r="O144" s="118"/>
      <c r="P144" s="118"/>
      <c r="Q144" s="118"/>
    </row>
    <row r="145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118"/>
      <c r="M145" s="118"/>
      <c r="N145" s="118"/>
      <c r="O145" s="118"/>
      <c r="P145" s="118"/>
      <c r="Q145" s="118"/>
    </row>
    <row r="146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118"/>
      <c r="M146" s="118"/>
      <c r="N146" s="118"/>
      <c r="O146" s="118"/>
      <c r="P146" s="118"/>
      <c r="Q146" s="118"/>
    </row>
    <row r="147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118"/>
      <c r="M147" s="118"/>
      <c r="N147" s="118"/>
      <c r="O147" s="118"/>
      <c r="P147" s="118"/>
      <c r="Q147" s="118"/>
    </row>
    <row r="148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118"/>
      <c r="M148" s="118"/>
      <c r="N148" s="118"/>
      <c r="O148" s="118"/>
      <c r="P148" s="118"/>
      <c r="Q148" s="118"/>
    </row>
    <row r="149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118"/>
      <c r="M149" s="118"/>
      <c r="N149" s="118"/>
      <c r="O149" s="118"/>
      <c r="P149" s="118"/>
      <c r="Q149" s="118"/>
    </row>
    <row r="150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118"/>
      <c r="M150" s="118"/>
      <c r="N150" s="118"/>
      <c r="O150" s="118"/>
      <c r="P150" s="118"/>
      <c r="Q150" s="118"/>
    </row>
    <row r="15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118"/>
      <c r="M151" s="118"/>
      <c r="N151" s="118"/>
      <c r="O151" s="118"/>
      <c r="P151" s="118"/>
      <c r="Q151" s="118"/>
    </row>
    <row r="152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118"/>
      <c r="M152" s="118"/>
      <c r="N152" s="118"/>
      <c r="O152" s="118"/>
      <c r="P152" s="118"/>
      <c r="Q152" s="118"/>
    </row>
    <row r="153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118"/>
      <c r="M153" s="118"/>
      <c r="N153" s="118"/>
      <c r="O153" s="118"/>
      <c r="P153" s="118"/>
      <c r="Q153" s="118"/>
    </row>
    <row r="154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118"/>
      <c r="M154" s="118"/>
      <c r="N154" s="118"/>
      <c r="O154" s="118"/>
      <c r="P154" s="118"/>
      <c r="Q154" s="118"/>
    </row>
    <row r="155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118"/>
      <c r="M155" s="118"/>
      <c r="N155" s="118"/>
      <c r="O155" s="118"/>
      <c r="P155" s="118"/>
      <c r="Q155" s="118"/>
    </row>
    <row r="156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118"/>
      <c r="M156" s="118"/>
      <c r="N156" s="118"/>
      <c r="O156" s="118"/>
      <c r="P156" s="118"/>
      <c r="Q156" s="118"/>
    </row>
    <row r="157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118"/>
      <c r="M157" s="118"/>
      <c r="N157" s="118"/>
      <c r="O157" s="118"/>
      <c r="P157" s="118"/>
      <c r="Q157" s="118"/>
    </row>
    <row r="158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118"/>
      <c r="M158" s="118"/>
      <c r="N158" s="118"/>
      <c r="O158" s="118"/>
      <c r="P158" s="118"/>
      <c r="Q158" s="118"/>
    </row>
    <row r="159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118"/>
      <c r="M159" s="118"/>
      <c r="N159" s="118"/>
      <c r="O159" s="118"/>
      <c r="P159" s="118"/>
      <c r="Q159" s="118"/>
    </row>
    <row r="160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118"/>
      <c r="M160" s="118"/>
      <c r="N160" s="118"/>
      <c r="O160" s="118"/>
      <c r="P160" s="118"/>
      <c r="Q160" s="118"/>
    </row>
    <row r="16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118"/>
      <c r="M161" s="118"/>
      <c r="N161" s="118"/>
      <c r="O161" s="118"/>
      <c r="P161" s="118"/>
      <c r="Q161" s="118"/>
    </row>
    <row r="162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118"/>
      <c r="M162" s="118"/>
      <c r="N162" s="118"/>
      <c r="O162" s="118"/>
      <c r="P162" s="118"/>
      <c r="Q162" s="118"/>
    </row>
    <row r="163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118"/>
      <c r="M163" s="118"/>
      <c r="N163" s="118"/>
      <c r="O163" s="118"/>
      <c r="P163" s="118"/>
      <c r="Q163" s="118"/>
    </row>
    <row r="164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118"/>
      <c r="M164" s="118"/>
      <c r="N164" s="118"/>
      <c r="O164" s="118"/>
      <c r="P164" s="118"/>
      <c r="Q164" s="118"/>
    </row>
    <row r="165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118"/>
      <c r="M165" s="118"/>
      <c r="N165" s="118"/>
      <c r="O165" s="118"/>
      <c r="P165" s="118"/>
      <c r="Q165" s="118"/>
    </row>
    <row r="166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118"/>
      <c r="M166" s="118"/>
      <c r="N166" s="118"/>
      <c r="O166" s="118"/>
      <c r="P166" s="118"/>
      <c r="Q166" s="118"/>
    </row>
    <row r="167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118"/>
      <c r="M167" s="118"/>
      <c r="N167" s="118"/>
      <c r="O167" s="118"/>
      <c r="P167" s="118"/>
      <c r="Q167" s="118"/>
    </row>
    <row r="168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118"/>
      <c r="M168" s="118"/>
      <c r="N168" s="118"/>
      <c r="O168" s="118"/>
      <c r="P168" s="118"/>
      <c r="Q168" s="118"/>
    </row>
    <row r="169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118"/>
      <c r="M169" s="118"/>
      <c r="N169" s="118"/>
      <c r="O169" s="118"/>
      <c r="P169" s="118"/>
      <c r="Q169" s="118"/>
    </row>
    <row r="170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118"/>
      <c r="M170" s="118"/>
      <c r="N170" s="118"/>
      <c r="O170" s="118"/>
      <c r="P170" s="118"/>
      <c r="Q170" s="118"/>
    </row>
    <row r="17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118"/>
      <c r="M171" s="118"/>
      <c r="N171" s="118"/>
      <c r="O171" s="118"/>
      <c r="P171" s="118"/>
      <c r="Q171" s="118"/>
    </row>
    <row r="172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118"/>
      <c r="M172" s="118"/>
      <c r="N172" s="118"/>
      <c r="O172" s="118"/>
      <c r="P172" s="118"/>
      <c r="Q172" s="118"/>
    </row>
    <row r="173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118"/>
      <c r="M173" s="118"/>
      <c r="N173" s="118"/>
      <c r="O173" s="118"/>
      <c r="P173" s="118"/>
      <c r="Q173" s="118"/>
    </row>
    <row r="174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118"/>
      <c r="M174" s="118"/>
      <c r="N174" s="118"/>
      <c r="O174" s="118"/>
      <c r="P174" s="118"/>
      <c r="Q174" s="118"/>
    </row>
    <row r="175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118"/>
      <c r="M175" s="118"/>
      <c r="N175" s="118"/>
      <c r="O175" s="118"/>
      <c r="P175" s="118"/>
      <c r="Q175" s="118"/>
    </row>
    <row r="176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118"/>
      <c r="M176" s="118"/>
      <c r="N176" s="118"/>
      <c r="O176" s="118"/>
      <c r="P176" s="118"/>
      <c r="Q176" s="118"/>
    </row>
    <row r="177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118"/>
      <c r="M177" s="118"/>
      <c r="N177" s="118"/>
      <c r="O177" s="118"/>
      <c r="P177" s="118"/>
      <c r="Q177" s="118"/>
    </row>
    <row r="178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118"/>
      <c r="M178" s="118"/>
      <c r="N178" s="118"/>
      <c r="O178" s="118"/>
      <c r="P178" s="118"/>
      <c r="Q178" s="118"/>
    </row>
    <row r="179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118"/>
      <c r="M179" s="118"/>
      <c r="N179" s="118"/>
      <c r="O179" s="118"/>
      <c r="P179" s="118"/>
      <c r="Q179" s="118"/>
    </row>
    <row r="180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118"/>
      <c r="M180" s="118"/>
      <c r="N180" s="118"/>
      <c r="O180" s="118"/>
      <c r="P180" s="118"/>
      <c r="Q180" s="118"/>
    </row>
    <row r="18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118"/>
      <c r="M181" s="118"/>
      <c r="N181" s="118"/>
      <c r="O181" s="118"/>
      <c r="P181" s="118"/>
      <c r="Q181" s="118"/>
    </row>
    <row r="182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118"/>
      <c r="M182" s="118"/>
      <c r="N182" s="118"/>
      <c r="O182" s="118"/>
      <c r="P182" s="118"/>
      <c r="Q182" s="118"/>
    </row>
    <row r="183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118"/>
      <c r="M183" s="118"/>
      <c r="N183" s="118"/>
      <c r="O183" s="118"/>
      <c r="P183" s="118"/>
      <c r="Q183" s="118"/>
    </row>
    <row r="184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118"/>
      <c r="M184" s="118"/>
      <c r="N184" s="118"/>
      <c r="O184" s="118"/>
      <c r="P184" s="118"/>
      <c r="Q184" s="118"/>
    </row>
    <row r="185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118"/>
      <c r="M185" s="118"/>
      <c r="N185" s="118"/>
      <c r="O185" s="118"/>
      <c r="P185" s="118"/>
      <c r="Q185" s="118"/>
    </row>
    <row r="186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118"/>
      <c r="M186" s="118"/>
      <c r="N186" s="118"/>
      <c r="O186" s="118"/>
      <c r="P186" s="118"/>
      <c r="Q186" s="118"/>
    </row>
    <row r="187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118"/>
      <c r="M187" s="118"/>
      <c r="N187" s="118"/>
      <c r="O187" s="118"/>
      <c r="P187" s="118"/>
      <c r="Q187" s="118"/>
    </row>
    <row r="188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118"/>
      <c r="M188" s="118"/>
      <c r="N188" s="118"/>
      <c r="O188" s="118"/>
      <c r="P188" s="118"/>
      <c r="Q188" s="118"/>
    </row>
    <row r="189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118"/>
      <c r="M189" s="118"/>
      <c r="N189" s="118"/>
      <c r="O189" s="118"/>
      <c r="P189" s="118"/>
      <c r="Q189" s="118"/>
    </row>
    <row r="190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118"/>
      <c r="M190" s="118"/>
      <c r="N190" s="118"/>
      <c r="O190" s="118"/>
      <c r="P190" s="118"/>
      <c r="Q190" s="118"/>
    </row>
    <row r="19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118"/>
      <c r="M191" s="118"/>
      <c r="N191" s="118"/>
      <c r="O191" s="118"/>
      <c r="P191" s="118"/>
      <c r="Q191" s="118"/>
    </row>
    <row r="192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118"/>
      <c r="M192" s="118"/>
      <c r="N192" s="118"/>
      <c r="O192" s="118"/>
      <c r="P192" s="118"/>
      <c r="Q192" s="118"/>
    </row>
    <row r="193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118"/>
      <c r="M193" s="118"/>
      <c r="N193" s="118"/>
      <c r="O193" s="118"/>
      <c r="P193" s="118"/>
      <c r="Q193" s="118"/>
    </row>
    <row r="194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118"/>
      <c r="M194" s="118"/>
      <c r="N194" s="118"/>
      <c r="O194" s="118"/>
      <c r="P194" s="118"/>
      <c r="Q194" s="118"/>
    </row>
    <row r="195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118"/>
      <c r="M195" s="118"/>
      <c r="N195" s="118"/>
      <c r="O195" s="118"/>
      <c r="P195" s="118"/>
      <c r="Q195" s="118"/>
    </row>
    <row r="196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118"/>
      <c r="M196" s="118"/>
      <c r="N196" s="118"/>
      <c r="O196" s="118"/>
      <c r="P196" s="118"/>
      <c r="Q196" s="118"/>
    </row>
    <row r="197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118"/>
      <c r="M197" s="118"/>
      <c r="N197" s="118"/>
      <c r="O197" s="118"/>
      <c r="P197" s="118"/>
      <c r="Q197" s="118"/>
    </row>
    <row r="198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118"/>
      <c r="M198" s="118"/>
      <c r="N198" s="118"/>
      <c r="O198" s="118"/>
      <c r="P198" s="118"/>
      <c r="Q198" s="118"/>
    </row>
    <row r="199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118"/>
      <c r="M199" s="118"/>
      <c r="N199" s="118"/>
      <c r="O199" s="118"/>
      <c r="P199" s="118"/>
      <c r="Q199" s="118"/>
    </row>
    <row r="200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118"/>
      <c r="M200" s="118"/>
      <c r="N200" s="118"/>
      <c r="O200" s="118"/>
      <c r="P200" s="118"/>
      <c r="Q200" s="118"/>
    </row>
    <row r="20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118"/>
      <c r="M201" s="118"/>
      <c r="N201" s="118"/>
      <c r="O201" s="118"/>
      <c r="P201" s="118"/>
      <c r="Q201" s="118"/>
    </row>
    <row r="202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118"/>
      <c r="M202" s="118"/>
      <c r="N202" s="118"/>
      <c r="O202" s="118"/>
      <c r="P202" s="118"/>
      <c r="Q202" s="118"/>
    </row>
    <row r="203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118"/>
      <c r="M203" s="118"/>
      <c r="N203" s="118"/>
      <c r="O203" s="118"/>
      <c r="P203" s="118"/>
      <c r="Q203" s="118"/>
    </row>
    <row r="204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118"/>
      <c r="M204" s="118"/>
      <c r="N204" s="118"/>
      <c r="O204" s="118"/>
      <c r="P204" s="118"/>
      <c r="Q204" s="118"/>
    </row>
    <row r="205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118"/>
      <c r="M205" s="118"/>
      <c r="N205" s="118"/>
      <c r="O205" s="118"/>
      <c r="P205" s="118"/>
      <c r="Q205" s="118"/>
    </row>
    <row r="206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118"/>
      <c r="M206" s="118"/>
      <c r="N206" s="118"/>
      <c r="O206" s="118"/>
      <c r="P206" s="118"/>
      <c r="Q206" s="118"/>
    </row>
    <row r="207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118"/>
      <c r="M207" s="118"/>
      <c r="N207" s="118"/>
      <c r="O207" s="118"/>
      <c r="P207" s="118"/>
      <c r="Q207" s="118"/>
    </row>
    <row r="208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118"/>
      <c r="M208" s="118"/>
      <c r="N208" s="118"/>
      <c r="O208" s="118"/>
      <c r="P208" s="118"/>
      <c r="Q208" s="118"/>
    </row>
    <row r="209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118"/>
      <c r="M209" s="118"/>
      <c r="N209" s="118"/>
      <c r="O209" s="118"/>
      <c r="P209" s="118"/>
      <c r="Q209" s="118"/>
    </row>
    <row r="210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118"/>
      <c r="M210" s="118"/>
      <c r="N210" s="118"/>
      <c r="O210" s="118"/>
      <c r="P210" s="118"/>
      <c r="Q210" s="118"/>
    </row>
    <row r="21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118"/>
      <c r="M211" s="118"/>
      <c r="N211" s="118"/>
      <c r="O211" s="118"/>
      <c r="P211" s="118"/>
      <c r="Q211" s="118"/>
    </row>
    <row r="212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118"/>
      <c r="M212" s="118"/>
      <c r="N212" s="118"/>
      <c r="O212" s="118"/>
      <c r="P212" s="118"/>
      <c r="Q212" s="118"/>
    </row>
    <row r="213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118"/>
      <c r="M213" s="118"/>
      <c r="N213" s="118"/>
      <c r="O213" s="118"/>
      <c r="P213" s="118"/>
      <c r="Q213" s="118"/>
    </row>
    <row r="214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118"/>
      <c r="M214" s="118"/>
      <c r="N214" s="118"/>
      <c r="O214" s="118"/>
      <c r="P214" s="118"/>
      <c r="Q214" s="118"/>
    </row>
    <row r="215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118"/>
      <c r="M215" s="118"/>
      <c r="N215" s="118"/>
      <c r="O215" s="118"/>
      <c r="P215" s="118"/>
      <c r="Q215" s="118"/>
    </row>
    <row r="216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118"/>
      <c r="M216" s="118"/>
      <c r="N216" s="118"/>
      <c r="O216" s="118"/>
      <c r="P216" s="118"/>
      <c r="Q216" s="118"/>
    </row>
    <row r="217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118"/>
      <c r="M217" s="118"/>
      <c r="N217" s="118"/>
      <c r="O217" s="118"/>
      <c r="P217" s="118"/>
      <c r="Q217" s="118"/>
    </row>
    <row r="218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118"/>
      <c r="M218" s="118"/>
      <c r="N218" s="118"/>
      <c r="O218" s="118"/>
      <c r="P218" s="118"/>
      <c r="Q218" s="118"/>
    </row>
    <row r="219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118"/>
      <c r="M219" s="118"/>
      <c r="N219" s="118"/>
      <c r="O219" s="118"/>
      <c r="P219" s="118"/>
      <c r="Q219" s="118"/>
    </row>
    <row r="220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118"/>
      <c r="M220" s="118"/>
      <c r="N220" s="118"/>
      <c r="O220" s="118"/>
      <c r="P220" s="118"/>
      <c r="Q220" s="118"/>
    </row>
    <row r="22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118"/>
      <c r="M221" s="118"/>
      <c r="N221" s="118"/>
      <c r="O221" s="118"/>
      <c r="P221" s="118"/>
      <c r="Q221" s="118"/>
    </row>
    <row r="222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118"/>
      <c r="M222" s="118"/>
      <c r="N222" s="118"/>
      <c r="O222" s="118"/>
      <c r="P222" s="118"/>
      <c r="Q222" s="118"/>
    </row>
    <row r="223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118"/>
      <c r="M223" s="118"/>
      <c r="N223" s="118"/>
      <c r="O223" s="118"/>
      <c r="P223" s="118"/>
      <c r="Q223" s="118"/>
    </row>
    <row r="224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118"/>
      <c r="M224" s="118"/>
      <c r="N224" s="118"/>
      <c r="O224" s="118"/>
      <c r="P224" s="118"/>
      <c r="Q224" s="118"/>
    </row>
    <row r="225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118"/>
      <c r="M225" s="118"/>
      <c r="N225" s="118"/>
      <c r="O225" s="118"/>
      <c r="P225" s="118"/>
      <c r="Q225" s="118"/>
    </row>
    <row r="226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118"/>
      <c r="M226" s="118"/>
      <c r="N226" s="118"/>
      <c r="O226" s="118"/>
      <c r="P226" s="118"/>
      <c r="Q226" s="118"/>
    </row>
    <row r="227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118"/>
      <c r="M227" s="118"/>
      <c r="N227" s="118"/>
      <c r="O227" s="118"/>
      <c r="P227" s="118"/>
      <c r="Q227" s="118"/>
    </row>
    <row r="228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118"/>
      <c r="M228" s="118"/>
      <c r="N228" s="118"/>
      <c r="O228" s="118"/>
      <c r="P228" s="118"/>
      <c r="Q228" s="118"/>
    </row>
    <row r="229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118"/>
      <c r="M229" s="118"/>
      <c r="N229" s="118"/>
      <c r="O229" s="118"/>
      <c r="P229" s="118"/>
      <c r="Q229" s="118"/>
    </row>
    <row r="230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118"/>
      <c r="M230" s="118"/>
      <c r="N230" s="118"/>
      <c r="O230" s="118"/>
      <c r="P230" s="118"/>
      <c r="Q230" s="118"/>
    </row>
    <row r="23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118"/>
      <c r="M231" s="118"/>
      <c r="N231" s="118"/>
      <c r="O231" s="118"/>
      <c r="P231" s="118"/>
      <c r="Q231" s="118"/>
    </row>
    <row r="232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118"/>
      <c r="M232" s="118"/>
      <c r="N232" s="118"/>
      <c r="O232" s="118"/>
      <c r="P232" s="118"/>
      <c r="Q232" s="118"/>
    </row>
    <row r="233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118"/>
      <c r="M233" s="118"/>
      <c r="N233" s="118"/>
      <c r="O233" s="118"/>
      <c r="P233" s="118"/>
      <c r="Q233" s="118"/>
    </row>
    <row r="234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118"/>
      <c r="M234" s="118"/>
      <c r="N234" s="118"/>
      <c r="O234" s="118"/>
      <c r="P234" s="118"/>
      <c r="Q234" s="118"/>
    </row>
    <row r="235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118"/>
      <c r="M235" s="118"/>
      <c r="N235" s="118"/>
      <c r="O235" s="118"/>
      <c r="P235" s="118"/>
      <c r="Q235" s="118"/>
    </row>
    <row r="236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118"/>
      <c r="M236" s="118"/>
      <c r="N236" s="118"/>
      <c r="O236" s="118"/>
      <c r="P236" s="118"/>
      <c r="Q236" s="118"/>
    </row>
    <row r="237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118"/>
      <c r="M237" s="118"/>
      <c r="N237" s="118"/>
      <c r="O237" s="118"/>
      <c r="P237" s="118"/>
      <c r="Q237" s="118"/>
    </row>
    <row r="238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118"/>
      <c r="M238" s="118"/>
      <c r="N238" s="118"/>
      <c r="O238" s="118"/>
      <c r="P238" s="118"/>
      <c r="Q238" s="118"/>
    </row>
    <row r="239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118"/>
      <c r="M239" s="118"/>
      <c r="N239" s="118"/>
      <c r="O239" s="118"/>
      <c r="P239" s="118"/>
      <c r="Q239" s="118"/>
    </row>
    <row r="240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118"/>
      <c r="M240" s="118"/>
      <c r="N240" s="118"/>
      <c r="O240" s="118"/>
      <c r="P240" s="118"/>
      <c r="Q240" s="118"/>
    </row>
    <row r="24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118"/>
      <c r="M241" s="118"/>
      <c r="N241" s="118"/>
      <c r="O241" s="118"/>
      <c r="P241" s="118"/>
      <c r="Q241" s="118"/>
    </row>
    <row r="242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118"/>
      <c r="M242" s="118"/>
      <c r="N242" s="118"/>
      <c r="O242" s="118"/>
      <c r="P242" s="118"/>
      <c r="Q242" s="118"/>
    </row>
    <row r="243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118"/>
      <c r="M243" s="118"/>
      <c r="N243" s="118"/>
      <c r="O243" s="118"/>
      <c r="P243" s="118"/>
      <c r="Q243" s="118"/>
    </row>
    <row r="244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118"/>
      <c r="M244" s="118"/>
      <c r="N244" s="118"/>
      <c r="O244" s="118"/>
      <c r="P244" s="118"/>
      <c r="Q244" s="118"/>
    </row>
    <row r="245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118"/>
      <c r="M245" s="118"/>
      <c r="N245" s="118"/>
      <c r="O245" s="118"/>
      <c r="P245" s="118"/>
      <c r="Q245" s="118"/>
    </row>
    <row r="246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118"/>
      <c r="M246" s="118"/>
      <c r="N246" s="118"/>
      <c r="O246" s="118"/>
      <c r="P246" s="118"/>
      <c r="Q246" s="118"/>
    </row>
    <row r="247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118"/>
      <c r="M247" s="118"/>
      <c r="N247" s="118"/>
      <c r="O247" s="118"/>
      <c r="P247" s="118"/>
      <c r="Q247" s="118"/>
    </row>
    <row r="248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118"/>
      <c r="M248" s="118"/>
      <c r="N248" s="118"/>
      <c r="O248" s="118"/>
      <c r="P248" s="118"/>
      <c r="Q248" s="118"/>
    </row>
    <row r="249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118"/>
      <c r="M249" s="118"/>
      <c r="N249" s="118"/>
      <c r="O249" s="118"/>
      <c r="P249" s="118"/>
      <c r="Q249" s="118"/>
    </row>
    <row r="250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118"/>
      <c r="M250" s="118"/>
      <c r="N250" s="118"/>
      <c r="O250" s="118"/>
      <c r="P250" s="118"/>
      <c r="Q250" s="118"/>
    </row>
    <row r="25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118"/>
      <c r="M251" s="118"/>
      <c r="N251" s="118"/>
      <c r="O251" s="118"/>
      <c r="P251" s="118"/>
      <c r="Q251" s="118"/>
    </row>
    <row r="252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118"/>
      <c r="M252" s="118"/>
      <c r="N252" s="118"/>
      <c r="O252" s="118"/>
      <c r="P252" s="118"/>
      <c r="Q252" s="118"/>
    </row>
    <row r="253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118"/>
      <c r="M253" s="118"/>
      <c r="N253" s="118"/>
      <c r="O253" s="118"/>
      <c r="P253" s="118"/>
      <c r="Q253" s="118"/>
    </row>
    <row r="254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118"/>
      <c r="M254" s="118"/>
      <c r="N254" s="118"/>
      <c r="O254" s="118"/>
      <c r="P254" s="118"/>
      <c r="Q254" s="118"/>
    </row>
    <row r="255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118"/>
      <c r="M255" s="118"/>
      <c r="N255" s="118"/>
      <c r="O255" s="118"/>
      <c r="P255" s="118"/>
      <c r="Q255" s="118"/>
    </row>
    <row r="256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118"/>
      <c r="M256" s="118"/>
      <c r="N256" s="118"/>
      <c r="O256" s="118"/>
      <c r="P256" s="118"/>
      <c r="Q256" s="118"/>
    </row>
    <row r="257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118"/>
      <c r="M257" s="118"/>
      <c r="N257" s="118"/>
      <c r="O257" s="118"/>
      <c r="P257" s="118"/>
      <c r="Q257" s="118"/>
    </row>
    <row r="258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118"/>
      <c r="M258" s="118"/>
      <c r="N258" s="118"/>
      <c r="O258" s="118"/>
      <c r="P258" s="118"/>
      <c r="Q258" s="118"/>
    </row>
    <row r="259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118"/>
      <c r="M259" s="118"/>
      <c r="N259" s="118"/>
      <c r="O259" s="118"/>
      <c r="P259" s="118"/>
      <c r="Q259" s="118"/>
    </row>
    <row r="260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118"/>
      <c r="M260" s="118"/>
      <c r="N260" s="118"/>
      <c r="O260" s="118"/>
      <c r="P260" s="118"/>
      <c r="Q260" s="118"/>
    </row>
    <row r="26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118"/>
      <c r="M261" s="118"/>
      <c r="N261" s="118"/>
      <c r="O261" s="118"/>
      <c r="P261" s="118"/>
      <c r="Q261" s="118"/>
    </row>
    <row r="262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118"/>
      <c r="M262" s="118"/>
      <c r="N262" s="118"/>
      <c r="O262" s="118"/>
      <c r="P262" s="118"/>
      <c r="Q262" s="118"/>
    </row>
    <row r="263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118"/>
      <c r="M263" s="118"/>
      <c r="N263" s="118"/>
      <c r="O263" s="118"/>
      <c r="P263" s="118"/>
      <c r="Q263" s="118"/>
    </row>
    <row r="264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118"/>
      <c r="M264" s="118"/>
      <c r="N264" s="118"/>
      <c r="O264" s="118"/>
      <c r="P264" s="118"/>
      <c r="Q264" s="118"/>
    </row>
    <row r="265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118"/>
      <c r="M265" s="118"/>
      <c r="N265" s="118"/>
      <c r="O265" s="118"/>
      <c r="P265" s="118"/>
      <c r="Q265" s="118"/>
    </row>
    <row r="266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118"/>
      <c r="M266" s="118"/>
      <c r="N266" s="118"/>
      <c r="O266" s="118"/>
      <c r="P266" s="118"/>
      <c r="Q266" s="118"/>
    </row>
    <row r="267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118"/>
      <c r="M267" s="118"/>
      <c r="N267" s="118"/>
      <c r="O267" s="118"/>
      <c r="P267" s="118"/>
      <c r="Q267" s="118"/>
    </row>
    <row r="268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118"/>
      <c r="M268" s="118"/>
      <c r="N268" s="118"/>
      <c r="O268" s="118"/>
      <c r="P268" s="118"/>
      <c r="Q268" s="118"/>
    </row>
    <row r="269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118"/>
      <c r="M269" s="118"/>
      <c r="N269" s="118"/>
      <c r="O269" s="118"/>
      <c r="P269" s="118"/>
      <c r="Q269" s="118"/>
    </row>
    <row r="270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118"/>
      <c r="M270" s="118"/>
      <c r="N270" s="118"/>
      <c r="O270" s="118"/>
      <c r="P270" s="118"/>
      <c r="Q270" s="118"/>
    </row>
    <row r="27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118"/>
      <c r="M271" s="118"/>
      <c r="N271" s="118"/>
      <c r="O271" s="118"/>
      <c r="P271" s="118"/>
      <c r="Q271" s="118"/>
    </row>
    <row r="272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118"/>
      <c r="M272" s="118"/>
      <c r="N272" s="118"/>
      <c r="O272" s="118"/>
      <c r="P272" s="118"/>
      <c r="Q272" s="118"/>
    </row>
    <row r="273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118"/>
      <c r="M273" s="118"/>
      <c r="N273" s="118"/>
      <c r="O273" s="118"/>
      <c r="P273" s="118"/>
      <c r="Q273" s="118"/>
    </row>
    <row r="274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118"/>
      <c r="M274" s="118"/>
      <c r="N274" s="118"/>
      <c r="O274" s="118"/>
      <c r="P274" s="118"/>
      <c r="Q274" s="118"/>
    </row>
    <row r="275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118"/>
      <c r="M275" s="118"/>
      <c r="N275" s="118"/>
      <c r="O275" s="118"/>
      <c r="P275" s="118"/>
      <c r="Q275" s="118"/>
    </row>
    <row r="276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118"/>
      <c r="M276" s="118"/>
      <c r="N276" s="118"/>
      <c r="O276" s="118"/>
      <c r="P276" s="118"/>
      <c r="Q276" s="118"/>
    </row>
    <row r="277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118"/>
      <c r="M277" s="118"/>
      <c r="N277" s="118"/>
      <c r="O277" s="118"/>
      <c r="P277" s="118"/>
      <c r="Q277" s="118"/>
    </row>
    <row r="278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118"/>
      <c r="M278" s="118"/>
      <c r="N278" s="118"/>
      <c r="O278" s="118"/>
      <c r="P278" s="118"/>
      <c r="Q278" s="118"/>
    </row>
    <row r="279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118"/>
      <c r="M279" s="118"/>
      <c r="N279" s="118"/>
      <c r="O279" s="118"/>
      <c r="P279" s="118"/>
      <c r="Q279" s="118"/>
    </row>
    <row r="280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118"/>
      <c r="M280" s="118"/>
      <c r="N280" s="118"/>
      <c r="O280" s="118"/>
      <c r="P280" s="118"/>
      <c r="Q280" s="118"/>
    </row>
    <row r="28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118"/>
      <c r="M281" s="118"/>
      <c r="N281" s="118"/>
      <c r="O281" s="118"/>
      <c r="P281" s="118"/>
      <c r="Q281" s="118"/>
    </row>
    <row r="282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118"/>
      <c r="M282" s="118"/>
      <c r="N282" s="118"/>
      <c r="O282" s="118"/>
      <c r="P282" s="118"/>
      <c r="Q282" s="118"/>
    </row>
    <row r="283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118"/>
      <c r="M283" s="118"/>
      <c r="N283" s="118"/>
      <c r="O283" s="118"/>
      <c r="P283" s="118"/>
      <c r="Q283" s="118"/>
    </row>
    <row r="284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118"/>
      <c r="M284" s="118"/>
      <c r="N284" s="118"/>
      <c r="O284" s="118"/>
      <c r="P284" s="118"/>
      <c r="Q284" s="118"/>
    </row>
    <row r="285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118"/>
      <c r="M285" s="118"/>
      <c r="N285" s="118"/>
      <c r="O285" s="118"/>
      <c r="P285" s="118"/>
      <c r="Q285" s="118"/>
    </row>
    <row r="286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118"/>
      <c r="M286" s="118"/>
      <c r="N286" s="118"/>
      <c r="O286" s="118"/>
      <c r="P286" s="118"/>
      <c r="Q286" s="118"/>
    </row>
    <row r="287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118"/>
      <c r="M287" s="118"/>
      <c r="N287" s="118"/>
      <c r="O287" s="118"/>
      <c r="P287" s="118"/>
      <c r="Q287" s="118"/>
    </row>
    <row r="288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118"/>
      <c r="M288" s="118"/>
      <c r="N288" s="118"/>
      <c r="O288" s="118"/>
      <c r="P288" s="118"/>
      <c r="Q288" s="118"/>
    </row>
    <row r="289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118"/>
      <c r="M289" s="118"/>
      <c r="N289" s="118"/>
      <c r="O289" s="118"/>
      <c r="P289" s="118"/>
      <c r="Q289" s="118"/>
    </row>
    <row r="290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118"/>
      <c r="M290" s="118"/>
      <c r="N290" s="118"/>
      <c r="O290" s="118"/>
      <c r="P290" s="118"/>
      <c r="Q290" s="118"/>
    </row>
    <row r="29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118"/>
      <c r="M291" s="118"/>
      <c r="N291" s="118"/>
      <c r="O291" s="118"/>
      <c r="P291" s="118"/>
      <c r="Q291" s="118"/>
    </row>
    <row r="292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118"/>
      <c r="M292" s="118"/>
      <c r="N292" s="118"/>
      <c r="O292" s="118"/>
      <c r="P292" s="118"/>
      <c r="Q292" s="118"/>
    </row>
    <row r="293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118"/>
      <c r="M293" s="118"/>
      <c r="N293" s="118"/>
      <c r="O293" s="118"/>
      <c r="P293" s="118"/>
      <c r="Q293" s="118"/>
    </row>
    <row r="294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118"/>
      <c r="M294" s="118"/>
      <c r="N294" s="118"/>
      <c r="O294" s="118"/>
      <c r="P294" s="118"/>
      <c r="Q294" s="118"/>
    </row>
    <row r="295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118"/>
      <c r="M295" s="118"/>
      <c r="N295" s="118"/>
      <c r="O295" s="118"/>
      <c r="P295" s="118"/>
      <c r="Q295" s="118"/>
    </row>
    <row r="296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118"/>
      <c r="M296" s="118"/>
      <c r="N296" s="118"/>
      <c r="O296" s="118"/>
      <c r="P296" s="118"/>
      <c r="Q296" s="118"/>
    </row>
    <row r="297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118"/>
      <c r="M297" s="118"/>
      <c r="N297" s="118"/>
      <c r="O297" s="118"/>
      <c r="P297" s="118"/>
      <c r="Q297" s="118"/>
    </row>
    <row r="298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118"/>
      <c r="M298" s="118"/>
      <c r="N298" s="118"/>
      <c r="O298" s="118"/>
      <c r="P298" s="118"/>
      <c r="Q298" s="118"/>
    </row>
    <row r="299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118"/>
      <c r="M299" s="118"/>
      <c r="N299" s="118"/>
      <c r="O299" s="118"/>
      <c r="P299" s="118"/>
      <c r="Q299" s="118"/>
    </row>
    <row r="300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118"/>
      <c r="M300" s="118"/>
      <c r="N300" s="118"/>
      <c r="O300" s="118"/>
      <c r="P300" s="118"/>
      <c r="Q300" s="118"/>
    </row>
    <row r="30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118"/>
      <c r="M301" s="118"/>
      <c r="N301" s="118"/>
      <c r="O301" s="118"/>
      <c r="P301" s="118"/>
      <c r="Q301" s="118"/>
    </row>
    <row r="302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118"/>
      <c r="M302" s="118"/>
      <c r="N302" s="118"/>
      <c r="O302" s="118"/>
      <c r="P302" s="118"/>
      <c r="Q302" s="118"/>
    </row>
    <row r="303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118"/>
      <c r="M303" s="118"/>
      <c r="N303" s="118"/>
      <c r="O303" s="118"/>
      <c r="P303" s="118"/>
      <c r="Q303" s="118"/>
    </row>
    <row r="304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118"/>
      <c r="M304" s="118"/>
      <c r="N304" s="118"/>
      <c r="O304" s="118"/>
      <c r="P304" s="118"/>
      <c r="Q304" s="118"/>
    </row>
    <row r="305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118"/>
      <c r="M305" s="118"/>
      <c r="N305" s="118"/>
      <c r="O305" s="118"/>
      <c r="P305" s="118"/>
      <c r="Q305" s="118"/>
    </row>
    <row r="306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118"/>
      <c r="M306" s="118"/>
      <c r="N306" s="118"/>
      <c r="O306" s="118"/>
      <c r="P306" s="118"/>
      <c r="Q306" s="118"/>
    </row>
    <row r="307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118"/>
      <c r="M307" s="118"/>
      <c r="N307" s="118"/>
      <c r="O307" s="118"/>
      <c r="P307" s="118"/>
      <c r="Q307" s="118"/>
    </row>
    <row r="308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118"/>
      <c r="M308" s="118"/>
      <c r="N308" s="118"/>
      <c r="O308" s="118"/>
      <c r="P308" s="118"/>
      <c r="Q308" s="118"/>
    </row>
    <row r="309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118"/>
      <c r="M309" s="118"/>
      <c r="N309" s="118"/>
      <c r="O309" s="118"/>
      <c r="P309" s="118"/>
      <c r="Q309" s="118"/>
    </row>
    <row r="310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118"/>
      <c r="M310" s="118"/>
      <c r="N310" s="118"/>
      <c r="O310" s="118"/>
      <c r="P310" s="118"/>
      <c r="Q310" s="118"/>
    </row>
    <row r="31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118"/>
      <c r="M311" s="118"/>
      <c r="N311" s="118"/>
      <c r="O311" s="118"/>
      <c r="P311" s="118"/>
      <c r="Q311" s="118"/>
    </row>
    <row r="312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118"/>
      <c r="M312" s="118"/>
      <c r="N312" s="118"/>
      <c r="O312" s="118"/>
      <c r="P312" s="118"/>
      <c r="Q312" s="118"/>
    </row>
    <row r="313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118"/>
      <c r="M313" s="118"/>
      <c r="N313" s="118"/>
      <c r="O313" s="118"/>
      <c r="P313" s="118"/>
      <c r="Q313" s="118"/>
    </row>
    <row r="314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118"/>
      <c r="M314" s="118"/>
      <c r="N314" s="118"/>
      <c r="O314" s="118"/>
      <c r="P314" s="118"/>
      <c r="Q314" s="118"/>
    </row>
    <row r="315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118"/>
      <c r="M315" s="118"/>
      <c r="N315" s="118"/>
      <c r="O315" s="118"/>
      <c r="P315" s="118"/>
      <c r="Q315" s="118"/>
    </row>
    <row r="316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118"/>
      <c r="M316" s="118"/>
      <c r="N316" s="118"/>
      <c r="O316" s="118"/>
      <c r="P316" s="118"/>
      <c r="Q316" s="118"/>
    </row>
    <row r="317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118"/>
      <c r="M317" s="118"/>
      <c r="N317" s="118"/>
      <c r="O317" s="118"/>
      <c r="P317" s="118"/>
      <c r="Q317" s="118"/>
    </row>
    <row r="318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118"/>
      <c r="M318" s="118"/>
      <c r="N318" s="118"/>
      <c r="O318" s="118"/>
      <c r="P318" s="118"/>
      <c r="Q318" s="118"/>
    </row>
    <row r="319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118"/>
      <c r="M319" s="118"/>
      <c r="N319" s="118"/>
      <c r="O319" s="118"/>
      <c r="P319" s="118"/>
      <c r="Q319" s="118"/>
    </row>
    <row r="320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118"/>
      <c r="M320" s="118"/>
      <c r="N320" s="118"/>
      <c r="O320" s="118"/>
      <c r="P320" s="118"/>
      <c r="Q320" s="118"/>
    </row>
    <row r="32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118"/>
      <c r="M321" s="118"/>
      <c r="N321" s="118"/>
      <c r="O321" s="118"/>
      <c r="P321" s="118"/>
      <c r="Q321" s="118"/>
    </row>
    <row r="322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118"/>
      <c r="M322" s="118"/>
      <c r="N322" s="118"/>
      <c r="O322" s="118"/>
      <c r="P322" s="118"/>
      <c r="Q322" s="118"/>
    </row>
    <row r="323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118"/>
      <c r="M323" s="118"/>
      <c r="N323" s="118"/>
      <c r="O323" s="118"/>
      <c r="P323" s="118"/>
      <c r="Q323" s="118"/>
    </row>
    <row r="324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118"/>
      <c r="M324" s="118"/>
      <c r="N324" s="118"/>
      <c r="O324" s="118"/>
      <c r="P324" s="118"/>
      <c r="Q324" s="118"/>
    </row>
    <row r="325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118"/>
      <c r="M325" s="118"/>
      <c r="N325" s="118"/>
      <c r="O325" s="118"/>
      <c r="P325" s="118"/>
      <c r="Q325" s="118"/>
    </row>
    <row r="326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118"/>
      <c r="M326" s="118"/>
      <c r="N326" s="118"/>
      <c r="O326" s="118"/>
      <c r="P326" s="118"/>
      <c r="Q326" s="118"/>
    </row>
    <row r="327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118"/>
      <c r="M327" s="118"/>
      <c r="N327" s="118"/>
      <c r="O327" s="118"/>
      <c r="P327" s="118"/>
      <c r="Q327" s="118"/>
    </row>
    <row r="328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118"/>
      <c r="M328" s="118"/>
      <c r="N328" s="118"/>
      <c r="O328" s="118"/>
      <c r="P328" s="118"/>
      <c r="Q328" s="118"/>
    </row>
    <row r="329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118"/>
      <c r="M329" s="118"/>
      <c r="N329" s="118"/>
      <c r="O329" s="118"/>
      <c r="P329" s="118"/>
      <c r="Q329" s="118"/>
    </row>
    <row r="330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118"/>
      <c r="M330" s="118"/>
      <c r="N330" s="118"/>
      <c r="O330" s="118"/>
      <c r="P330" s="118"/>
      <c r="Q330" s="118"/>
    </row>
    <row r="33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118"/>
      <c r="M331" s="118"/>
      <c r="N331" s="118"/>
      <c r="O331" s="118"/>
      <c r="P331" s="118"/>
      <c r="Q331" s="118"/>
    </row>
    <row r="332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118"/>
      <c r="M332" s="118"/>
      <c r="N332" s="118"/>
      <c r="O332" s="118"/>
      <c r="P332" s="118"/>
      <c r="Q332" s="118"/>
    </row>
    <row r="333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118"/>
      <c r="M333" s="118"/>
      <c r="N333" s="118"/>
      <c r="O333" s="118"/>
      <c r="P333" s="118"/>
      <c r="Q333" s="118"/>
    </row>
    <row r="334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118"/>
      <c r="M334" s="118"/>
      <c r="N334" s="118"/>
      <c r="O334" s="118"/>
      <c r="P334" s="118"/>
      <c r="Q334" s="118"/>
    </row>
    <row r="335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118"/>
      <c r="M335" s="118"/>
      <c r="N335" s="118"/>
      <c r="O335" s="118"/>
      <c r="P335" s="118"/>
      <c r="Q335" s="118"/>
    </row>
    <row r="336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118"/>
      <c r="M336" s="118"/>
      <c r="N336" s="118"/>
      <c r="O336" s="118"/>
      <c r="P336" s="118"/>
      <c r="Q336" s="118"/>
    </row>
    <row r="337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118"/>
      <c r="M337" s="118"/>
      <c r="N337" s="118"/>
      <c r="O337" s="118"/>
      <c r="P337" s="118"/>
      <c r="Q337" s="118"/>
    </row>
    <row r="338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118"/>
      <c r="M338" s="118"/>
      <c r="N338" s="118"/>
      <c r="O338" s="118"/>
      <c r="P338" s="118"/>
      <c r="Q338" s="118"/>
    </row>
    <row r="339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118"/>
      <c r="M339" s="118"/>
      <c r="N339" s="118"/>
      <c r="O339" s="118"/>
      <c r="P339" s="118"/>
      <c r="Q339" s="118"/>
    </row>
    <row r="340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118"/>
      <c r="M340" s="118"/>
      <c r="N340" s="118"/>
      <c r="O340" s="118"/>
      <c r="P340" s="118"/>
      <c r="Q340" s="118"/>
    </row>
    <row r="34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118"/>
      <c r="M341" s="118"/>
      <c r="N341" s="118"/>
      <c r="O341" s="118"/>
      <c r="P341" s="118"/>
      <c r="Q341" s="118"/>
    </row>
    <row r="342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118"/>
      <c r="M342" s="118"/>
      <c r="N342" s="118"/>
      <c r="O342" s="118"/>
      <c r="P342" s="118"/>
      <c r="Q342" s="118"/>
    </row>
    <row r="343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118"/>
      <c r="M343" s="118"/>
      <c r="N343" s="118"/>
      <c r="O343" s="118"/>
      <c r="P343" s="118"/>
      <c r="Q343" s="118"/>
    </row>
    <row r="344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118"/>
      <c r="M344" s="118"/>
      <c r="N344" s="118"/>
      <c r="O344" s="118"/>
      <c r="P344" s="118"/>
      <c r="Q344" s="118"/>
    </row>
    <row r="345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118"/>
      <c r="M345" s="118"/>
      <c r="N345" s="118"/>
      <c r="O345" s="118"/>
      <c r="P345" s="118"/>
      <c r="Q345" s="118"/>
    </row>
    <row r="346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118"/>
      <c r="M346" s="118"/>
      <c r="N346" s="118"/>
      <c r="O346" s="118"/>
      <c r="P346" s="118"/>
      <c r="Q346" s="118"/>
    </row>
    <row r="347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118"/>
      <c r="M347" s="118"/>
      <c r="N347" s="118"/>
      <c r="O347" s="118"/>
      <c r="P347" s="118"/>
      <c r="Q347" s="118"/>
    </row>
    <row r="348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118"/>
      <c r="M348" s="118"/>
      <c r="N348" s="118"/>
      <c r="O348" s="118"/>
      <c r="P348" s="118"/>
      <c r="Q348" s="118"/>
    </row>
    <row r="349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118"/>
      <c r="M349" s="118"/>
      <c r="N349" s="118"/>
      <c r="O349" s="118"/>
      <c r="P349" s="118"/>
      <c r="Q349" s="118"/>
    </row>
    <row r="350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118"/>
      <c r="M350" s="118"/>
      <c r="N350" s="118"/>
      <c r="O350" s="118"/>
      <c r="P350" s="118"/>
      <c r="Q350" s="118"/>
    </row>
    <row r="35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118"/>
      <c r="M351" s="118"/>
      <c r="N351" s="118"/>
      <c r="O351" s="118"/>
      <c r="P351" s="118"/>
      <c r="Q351" s="118"/>
    </row>
    <row r="352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118"/>
      <c r="M352" s="118"/>
      <c r="N352" s="118"/>
      <c r="O352" s="118"/>
      <c r="P352" s="118"/>
      <c r="Q352" s="118"/>
    </row>
    <row r="353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118"/>
      <c r="M353" s="118"/>
      <c r="N353" s="118"/>
      <c r="O353" s="118"/>
      <c r="P353" s="118"/>
      <c r="Q353" s="118"/>
    </row>
    <row r="354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118"/>
      <c r="M354" s="118"/>
      <c r="N354" s="118"/>
      <c r="O354" s="118"/>
      <c r="P354" s="118"/>
      <c r="Q354" s="118"/>
    </row>
    <row r="355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118"/>
      <c r="M355" s="118"/>
      <c r="N355" s="118"/>
      <c r="O355" s="118"/>
      <c r="P355" s="118"/>
      <c r="Q355" s="118"/>
    </row>
    <row r="356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118"/>
      <c r="M356" s="118"/>
      <c r="N356" s="118"/>
      <c r="O356" s="118"/>
      <c r="P356" s="118"/>
      <c r="Q356" s="118"/>
    </row>
    <row r="357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118"/>
      <c r="M357" s="118"/>
      <c r="N357" s="118"/>
      <c r="O357" s="118"/>
      <c r="P357" s="118"/>
      <c r="Q357" s="118"/>
    </row>
    <row r="358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118"/>
      <c r="M358" s="118"/>
      <c r="N358" s="118"/>
      <c r="O358" s="118"/>
      <c r="P358" s="118"/>
      <c r="Q358" s="118"/>
    </row>
    <row r="359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118"/>
      <c r="M359" s="118"/>
      <c r="N359" s="118"/>
      <c r="O359" s="118"/>
      <c r="P359" s="118"/>
      <c r="Q359" s="118"/>
    </row>
    <row r="360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118"/>
      <c r="M360" s="118"/>
      <c r="N360" s="118"/>
      <c r="O360" s="118"/>
      <c r="P360" s="118"/>
      <c r="Q360" s="118"/>
    </row>
    <row r="36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118"/>
      <c r="M361" s="118"/>
      <c r="N361" s="118"/>
      <c r="O361" s="118"/>
      <c r="P361" s="118"/>
      <c r="Q361" s="118"/>
    </row>
    <row r="362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118"/>
      <c r="M362" s="118"/>
      <c r="N362" s="118"/>
      <c r="O362" s="118"/>
      <c r="P362" s="118"/>
      <c r="Q362" s="118"/>
    </row>
    <row r="363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118"/>
      <c r="M363" s="118"/>
      <c r="N363" s="118"/>
      <c r="O363" s="118"/>
      <c r="P363" s="118"/>
      <c r="Q363" s="118"/>
    </row>
    <row r="364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118"/>
      <c r="M364" s="118"/>
      <c r="N364" s="118"/>
      <c r="O364" s="118"/>
      <c r="P364" s="118"/>
      <c r="Q364" s="118"/>
    </row>
    <row r="365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118"/>
      <c r="M365" s="118"/>
      <c r="N365" s="118"/>
      <c r="O365" s="118"/>
      <c r="P365" s="118"/>
      <c r="Q365" s="118"/>
    </row>
    <row r="366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118"/>
      <c r="M366" s="118"/>
      <c r="N366" s="118"/>
      <c r="O366" s="118"/>
      <c r="P366" s="118"/>
      <c r="Q366" s="118"/>
    </row>
    <row r="367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118"/>
      <c r="M367" s="118"/>
      <c r="N367" s="118"/>
      <c r="O367" s="118"/>
      <c r="P367" s="118"/>
      <c r="Q367" s="118"/>
    </row>
    <row r="368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118"/>
      <c r="M368" s="118"/>
      <c r="N368" s="118"/>
      <c r="O368" s="118"/>
      <c r="P368" s="118"/>
      <c r="Q368" s="118"/>
    </row>
    <row r="369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118"/>
      <c r="M369" s="118"/>
      <c r="N369" s="118"/>
      <c r="O369" s="118"/>
      <c r="P369" s="118"/>
      <c r="Q369" s="118"/>
    </row>
    <row r="370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118"/>
      <c r="M370" s="118"/>
      <c r="N370" s="118"/>
      <c r="O370" s="118"/>
      <c r="P370" s="118"/>
      <c r="Q370" s="118"/>
    </row>
    <row r="37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118"/>
      <c r="M371" s="118"/>
      <c r="N371" s="118"/>
      <c r="O371" s="118"/>
      <c r="P371" s="118"/>
      <c r="Q371" s="118"/>
    </row>
    <row r="372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118"/>
      <c r="M372" s="118"/>
      <c r="N372" s="118"/>
      <c r="O372" s="118"/>
      <c r="P372" s="118"/>
      <c r="Q372" s="118"/>
    </row>
    <row r="373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118"/>
      <c r="M373" s="118"/>
      <c r="N373" s="118"/>
      <c r="O373" s="118"/>
      <c r="P373" s="118"/>
      <c r="Q373" s="118"/>
    </row>
    <row r="374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118"/>
      <c r="M374" s="118"/>
      <c r="N374" s="118"/>
      <c r="O374" s="118"/>
      <c r="P374" s="118"/>
      <c r="Q374" s="118"/>
    </row>
    <row r="375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118"/>
      <c r="M375" s="118"/>
      <c r="N375" s="118"/>
      <c r="O375" s="118"/>
      <c r="P375" s="118"/>
      <c r="Q375" s="118"/>
    </row>
    <row r="376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118"/>
      <c r="M376" s="118"/>
      <c r="N376" s="118"/>
      <c r="O376" s="118"/>
      <c r="P376" s="118"/>
      <c r="Q376" s="118"/>
    </row>
    <row r="377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118"/>
      <c r="M377" s="118"/>
      <c r="N377" s="118"/>
      <c r="O377" s="118"/>
      <c r="P377" s="118"/>
      <c r="Q377" s="118"/>
    </row>
    <row r="378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118"/>
      <c r="M378" s="118"/>
      <c r="N378" s="118"/>
      <c r="O378" s="118"/>
      <c r="P378" s="118"/>
      <c r="Q378" s="118"/>
    </row>
    <row r="379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118"/>
      <c r="M379" s="118"/>
      <c r="N379" s="118"/>
      <c r="O379" s="118"/>
      <c r="P379" s="118"/>
      <c r="Q379" s="118"/>
    </row>
    <row r="380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118"/>
      <c r="M380" s="118"/>
      <c r="N380" s="118"/>
      <c r="O380" s="118"/>
      <c r="P380" s="118"/>
      <c r="Q380" s="118"/>
    </row>
    <row r="38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118"/>
      <c r="M381" s="118"/>
      <c r="N381" s="118"/>
      <c r="O381" s="118"/>
      <c r="P381" s="118"/>
      <c r="Q381" s="118"/>
    </row>
    <row r="382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118"/>
      <c r="M382" s="118"/>
      <c r="N382" s="118"/>
      <c r="O382" s="118"/>
      <c r="P382" s="118"/>
      <c r="Q382" s="118"/>
    </row>
    <row r="383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118"/>
      <c r="M383" s="118"/>
      <c r="N383" s="118"/>
      <c r="O383" s="118"/>
      <c r="P383" s="118"/>
      <c r="Q383" s="118"/>
    </row>
    <row r="384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118"/>
      <c r="M384" s="118"/>
      <c r="N384" s="118"/>
      <c r="O384" s="118"/>
      <c r="P384" s="118"/>
      <c r="Q384" s="118"/>
    </row>
    <row r="385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118"/>
      <c r="M385" s="118"/>
      <c r="N385" s="118"/>
      <c r="O385" s="118"/>
      <c r="P385" s="118"/>
      <c r="Q385" s="118"/>
    </row>
    <row r="386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118"/>
      <c r="M386" s="118"/>
      <c r="N386" s="118"/>
      <c r="O386" s="118"/>
      <c r="P386" s="118"/>
      <c r="Q386" s="118"/>
    </row>
    <row r="387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118"/>
      <c r="M387" s="118"/>
      <c r="N387" s="118"/>
      <c r="O387" s="118"/>
      <c r="P387" s="118"/>
      <c r="Q387" s="118"/>
    </row>
    <row r="388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118"/>
      <c r="M388" s="118"/>
      <c r="N388" s="118"/>
      <c r="O388" s="118"/>
      <c r="P388" s="118"/>
      <c r="Q388" s="118"/>
    </row>
    <row r="389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118"/>
      <c r="M389" s="118"/>
      <c r="N389" s="118"/>
      <c r="O389" s="118"/>
      <c r="P389" s="118"/>
      <c r="Q389" s="118"/>
    </row>
    <row r="390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118"/>
      <c r="M390" s="118"/>
      <c r="N390" s="118"/>
      <c r="O390" s="118"/>
      <c r="P390" s="118"/>
      <c r="Q390" s="118"/>
    </row>
    <row r="39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118"/>
      <c r="M391" s="118"/>
      <c r="N391" s="118"/>
      <c r="O391" s="118"/>
      <c r="P391" s="118"/>
      <c r="Q391" s="118"/>
    </row>
    <row r="392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118"/>
      <c r="M392" s="118"/>
      <c r="N392" s="118"/>
      <c r="O392" s="118"/>
      <c r="P392" s="118"/>
      <c r="Q392" s="118"/>
    </row>
    <row r="393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118"/>
      <c r="M393" s="118"/>
      <c r="N393" s="118"/>
      <c r="O393" s="118"/>
      <c r="P393" s="118"/>
      <c r="Q393" s="118"/>
    </row>
    <row r="394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118"/>
      <c r="M394" s="118"/>
      <c r="N394" s="118"/>
      <c r="O394" s="118"/>
      <c r="P394" s="118"/>
      <c r="Q394" s="118"/>
    </row>
    <row r="395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118"/>
      <c r="M395" s="118"/>
      <c r="N395" s="118"/>
      <c r="O395" s="118"/>
      <c r="P395" s="118"/>
      <c r="Q395" s="118"/>
    </row>
    <row r="396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118"/>
      <c r="M396" s="118"/>
      <c r="N396" s="118"/>
      <c r="O396" s="118"/>
      <c r="P396" s="118"/>
      <c r="Q396" s="118"/>
    </row>
    <row r="397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118"/>
      <c r="M397" s="118"/>
      <c r="N397" s="118"/>
      <c r="O397" s="118"/>
      <c r="P397" s="118"/>
      <c r="Q397" s="118"/>
    </row>
    <row r="398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118"/>
      <c r="M398" s="118"/>
      <c r="N398" s="118"/>
      <c r="O398" s="118"/>
      <c r="P398" s="118"/>
      <c r="Q398" s="118"/>
    </row>
    <row r="399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118"/>
      <c r="M399" s="118"/>
      <c r="N399" s="118"/>
      <c r="O399" s="118"/>
      <c r="P399" s="118"/>
      <c r="Q399" s="118"/>
    </row>
    <row r="400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118"/>
      <c r="M400" s="118"/>
      <c r="N400" s="118"/>
      <c r="O400" s="118"/>
      <c r="P400" s="118"/>
      <c r="Q400" s="118"/>
    </row>
    <row r="40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118"/>
      <c r="M401" s="118"/>
      <c r="N401" s="118"/>
      <c r="O401" s="118"/>
      <c r="P401" s="118"/>
      <c r="Q401" s="118"/>
    </row>
    <row r="402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118"/>
      <c r="M402" s="118"/>
      <c r="N402" s="118"/>
      <c r="O402" s="118"/>
      <c r="P402" s="118"/>
      <c r="Q402" s="118"/>
    </row>
    <row r="403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118"/>
      <c r="M403" s="118"/>
      <c r="N403" s="118"/>
      <c r="O403" s="118"/>
      <c r="P403" s="118"/>
      <c r="Q403" s="118"/>
    </row>
    <row r="404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118"/>
      <c r="M404" s="118"/>
      <c r="N404" s="118"/>
      <c r="O404" s="118"/>
      <c r="P404" s="118"/>
      <c r="Q404" s="118"/>
    </row>
    <row r="405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118"/>
      <c r="M405" s="118"/>
      <c r="N405" s="118"/>
      <c r="O405" s="118"/>
      <c r="P405" s="118"/>
      <c r="Q405" s="118"/>
    </row>
    <row r="406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118"/>
      <c r="M406" s="118"/>
      <c r="N406" s="118"/>
      <c r="O406" s="118"/>
      <c r="P406" s="118"/>
      <c r="Q406" s="118"/>
    </row>
    <row r="407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118"/>
      <c r="M407" s="118"/>
      <c r="N407" s="118"/>
      <c r="O407" s="118"/>
      <c r="P407" s="118"/>
      <c r="Q407" s="118"/>
    </row>
    <row r="408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118"/>
      <c r="M408" s="118"/>
      <c r="N408" s="118"/>
      <c r="O408" s="118"/>
      <c r="P408" s="118"/>
      <c r="Q408" s="118"/>
    </row>
    <row r="409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118"/>
      <c r="M409" s="118"/>
      <c r="N409" s="118"/>
      <c r="O409" s="118"/>
      <c r="P409" s="118"/>
      <c r="Q409" s="118"/>
    </row>
    <row r="410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118"/>
      <c r="M410" s="118"/>
      <c r="N410" s="118"/>
      <c r="O410" s="118"/>
      <c r="P410" s="118"/>
      <c r="Q410" s="118"/>
    </row>
    <row r="41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118"/>
      <c r="M411" s="118"/>
      <c r="N411" s="118"/>
      <c r="O411" s="118"/>
      <c r="P411" s="118"/>
      <c r="Q411" s="118"/>
    </row>
    <row r="412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118"/>
      <c r="M412" s="118"/>
      <c r="N412" s="118"/>
      <c r="O412" s="118"/>
      <c r="P412" s="118"/>
      <c r="Q412" s="118"/>
    </row>
    <row r="413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118"/>
      <c r="M413" s="118"/>
      <c r="N413" s="118"/>
      <c r="O413" s="118"/>
      <c r="P413" s="118"/>
      <c r="Q413" s="118"/>
    </row>
    <row r="414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118"/>
      <c r="M414" s="118"/>
      <c r="N414" s="118"/>
      <c r="O414" s="118"/>
      <c r="P414" s="118"/>
      <c r="Q414" s="118"/>
    </row>
    <row r="415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118"/>
      <c r="M415" s="118"/>
      <c r="N415" s="118"/>
      <c r="O415" s="118"/>
      <c r="P415" s="118"/>
      <c r="Q415" s="118"/>
    </row>
    <row r="416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118"/>
      <c r="M416" s="118"/>
      <c r="N416" s="118"/>
      <c r="O416" s="118"/>
      <c r="P416" s="118"/>
      <c r="Q416" s="118"/>
    </row>
    <row r="417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118"/>
      <c r="M417" s="118"/>
      <c r="N417" s="118"/>
      <c r="O417" s="118"/>
      <c r="P417" s="118"/>
      <c r="Q417" s="118"/>
    </row>
    <row r="418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118"/>
      <c r="M418" s="118"/>
      <c r="N418" s="118"/>
      <c r="O418" s="118"/>
      <c r="P418" s="118"/>
      <c r="Q418" s="118"/>
    </row>
    <row r="419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118"/>
      <c r="M419" s="118"/>
      <c r="N419" s="118"/>
      <c r="O419" s="118"/>
      <c r="P419" s="118"/>
      <c r="Q419" s="118"/>
    </row>
    <row r="420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118"/>
      <c r="M420" s="118"/>
      <c r="N420" s="118"/>
      <c r="O420" s="118"/>
      <c r="P420" s="118"/>
      <c r="Q420" s="118"/>
    </row>
    <row r="42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118"/>
      <c r="M421" s="118"/>
      <c r="N421" s="118"/>
      <c r="O421" s="118"/>
      <c r="P421" s="118"/>
      <c r="Q421" s="118"/>
    </row>
    <row r="422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118"/>
      <c r="M422" s="118"/>
      <c r="N422" s="118"/>
      <c r="O422" s="118"/>
      <c r="P422" s="118"/>
      <c r="Q422" s="118"/>
    </row>
    <row r="423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118"/>
      <c r="M423" s="118"/>
      <c r="N423" s="118"/>
      <c r="O423" s="118"/>
      <c r="P423" s="118"/>
      <c r="Q423" s="118"/>
    </row>
    <row r="424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118"/>
      <c r="M424" s="118"/>
      <c r="N424" s="118"/>
      <c r="O424" s="118"/>
      <c r="P424" s="118"/>
      <c r="Q424" s="118"/>
    </row>
    <row r="425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118"/>
      <c r="M425" s="118"/>
      <c r="N425" s="118"/>
      <c r="O425" s="118"/>
      <c r="P425" s="118"/>
      <c r="Q425" s="118"/>
    </row>
    <row r="426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118"/>
      <c r="M426" s="118"/>
      <c r="N426" s="118"/>
      <c r="O426" s="118"/>
      <c r="P426" s="118"/>
      <c r="Q426" s="118"/>
    </row>
    <row r="427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118"/>
      <c r="M427" s="118"/>
      <c r="N427" s="118"/>
      <c r="O427" s="118"/>
      <c r="P427" s="118"/>
      <c r="Q427" s="118"/>
    </row>
    <row r="428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118"/>
      <c r="M428" s="118"/>
      <c r="N428" s="118"/>
      <c r="O428" s="118"/>
      <c r="P428" s="118"/>
      <c r="Q428" s="118"/>
    </row>
    <row r="429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118"/>
      <c r="M429" s="118"/>
      <c r="N429" s="118"/>
      <c r="O429" s="118"/>
      <c r="P429" s="118"/>
      <c r="Q429" s="118"/>
    </row>
    <row r="430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118"/>
      <c r="M430" s="118"/>
      <c r="N430" s="118"/>
      <c r="O430" s="118"/>
      <c r="P430" s="118"/>
      <c r="Q430" s="118"/>
    </row>
    <row r="43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118"/>
      <c r="M431" s="118"/>
      <c r="N431" s="118"/>
      <c r="O431" s="118"/>
      <c r="P431" s="118"/>
      <c r="Q431" s="118"/>
    </row>
    <row r="432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118"/>
      <c r="M432" s="118"/>
      <c r="N432" s="118"/>
      <c r="O432" s="118"/>
      <c r="P432" s="118"/>
      <c r="Q432" s="118"/>
    </row>
    <row r="433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118"/>
      <c r="M433" s="118"/>
      <c r="N433" s="118"/>
      <c r="O433" s="118"/>
      <c r="P433" s="118"/>
      <c r="Q433" s="118"/>
    </row>
    <row r="434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118"/>
      <c r="M434" s="118"/>
      <c r="N434" s="118"/>
      <c r="O434" s="118"/>
      <c r="P434" s="118"/>
      <c r="Q434" s="118"/>
    </row>
    <row r="435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118"/>
      <c r="M435" s="118"/>
      <c r="N435" s="118"/>
      <c r="O435" s="118"/>
      <c r="P435" s="118"/>
      <c r="Q435" s="118"/>
    </row>
    <row r="436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118"/>
      <c r="M436" s="118"/>
      <c r="N436" s="118"/>
      <c r="O436" s="118"/>
      <c r="P436" s="118"/>
      <c r="Q436" s="118"/>
    </row>
    <row r="437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118"/>
      <c r="M437" s="118"/>
      <c r="N437" s="118"/>
      <c r="O437" s="118"/>
      <c r="P437" s="118"/>
      <c r="Q437" s="118"/>
    </row>
    <row r="438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118"/>
      <c r="M438" s="118"/>
      <c r="N438" s="118"/>
      <c r="O438" s="118"/>
      <c r="P438" s="118"/>
      <c r="Q438" s="118"/>
    </row>
    <row r="439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118"/>
      <c r="M439" s="118"/>
      <c r="N439" s="118"/>
      <c r="O439" s="118"/>
      <c r="P439" s="118"/>
      <c r="Q439" s="118"/>
    </row>
    <row r="440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118"/>
      <c r="M440" s="118"/>
      <c r="N440" s="118"/>
      <c r="O440" s="118"/>
      <c r="P440" s="118"/>
      <c r="Q440" s="118"/>
    </row>
    <row r="44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118"/>
      <c r="M441" s="118"/>
      <c r="N441" s="118"/>
      <c r="O441" s="118"/>
      <c r="P441" s="118"/>
      <c r="Q441" s="118"/>
    </row>
    <row r="442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118"/>
      <c r="M442" s="118"/>
      <c r="N442" s="118"/>
      <c r="O442" s="118"/>
      <c r="P442" s="118"/>
      <c r="Q442" s="118"/>
    </row>
    <row r="443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118"/>
      <c r="M443" s="118"/>
      <c r="N443" s="118"/>
      <c r="O443" s="118"/>
      <c r="P443" s="118"/>
      <c r="Q443" s="118"/>
    </row>
    <row r="444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118"/>
      <c r="M444" s="118"/>
      <c r="N444" s="118"/>
      <c r="O444" s="118"/>
      <c r="P444" s="118"/>
      <c r="Q444" s="118"/>
    </row>
    <row r="445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118"/>
      <c r="M445" s="118"/>
      <c r="N445" s="118"/>
      <c r="O445" s="118"/>
      <c r="P445" s="118"/>
      <c r="Q445" s="118"/>
    </row>
    <row r="446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118"/>
      <c r="M446" s="118"/>
      <c r="N446" s="118"/>
      <c r="O446" s="118"/>
      <c r="P446" s="118"/>
      <c r="Q446" s="118"/>
    </row>
    <row r="447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118"/>
      <c r="M447" s="118"/>
      <c r="N447" s="118"/>
      <c r="O447" s="118"/>
      <c r="P447" s="118"/>
      <c r="Q447" s="118"/>
    </row>
    <row r="448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118"/>
      <c r="M448" s="118"/>
      <c r="N448" s="118"/>
      <c r="O448" s="118"/>
      <c r="P448" s="118"/>
      <c r="Q448" s="118"/>
    </row>
    <row r="449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118"/>
      <c r="M449" s="118"/>
      <c r="N449" s="118"/>
      <c r="O449" s="118"/>
      <c r="P449" s="118"/>
      <c r="Q449" s="118"/>
    </row>
    <row r="450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118"/>
      <c r="M450" s="118"/>
      <c r="N450" s="118"/>
      <c r="O450" s="118"/>
      <c r="P450" s="118"/>
      <c r="Q450" s="118"/>
    </row>
    <row r="45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118"/>
      <c r="M451" s="118"/>
      <c r="N451" s="118"/>
      <c r="O451" s="118"/>
      <c r="P451" s="118"/>
      <c r="Q451" s="118"/>
    </row>
    <row r="452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118"/>
      <c r="M452" s="118"/>
      <c r="N452" s="118"/>
      <c r="O452" s="118"/>
      <c r="P452" s="118"/>
      <c r="Q452" s="118"/>
    </row>
    <row r="453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118"/>
      <c r="M453" s="118"/>
      <c r="N453" s="118"/>
      <c r="O453" s="118"/>
      <c r="P453" s="118"/>
      <c r="Q453" s="118"/>
    </row>
    <row r="454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118"/>
      <c r="M454" s="118"/>
      <c r="N454" s="118"/>
      <c r="O454" s="118"/>
      <c r="P454" s="118"/>
      <c r="Q454" s="118"/>
    </row>
    <row r="455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118"/>
      <c r="M455" s="118"/>
      <c r="N455" s="118"/>
      <c r="O455" s="118"/>
      <c r="P455" s="118"/>
      <c r="Q455" s="118"/>
    </row>
    <row r="456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118"/>
      <c r="M456" s="118"/>
      <c r="N456" s="118"/>
      <c r="O456" s="118"/>
      <c r="P456" s="118"/>
      <c r="Q456" s="118"/>
    </row>
    <row r="457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118"/>
      <c r="M457" s="118"/>
      <c r="N457" s="118"/>
      <c r="O457" s="118"/>
      <c r="P457" s="118"/>
      <c r="Q457" s="118"/>
    </row>
    <row r="458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118"/>
      <c r="M458" s="118"/>
      <c r="N458" s="118"/>
      <c r="O458" s="118"/>
      <c r="P458" s="118"/>
      <c r="Q458" s="118"/>
    </row>
    <row r="459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118"/>
      <c r="M459" s="118"/>
      <c r="N459" s="118"/>
      <c r="O459" s="118"/>
      <c r="P459" s="118"/>
      <c r="Q459" s="118"/>
    </row>
    <row r="460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118"/>
      <c r="M460" s="118"/>
      <c r="N460" s="118"/>
      <c r="O460" s="118"/>
      <c r="P460" s="118"/>
      <c r="Q460" s="118"/>
    </row>
    <row r="46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118"/>
      <c r="M461" s="118"/>
      <c r="N461" s="118"/>
      <c r="O461" s="118"/>
      <c r="P461" s="118"/>
      <c r="Q461" s="118"/>
    </row>
    <row r="462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118"/>
      <c r="M462" s="118"/>
      <c r="N462" s="118"/>
      <c r="O462" s="118"/>
      <c r="P462" s="118"/>
      <c r="Q462" s="118"/>
    </row>
    <row r="463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118"/>
      <c r="M463" s="118"/>
      <c r="N463" s="118"/>
      <c r="O463" s="118"/>
      <c r="P463" s="118"/>
      <c r="Q463" s="118"/>
    </row>
    <row r="464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118"/>
      <c r="M464" s="118"/>
      <c r="N464" s="118"/>
      <c r="O464" s="118"/>
      <c r="P464" s="118"/>
      <c r="Q464" s="118"/>
    </row>
    <row r="465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118"/>
      <c r="M465" s="118"/>
      <c r="N465" s="118"/>
      <c r="O465" s="118"/>
      <c r="P465" s="118"/>
      <c r="Q465" s="118"/>
    </row>
    <row r="466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118"/>
      <c r="M466" s="118"/>
      <c r="N466" s="118"/>
      <c r="O466" s="118"/>
      <c r="P466" s="118"/>
      <c r="Q466" s="118"/>
    </row>
    <row r="467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118"/>
      <c r="M467" s="118"/>
      <c r="N467" s="118"/>
      <c r="O467" s="118"/>
      <c r="P467" s="118"/>
      <c r="Q467" s="118"/>
    </row>
    <row r="468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118"/>
      <c r="M468" s="118"/>
      <c r="N468" s="118"/>
      <c r="O468" s="118"/>
      <c r="P468" s="118"/>
      <c r="Q468" s="118"/>
    </row>
    <row r="469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118"/>
      <c r="M469" s="118"/>
      <c r="N469" s="118"/>
      <c r="O469" s="118"/>
      <c r="P469" s="118"/>
      <c r="Q469" s="118"/>
    </row>
    <row r="470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118"/>
      <c r="M470" s="118"/>
      <c r="N470" s="118"/>
      <c r="O470" s="118"/>
      <c r="P470" s="118"/>
      <c r="Q470" s="118"/>
    </row>
    <row r="47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118"/>
      <c r="M471" s="118"/>
      <c r="N471" s="118"/>
      <c r="O471" s="118"/>
      <c r="P471" s="118"/>
      <c r="Q471" s="118"/>
    </row>
    <row r="472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118"/>
      <c r="M472" s="118"/>
      <c r="N472" s="118"/>
      <c r="O472" s="118"/>
      <c r="P472" s="118"/>
      <c r="Q472" s="118"/>
    </row>
    <row r="473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118"/>
      <c r="M473" s="118"/>
      <c r="N473" s="118"/>
      <c r="O473" s="118"/>
      <c r="P473" s="118"/>
      <c r="Q473" s="118"/>
    </row>
    <row r="474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118"/>
      <c r="M474" s="118"/>
      <c r="N474" s="118"/>
      <c r="O474" s="118"/>
      <c r="P474" s="118"/>
      <c r="Q474" s="118"/>
    </row>
    <row r="475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118"/>
      <c r="M475" s="118"/>
      <c r="N475" s="118"/>
      <c r="O475" s="118"/>
      <c r="P475" s="118"/>
      <c r="Q475" s="118"/>
    </row>
    <row r="476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118"/>
      <c r="M476" s="118"/>
      <c r="N476" s="118"/>
      <c r="O476" s="118"/>
      <c r="P476" s="118"/>
      <c r="Q476" s="118"/>
    </row>
    <row r="477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118"/>
      <c r="M477" s="118"/>
      <c r="N477" s="118"/>
      <c r="O477" s="118"/>
      <c r="P477" s="118"/>
      <c r="Q477" s="118"/>
    </row>
    <row r="478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118"/>
      <c r="M478" s="118"/>
      <c r="N478" s="118"/>
      <c r="O478" s="118"/>
      <c r="P478" s="118"/>
      <c r="Q478" s="118"/>
    </row>
    <row r="479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118"/>
      <c r="M479" s="118"/>
      <c r="N479" s="118"/>
      <c r="O479" s="118"/>
      <c r="P479" s="118"/>
      <c r="Q479" s="118"/>
    </row>
    <row r="480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118"/>
      <c r="M480" s="118"/>
      <c r="N480" s="118"/>
      <c r="O480" s="118"/>
      <c r="P480" s="118"/>
      <c r="Q480" s="118"/>
    </row>
    <row r="48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118"/>
      <c r="M481" s="118"/>
      <c r="N481" s="118"/>
      <c r="O481" s="118"/>
      <c r="P481" s="118"/>
      <c r="Q481" s="118"/>
    </row>
    <row r="482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118"/>
      <c r="M482" s="118"/>
      <c r="N482" s="118"/>
      <c r="O482" s="118"/>
      <c r="P482" s="118"/>
      <c r="Q482" s="118"/>
    </row>
    <row r="483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118"/>
      <c r="M483" s="118"/>
      <c r="N483" s="118"/>
      <c r="O483" s="118"/>
      <c r="P483" s="118"/>
      <c r="Q483" s="118"/>
    </row>
    <row r="484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118"/>
      <c r="M484" s="118"/>
      <c r="N484" s="118"/>
      <c r="O484" s="118"/>
      <c r="P484" s="118"/>
      <c r="Q484" s="118"/>
    </row>
    <row r="485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118"/>
      <c r="M485" s="118"/>
      <c r="N485" s="118"/>
      <c r="O485" s="118"/>
      <c r="P485" s="118"/>
      <c r="Q485" s="118"/>
    </row>
    <row r="486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118"/>
      <c r="M486" s="118"/>
      <c r="N486" s="118"/>
      <c r="O486" s="118"/>
      <c r="P486" s="118"/>
      <c r="Q486" s="118"/>
    </row>
    <row r="487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118"/>
      <c r="M487" s="118"/>
      <c r="N487" s="118"/>
      <c r="O487" s="118"/>
      <c r="P487" s="118"/>
      <c r="Q487" s="118"/>
    </row>
    <row r="488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118"/>
      <c r="M488" s="118"/>
      <c r="N488" s="118"/>
      <c r="O488" s="118"/>
      <c r="P488" s="118"/>
      <c r="Q488" s="118"/>
    </row>
    <row r="489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118"/>
      <c r="M489" s="118"/>
      <c r="N489" s="118"/>
      <c r="O489" s="118"/>
      <c r="P489" s="118"/>
      <c r="Q489" s="118"/>
    </row>
    <row r="490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118"/>
      <c r="M490" s="118"/>
      <c r="N490" s="118"/>
      <c r="O490" s="118"/>
      <c r="P490" s="118"/>
      <c r="Q490" s="118"/>
    </row>
    <row r="49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118"/>
      <c r="M491" s="118"/>
      <c r="N491" s="118"/>
      <c r="O491" s="118"/>
      <c r="P491" s="118"/>
      <c r="Q491" s="118"/>
    </row>
    <row r="492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118"/>
      <c r="M492" s="118"/>
      <c r="N492" s="118"/>
      <c r="O492" s="118"/>
      <c r="P492" s="118"/>
      <c r="Q492" s="118"/>
    </row>
    <row r="493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118"/>
      <c r="M493" s="118"/>
      <c r="N493" s="118"/>
      <c r="O493" s="118"/>
      <c r="P493" s="118"/>
      <c r="Q493" s="118"/>
    </row>
    <row r="494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118"/>
      <c r="M494" s="118"/>
      <c r="N494" s="118"/>
      <c r="O494" s="118"/>
      <c r="P494" s="118"/>
      <c r="Q494" s="118"/>
    </row>
    <row r="495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118"/>
      <c r="M495" s="118"/>
      <c r="N495" s="118"/>
      <c r="O495" s="118"/>
      <c r="P495" s="118"/>
      <c r="Q495" s="118"/>
    </row>
    <row r="496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118"/>
      <c r="M496" s="118"/>
      <c r="N496" s="118"/>
      <c r="O496" s="118"/>
      <c r="P496" s="118"/>
      <c r="Q496" s="118"/>
    </row>
    <row r="497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118"/>
      <c r="M497" s="118"/>
      <c r="N497" s="118"/>
      <c r="O497" s="118"/>
      <c r="P497" s="118"/>
      <c r="Q497" s="118"/>
    </row>
    <row r="498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118"/>
      <c r="M498" s="118"/>
      <c r="N498" s="118"/>
      <c r="O498" s="118"/>
      <c r="P498" s="118"/>
      <c r="Q498" s="118"/>
    </row>
    <row r="499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118"/>
      <c r="M499" s="118"/>
      <c r="N499" s="118"/>
      <c r="O499" s="118"/>
      <c r="P499" s="118"/>
      <c r="Q499" s="118"/>
    </row>
    <row r="500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118"/>
      <c r="M500" s="118"/>
      <c r="N500" s="118"/>
      <c r="O500" s="118"/>
      <c r="P500" s="118"/>
      <c r="Q500" s="118"/>
    </row>
    <row r="50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118"/>
      <c r="M501" s="118"/>
      <c r="N501" s="118"/>
      <c r="O501" s="118"/>
      <c r="P501" s="118"/>
      <c r="Q501" s="118"/>
    </row>
    <row r="502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118"/>
      <c r="M502" s="118"/>
      <c r="N502" s="118"/>
      <c r="O502" s="118"/>
      <c r="P502" s="118"/>
      <c r="Q502" s="118"/>
    </row>
    <row r="503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118"/>
      <c r="M503" s="118"/>
      <c r="N503" s="118"/>
      <c r="O503" s="118"/>
      <c r="P503" s="118"/>
      <c r="Q503" s="118"/>
    </row>
    <row r="504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118"/>
      <c r="M504" s="118"/>
      <c r="N504" s="118"/>
      <c r="O504" s="118"/>
      <c r="P504" s="118"/>
      <c r="Q504" s="118"/>
    </row>
    <row r="505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118"/>
      <c r="M505" s="118"/>
      <c r="N505" s="118"/>
      <c r="O505" s="118"/>
      <c r="P505" s="118"/>
      <c r="Q505" s="118"/>
    </row>
    <row r="506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118"/>
      <c r="M506" s="118"/>
      <c r="N506" s="118"/>
      <c r="O506" s="118"/>
      <c r="P506" s="118"/>
      <c r="Q506" s="118"/>
    </row>
    <row r="507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118"/>
      <c r="M507" s="118"/>
      <c r="N507" s="118"/>
      <c r="O507" s="118"/>
      <c r="P507" s="118"/>
      <c r="Q507" s="118"/>
    </row>
    <row r="508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118"/>
      <c r="M508" s="118"/>
      <c r="N508" s="118"/>
      <c r="O508" s="118"/>
      <c r="P508" s="118"/>
      <c r="Q508" s="118"/>
    </row>
    <row r="509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118"/>
      <c r="M509" s="118"/>
      <c r="N509" s="118"/>
      <c r="O509" s="118"/>
      <c r="P509" s="118"/>
      <c r="Q509" s="118"/>
    </row>
    <row r="510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118"/>
      <c r="M510" s="118"/>
      <c r="N510" s="118"/>
      <c r="O510" s="118"/>
      <c r="P510" s="118"/>
      <c r="Q510" s="118"/>
    </row>
    <row r="51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118"/>
      <c r="M511" s="118"/>
      <c r="N511" s="118"/>
      <c r="O511" s="118"/>
      <c r="P511" s="118"/>
      <c r="Q511" s="118"/>
    </row>
    <row r="512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118"/>
      <c r="M512" s="118"/>
      <c r="N512" s="118"/>
      <c r="O512" s="118"/>
      <c r="P512" s="118"/>
      <c r="Q512" s="118"/>
    </row>
    <row r="513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118"/>
      <c r="M513" s="118"/>
      <c r="N513" s="118"/>
      <c r="O513" s="118"/>
      <c r="P513" s="118"/>
      <c r="Q513" s="118"/>
    </row>
    <row r="514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118"/>
      <c r="M514" s="118"/>
      <c r="N514" s="118"/>
      <c r="O514" s="118"/>
      <c r="P514" s="118"/>
      <c r="Q514" s="118"/>
    </row>
    <row r="515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118"/>
      <c r="M515" s="118"/>
      <c r="N515" s="118"/>
      <c r="O515" s="118"/>
      <c r="P515" s="118"/>
      <c r="Q515" s="118"/>
    </row>
    <row r="516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118"/>
      <c r="M516" s="118"/>
      <c r="N516" s="118"/>
      <c r="O516" s="118"/>
      <c r="P516" s="118"/>
      <c r="Q516" s="118"/>
    </row>
    <row r="517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118"/>
      <c r="M517" s="118"/>
      <c r="N517" s="118"/>
      <c r="O517" s="118"/>
      <c r="P517" s="118"/>
      <c r="Q517" s="118"/>
    </row>
    <row r="518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118"/>
      <c r="M518" s="118"/>
      <c r="N518" s="118"/>
      <c r="O518" s="118"/>
      <c r="P518" s="118"/>
      <c r="Q518" s="118"/>
    </row>
    <row r="519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118"/>
      <c r="M519" s="118"/>
      <c r="N519" s="118"/>
      <c r="O519" s="118"/>
      <c r="P519" s="118"/>
      <c r="Q519" s="118"/>
    </row>
    <row r="520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118"/>
      <c r="M520" s="118"/>
      <c r="N520" s="118"/>
      <c r="O520" s="118"/>
      <c r="P520" s="118"/>
      <c r="Q520" s="118"/>
    </row>
    <row r="52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118"/>
      <c r="M521" s="118"/>
      <c r="N521" s="118"/>
      <c r="O521" s="118"/>
      <c r="P521" s="118"/>
      <c r="Q521" s="118"/>
    </row>
    <row r="522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118"/>
      <c r="M522" s="118"/>
      <c r="N522" s="118"/>
      <c r="O522" s="118"/>
      <c r="P522" s="118"/>
      <c r="Q522" s="118"/>
    </row>
    <row r="523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118"/>
      <c r="M523" s="118"/>
      <c r="N523" s="118"/>
      <c r="O523" s="118"/>
      <c r="P523" s="118"/>
      <c r="Q523" s="118"/>
    </row>
    <row r="524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118"/>
      <c r="M524" s="118"/>
      <c r="N524" s="118"/>
      <c r="O524" s="118"/>
      <c r="P524" s="118"/>
      <c r="Q524" s="118"/>
    </row>
    <row r="525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118"/>
      <c r="M525" s="118"/>
      <c r="N525" s="118"/>
      <c r="O525" s="118"/>
      <c r="P525" s="118"/>
      <c r="Q525" s="118"/>
    </row>
    <row r="526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118"/>
      <c r="M526" s="118"/>
      <c r="N526" s="118"/>
      <c r="O526" s="118"/>
      <c r="P526" s="118"/>
      <c r="Q526" s="118"/>
    </row>
    <row r="527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118"/>
      <c r="M527" s="118"/>
      <c r="N527" s="118"/>
      <c r="O527" s="118"/>
      <c r="P527" s="118"/>
      <c r="Q527" s="118"/>
    </row>
    <row r="528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118"/>
      <c r="M528" s="118"/>
      <c r="N528" s="118"/>
      <c r="O528" s="118"/>
      <c r="P528" s="118"/>
      <c r="Q528" s="118"/>
    </row>
    <row r="529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118"/>
      <c r="M529" s="118"/>
      <c r="N529" s="118"/>
      <c r="O529" s="118"/>
      <c r="P529" s="118"/>
      <c r="Q529" s="118"/>
    </row>
    <row r="530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118"/>
      <c r="M530" s="118"/>
      <c r="N530" s="118"/>
      <c r="O530" s="118"/>
      <c r="P530" s="118"/>
      <c r="Q530" s="118"/>
    </row>
    <row r="53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118"/>
      <c r="M531" s="118"/>
      <c r="N531" s="118"/>
      <c r="O531" s="118"/>
      <c r="P531" s="118"/>
      <c r="Q531" s="118"/>
    </row>
    <row r="532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118"/>
      <c r="M532" s="118"/>
      <c r="N532" s="118"/>
      <c r="O532" s="118"/>
      <c r="P532" s="118"/>
      <c r="Q532" s="118"/>
    </row>
    <row r="533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118"/>
      <c r="M533" s="118"/>
      <c r="N533" s="118"/>
      <c r="O533" s="118"/>
      <c r="P533" s="118"/>
      <c r="Q533" s="118"/>
    </row>
    <row r="534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118"/>
      <c r="M534" s="118"/>
      <c r="N534" s="118"/>
      <c r="O534" s="118"/>
      <c r="P534" s="118"/>
      <c r="Q534" s="118"/>
    </row>
    <row r="535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118"/>
      <c r="M535" s="118"/>
      <c r="N535" s="118"/>
      <c r="O535" s="118"/>
      <c r="P535" s="118"/>
      <c r="Q535" s="118"/>
    </row>
    <row r="536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118"/>
      <c r="M536" s="118"/>
      <c r="N536" s="118"/>
      <c r="O536" s="118"/>
      <c r="P536" s="118"/>
      <c r="Q536" s="118"/>
    </row>
    <row r="537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118"/>
      <c r="M537" s="118"/>
      <c r="N537" s="118"/>
      <c r="O537" s="118"/>
      <c r="P537" s="118"/>
      <c r="Q537" s="118"/>
    </row>
    <row r="538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118"/>
      <c r="M538" s="118"/>
      <c r="N538" s="118"/>
      <c r="O538" s="118"/>
      <c r="P538" s="118"/>
      <c r="Q538" s="118"/>
    </row>
    <row r="539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118"/>
      <c r="M539" s="118"/>
      <c r="N539" s="118"/>
      <c r="O539" s="118"/>
      <c r="P539" s="118"/>
      <c r="Q539" s="118"/>
    </row>
    <row r="540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118"/>
      <c r="M540" s="118"/>
      <c r="N540" s="118"/>
      <c r="O540" s="118"/>
      <c r="P540" s="118"/>
      <c r="Q540" s="118"/>
    </row>
    <row r="54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118"/>
      <c r="M541" s="118"/>
      <c r="N541" s="118"/>
      <c r="O541" s="118"/>
      <c r="P541" s="118"/>
      <c r="Q541" s="118"/>
    </row>
    <row r="542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118"/>
      <c r="M542" s="118"/>
      <c r="N542" s="118"/>
      <c r="O542" s="118"/>
      <c r="P542" s="118"/>
      <c r="Q542" s="118"/>
    </row>
    <row r="543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118"/>
      <c r="M543" s="118"/>
      <c r="N543" s="118"/>
      <c r="O543" s="118"/>
      <c r="P543" s="118"/>
      <c r="Q543" s="118"/>
    </row>
    <row r="544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118"/>
      <c r="M544" s="118"/>
      <c r="N544" s="118"/>
      <c r="O544" s="118"/>
      <c r="P544" s="118"/>
      <c r="Q544" s="118"/>
    </row>
    <row r="545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118"/>
      <c r="M545" s="118"/>
      <c r="N545" s="118"/>
      <c r="O545" s="118"/>
      <c r="P545" s="118"/>
      <c r="Q545" s="118"/>
    </row>
    <row r="546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118"/>
      <c r="M546" s="118"/>
      <c r="N546" s="118"/>
      <c r="O546" s="118"/>
      <c r="P546" s="118"/>
      <c r="Q546" s="118"/>
    </row>
    <row r="547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118"/>
      <c r="M547" s="118"/>
      <c r="N547" s="118"/>
      <c r="O547" s="118"/>
      <c r="P547" s="118"/>
      <c r="Q547" s="118"/>
    </row>
    <row r="548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118"/>
      <c r="M548" s="118"/>
      <c r="N548" s="118"/>
      <c r="O548" s="118"/>
      <c r="P548" s="118"/>
      <c r="Q548" s="118"/>
    </row>
    <row r="549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118"/>
      <c r="M549" s="118"/>
      <c r="N549" s="118"/>
      <c r="O549" s="118"/>
      <c r="P549" s="118"/>
      <c r="Q549" s="118"/>
    </row>
    <row r="550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118"/>
      <c r="M550" s="118"/>
      <c r="N550" s="118"/>
      <c r="O550" s="118"/>
      <c r="P550" s="118"/>
      <c r="Q550" s="118"/>
    </row>
    <row r="55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118"/>
      <c r="M551" s="118"/>
      <c r="N551" s="118"/>
      <c r="O551" s="118"/>
      <c r="P551" s="118"/>
      <c r="Q551" s="118"/>
    </row>
    <row r="552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118"/>
      <c r="M552" s="118"/>
      <c r="N552" s="118"/>
      <c r="O552" s="118"/>
      <c r="P552" s="118"/>
      <c r="Q552" s="118"/>
    </row>
    <row r="553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118"/>
      <c r="M553" s="118"/>
      <c r="N553" s="118"/>
      <c r="O553" s="118"/>
      <c r="P553" s="118"/>
      <c r="Q553" s="118"/>
    </row>
    <row r="554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118"/>
      <c r="M554" s="118"/>
      <c r="N554" s="118"/>
      <c r="O554" s="118"/>
      <c r="P554" s="118"/>
      <c r="Q554" s="118"/>
    </row>
    <row r="555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118"/>
      <c r="M555" s="118"/>
      <c r="N555" s="118"/>
      <c r="O555" s="118"/>
      <c r="P555" s="118"/>
      <c r="Q555" s="118"/>
    </row>
    <row r="556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118"/>
      <c r="M556" s="118"/>
      <c r="N556" s="118"/>
      <c r="O556" s="118"/>
      <c r="P556" s="118"/>
      <c r="Q556" s="118"/>
    </row>
    <row r="557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118"/>
      <c r="M557" s="118"/>
      <c r="N557" s="118"/>
      <c r="O557" s="118"/>
      <c r="P557" s="118"/>
      <c r="Q557" s="118"/>
    </row>
    <row r="558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118"/>
      <c r="M558" s="118"/>
      <c r="N558" s="118"/>
      <c r="O558" s="118"/>
      <c r="P558" s="118"/>
      <c r="Q558" s="118"/>
    </row>
    <row r="559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118"/>
      <c r="M559" s="118"/>
      <c r="N559" s="118"/>
      <c r="O559" s="118"/>
      <c r="P559" s="118"/>
      <c r="Q559" s="118"/>
    </row>
    <row r="560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118"/>
      <c r="M560" s="118"/>
      <c r="N560" s="118"/>
      <c r="O560" s="118"/>
      <c r="P560" s="118"/>
      <c r="Q560" s="118"/>
    </row>
    <row r="56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118"/>
      <c r="M561" s="118"/>
      <c r="N561" s="118"/>
      <c r="O561" s="118"/>
      <c r="P561" s="118"/>
      <c r="Q561" s="118"/>
    </row>
    <row r="562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118"/>
      <c r="M562" s="118"/>
      <c r="N562" s="118"/>
      <c r="O562" s="118"/>
      <c r="P562" s="118"/>
      <c r="Q562" s="118"/>
    </row>
    <row r="563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118"/>
      <c r="M563" s="118"/>
      <c r="N563" s="118"/>
      <c r="O563" s="118"/>
      <c r="P563" s="118"/>
      <c r="Q563" s="118"/>
    </row>
    <row r="564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118"/>
      <c r="M564" s="118"/>
      <c r="N564" s="118"/>
      <c r="O564" s="118"/>
      <c r="P564" s="118"/>
      <c r="Q564" s="118"/>
    </row>
    <row r="565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118"/>
      <c r="M565" s="118"/>
      <c r="N565" s="118"/>
      <c r="O565" s="118"/>
      <c r="P565" s="118"/>
      <c r="Q565" s="118"/>
    </row>
    <row r="566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118"/>
      <c r="M566" s="118"/>
      <c r="N566" s="118"/>
      <c r="O566" s="118"/>
      <c r="P566" s="118"/>
      <c r="Q566" s="118"/>
    </row>
    <row r="567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118"/>
      <c r="M567" s="118"/>
      <c r="N567" s="118"/>
      <c r="O567" s="118"/>
      <c r="P567" s="118"/>
      <c r="Q567" s="118"/>
    </row>
    <row r="568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118"/>
      <c r="M568" s="118"/>
      <c r="N568" s="118"/>
      <c r="O568" s="118"/>
      <c r="P568" s="118"/>
      <c r="Q568" s="118"/>
    </row>
    <row r="569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118"/>
      <c r="M569" s="118"/>
      <c r="N569" s="118"/>
      <c r="O569" s="118"/>
      <c r="P569" s="118"/>
      <c r="Q569" s="118"/>
    </row>
    <row r="570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118"/>
      <c r="M570" s="118"/>
      <c r="N570" s="118"/>
      <c r="O570" s="118"/>
      <c r="P570" s="118"/>
      <c r="Q570" s="118"/>
    </row>
    <row r="57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118"/>
      <c r="M571" s="118"/>
      <c r="N571" s="118"/>
      <c r="O571" s="118"/>
      <c r="P571" s="118"/>
      <c r="Q571" s="118"/>
    </row>
    <row r="572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118"/>
      <c r="M572" s="118"/>
      <c r="N572" s="118"/>
      <c r="O572" s="118"/>
      <c r="P572" s="118"/>
      <c r="Q572" s="118"/>
    </row>
    <row r="573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118"/>
      <c r="M573" s="118"/>
      <c r="N573" s="118"/>
      <c r="O573" s="118"/>
      <c r="P573" s="118"/>
      <c r="Q573" s="118"/>
    </row>
    <row r="574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118"/>
      <c r="M574" s="118"/>
      <c r="N574" s="118"/>
      <c r="O574" s="118"/>
      <c r="P574" s="118"/>
      <c r="Q574" s="118"/>
    </row>
    <row r="575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118"/>
      <c r="M575" s="118"/>
      <c r="N575" s="118"/>
      <c r="O575" s="118"/>
      <c r="P575" s="118"/>
      <c r="Q575" s="118"/>
    </row>
    <row r="576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118"/>
      <c r="M576" s="118"/>
      <c r="N576" s="118"/>
      <c r="O576" s="118"/>
      <c r="P576" s="118"/>
      <c r="Q576" s="118"/>
    </row>
    <row r="577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118"/>
      <c r="M577" s="118"/>
      <c r="N577" s="118"/>
      <c r="O577" s="118"/>
      <c r="P577" s="118"/>
      <c r="Q577" s="118"/>
    </row>
    <row r="578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118"/>
      <c r="M578" s="118"/>
      <c r="N578" s="118"/>
      <c r="O578" s="118"/>
      <c r="P578" s="118"/>
      <c r="Q578" s="118"/>
    </row>
    <row r="579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118"/>
      <c r="M579" s="118"/>
      <c r="N579" s="118"/>
      <c r="O579" s="118"/>
      <c r="P579" s="118"/>
      <c r="Q579" s="118"/>
    </row>
    <row r="580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118"/>
      <c r="M580" s="118"/>
      <c r="N580" s="118"/>
      <c r="O580" s="118"/>
      <c r="P580" s="118"/>
      <c r="Q580" s="118"/>
    </row>
    <row r="58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118"/>
      <c r="M581" s="118"/>
      <c r="N581" s="118"/>
      <c r="O581" s="118"/>
      <c r="P581" s="118"/>
      <c r="Q581" s="118"/>
    </row>
    <row r="582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118"/>
      <c r="M582" s="118"/>
      <c r="N582" s="118"/>
      <c r="O582" s="118"/>
      <c r="P582" s="118"/>
      <c r="Q582" s="118"/>
    </row>
    <row r="583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118"/>
      <c r="M583" s="118"/>
      <c r="N583" s="118"/>
      <c r="O583" s="118"/>
      <c r="P583" s="118"/>
      <c r="Q583" s="118"/>
    </row>
    <row r="584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118"/>
      <c r="M584" s="118"/>
      <c r="N584" s="118"/>
      <c r="O584" s="118"/>
      <c r="P584" s="118"/>
      <c r="Q584" s="118"/>
    </row>
    <row r="585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118"/>
      <c r="M585" s="118"/>
      <c r="N585" s="118"/>
      <c r="O585" s="118"/>
      <c r="P585" s="118"/>
      <c r="Q585" s="118"/>
    </row>
    <row r="586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118"/>
      <c r="M586" s="118"/>
      <c r="N586" s="118"/>
      <c r="O586" s="118"/>
      <c r="P586" s="118"/>
      <c r="Q586" s="118"/>
    </row>
    <row r="587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118"/>
      <c r="M587" s="118"/>
      <c r="N587" s="118"/>
      <c r="O587" s="118"/>
      <c r="P587" s="118"/>
      <c r="Q587" s="118"/>
    </row>
    <row r="588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118"/>
      <c r="M588" s="118"/>
      <c r="N588" s="118"/>
      <c r="O588" s="118"/>
      <c r="P588" s="118"/>
      <c r="Q588" s="118"/>
    </row>
    <row r="589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118"/>
      <c r="M589" s="118"/>
      <c r="N589" s="118"/>
      <c r="O589" s="118"/>
      <c r="P589" s="118"/>
      <c r="Q589" s="118"/>
    </row>
    <row r="590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118"/>
      <c r="M590" s="118"/>
      <c r="N590" s="118"/>
      <c r="O590" s="118"/>
      <c r="P590" s="118"/>
      <c r="Q590" s="118"/>
    </row>
    <row r="59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118"/>
      <c r="M591" s="118"/>
      <c r="N591" s="118"/>
      <c r="O591" s="118"/>
      <c r="P591" s="118"/>
      <c r="Q591" s="118"/>
    </row>
    <row r="592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118"/>
      <c r="M592" s="118"/>
      <c r="N592" s="118"/>
      <c r="O592" s="118"/>
      <c r="P592" s="118"/>
      <c r="Q592" s="118"/>
    </row>
    <row r="593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118"/>
      <c r="M593" s="118"/>
      <c r="N593" s="118"/>
      <c r="O593" s="118"/>
      <c r="P593" s="118"/>
      <c r="Q593" s="118"/>
    </row>
    <row r="594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118"/>
      <c r="M594" s="118"/>
      <c r="N594" s="118"/>
      <c r="O594" s="118"/>
      <c r="P594" s="118"/>
      <c r="Q594" s="118"/>
    </row>
    <row r="595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118"/>
      <c r="M595" s="118"/>
      <c r="N595" s="118"/>
      <c r="O595" s="118"/>
      <c r="P595" s="118"/>
      <c r="Q595" s="118"/>
    </row>
    <row r="596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118"/>
      <c r="M596" s="118"/>
      <c r="N596" s="118"/>
      <c r="O596" s="118"/>
      <c r="P596" s="118"/>
      <c r="Q596" s="118"/>
    </row>
    <row r="597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118"/>
      <c r="M597" s="118"/>
      <c r="N597" s="118"/>
      <c r="O597" s="118"/>
      <c r="P597" s="118"/>
      <c r="Q597" s="118"/>
    </row>
    <row r="598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118"/>
      <c r="M598" s="118"/>
      <c r="N598" s="118"/>
      <c r="O598" s="118"/>
      <c r="P598" s="118"/>
      <c r="Q598" s="118"/>
    </row>
    <row r="599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118"/>
      <c r="M599" s="118"/>
      <c r="N599" s="118"/>
      <c r="O599" s="118"/>
      <c r="P599" s="118"/>
      <c r="Q599" s="118"/>
    </row>
    <row r="600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118"/>
      <c r="M600" s="118"/>
      <c r="N600" s="118"/>
      <c r="O600" s="118"/>
      <c r="P600" s="118"/>
      <c r="Q600" s="118"/>
    </row>
    <row r="60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118"/>
      <c r="M601" s="118"/>
      <c r="N601" s="118"/>
      <c r="O601" s="118"/>
      <c r="P601" s="118"/>
      <c r="Q601" s="118"/>
    </row>
    <row r="602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118"/>
      <c r="M602" s="118"/>
      <c r="N602" s="118"/>
      <c r="O602" s="118"/>
      <c r="P602" s="118"/>
      <c r="Q602" s="118"/>
    </row>
    <row r="603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118"/>
      <c r="M603" s="118"/>
      <c r="N603" s="118"/>
      <c r="O603" s="118"/>
      <c r="P603" s="118"/>
      <c r="Q603" s="118"/>
    </row>
    <row r="604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118"/>
      <c r="M604" s="118"/>
      <c r="N604" s="118"/>
      <c r="O604" s="118"/>
      <c r="P604" s="118"/>
      <c r="Q604" s="118"/>
    </row>
    <row r="605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118"/>
      <c r="M605" s="118"/>
      <c r="N605" s="118"/>
      <c r="O605" s="118"/>
      <c r="P605" s="118"/>
      <c r="Q605" s="118"/>
    </row>
    <row r="606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118"/>
      <c r="M606" s="118"/>
      <c r="N606" s="118"/>
      <c r="O606" s="118"/>
      <c r="P606" s="118"/>
      <c r="Q606" s="118"/>
    </row>
    <row r="607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118"/>
      <c r="M607" s="118"/>
      <c r="N607" s="118"/>
      <c r="O607" s="118"/>
      <c r="P607" s="118"/>
      <c r="Q607" s="118"/>
    </row>
    <row r="608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118"/>
      <c r="M608" s="118"/>
      <c r="N608" s="118"/>
      <c r="O608" s="118"/>
      <c r="P608" s="118"/>
      <c r="Q608" s="118"/>
    </row>
    <row r="609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118"/>
      <c r="M609" s="118"/>
      <c r="N609" s="118"/>
      <c r="O609" s="118"/>
      <c r="P609" s="118"/>
      <c r="Q609" s="118"/>
    </row>
    <row r="610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118"/>
      <c r="M610" s="118"/>
      <c r="N610" s="118"/>
      <c r="O610" s="118"/>
      <c r="P610" s="118"/>
      <c r="Q610" s="118"/>
    </row>
    <row r="61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118"/>
      <c r="M611" s="118"/>
      <c r="N611" s="118"/>
      <c r="O611" s="118"/>
      <c r="P611" s="118"/>
      <c r="Q611" s="118"/>
    </row>
    <row r="612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118"/>
      <c r="M612" s="118"/>
      <c r="N612" s="118"/>
      <c r="O612" s="118"/>
      <c r="P612" s="118"/>
      <c r="Q612" s="118"/>
    </row>
    <row r="613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118"/>
      <c r="M613" s="118"/>
      <c r="N613" s="118"/>
      <c r="O613" s="118"/>
      <c r="P613" s="118"/>
      <c r="Q613" s="118"/>
    </row>
    <row r="614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118"/>
      <c r="M614" s="118"/>
      <c r="N614" s="118"/>
      <c r="O614" s="118"/>
      <c r="P614" s="118"/>
      <c r="Q614" s="118"/>
    </row>
    <row r="615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118"/>
      <c r="M615" s="118"/>
      <c r="N615" s="118"/>
      <c r="O615" s="118"/>
      <c r="P615" s="118"/>
      <c r="Q615" s="118"/>
    </row>
    <row r="616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118"/>
      <c r="M616" s="118"/>
      <c r="N616" s="118"/>
      <c r="O616" s="118"/>
      <c r="P616" s="118"/>
      <c r="Q616" s="118"/>
    </row>
    <row r="617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118"/>
      <c r="M617" s="118"/>
      <c r="N617" s="118"/>
      <c r="O617" s="118"/>
      <c r="P617" s="118"/>
      <c r="Q617" s="118"/>
    </row>
    <row r="618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118"/>
      <c r="M618" s="118"/>
      <c r="N618" s="118"/>
      <c r="O618" s="118"/>
      <c r="P618" s="118"/>
      <c r="Q618" s="118"/>
    </row>
    <row r="619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118"/>
      <c r="M619" s="118"/>
      <c r="N619" s="118"/>
      <c r="O619" s="118"/>
      <c r="P619" s="118"/>
      <c r="Q619" s="118"/>
    </row>
    <row r="620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118"/>
      <c r="M620" s="118"/>
      <c r="N620" s="118"/>
      <c r="O620" s="118"/>
      <c r="P620" s="118"/>
      <c r="Q620" s="118"/>
    </row>
    <row r="62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118"/>
      <c r="M621" s="118"/>
      <c r="N621" s="118"/>
      <c r="O621" s="118"/>
      <c r="P621" s="118"/>
      <c r="Q621" s="118"/>
    </row>
    <row r="622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118"/>
      <c r="M622" s="118"/>
      <c r="N622" s="118"/>
      <c r="O622" s="118"/>
      <c r="P622" s="118"/>
      <c r="Q622" s="118"/>
    </row>
    <row r="623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118"/>
      <c r="M623" s="118"/>
      <c r="N623" s="118"/>
      <c r="O623" s="118"/>
      <c r="P623" s="118"/>
      <c r="Q623" s="118"/>
    </row>
    <row r="624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118"/>
      <c r="M624" s="118"/>
      <c r="N624" s="118"/>
      <c r="O624" s="118"/>
      <c r="P624" s="118"/>
      <c r="Q624" s="118"/>
    </row>
    <row r="625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118"/>
      <c r="M625" s="118"/>
      <c r="N625" s="118"/>
      <c r="O625" s="118"/>
      <c r="P625" s="118"/>
      <c r="Q625" s="118"/>
    </row>
    <row r="626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118"/>
      <c r="M626" s="118"/>
      <c r="N626" s="118"/>
      <c r="O626" s="118"/>
      <c r="P626" s="118"/>
      <c r="Q626" s="118"/>
    </row>
    <row r="627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118"/>
      <c r="M627" s="118"/>
      <c r="N627" s="118"/>
      <c r="O627" s="118"/>
      <c r="P627" s="118"/>
      <c r="Q627" s="118"/>
    </row>
    <row r="628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118"/>
      <c r="M628" s="118"/>
      <c r="N628" s="118"/>
      <c r="O628" s="118"/>
      <c r="P628" s="118"/>
      <c r="Q628" s="118"/>
    </row>
    <row r="629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118"/>
      <c r="M629" s="118"/>
      <c r="N629" s="118"/>
      <c r="O629" s="118"/>
      <c r="P629" s="118"/>
      <c r="Q629" s="118"/>
    </row>
    <row r="630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118"/>
      <c r="M630" s="118"/>
      <c r="N630" s="118"/>
      <c r="O630" s="118"/>
      <c r="P630" s="118"/>
      <c r="Q630" s="118"/>
    </row>
    <row r="63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118"/>
      <c r="M631" s="118"/>
      <c r="N631" s="118"/>
      <c r="O631" s="118"/>
      <c r="P631" s="118"/>
      <c r="Q631" s="118"/>
    </row>
    <row r="632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118"/>
      <c r="M632" s="118"/>
      <c r="N632" s="118"/>
      <c r="O632" s="118"/>
      <c r="P632" s="118"/>
      <c r="Q632" s="118"/>
    </row>
    <row r="633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118"/>
      <c r="M633" s="118"/>
      <c r="N633" s="118"/>
      <c r="O633" s="118"/>
      <c r="P633" s="118"/>
      <c r="Q633" s="118"/>
    </row>
    <row r="634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118"/>
      <c r="M634" s="118"/>
      <c r="N634" s="118"/>
      <c r="O634" s="118"/>
      <c r="P634" s="118"/>
      <c r="Q634" s="118"/>
    </row>
    <row r="635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118"/>
      <c r="M635" s="118"/>
      <c r="N635" s="118"/>
      <c r="O635" s="118"/>
      <c r="P635" s="118"/>
      <c r="Q635" s="118"/>
    </row>
    <row r="636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118"/>
      <c r="M636" s="118"/>
      <c r="N636" s="118"/>
      <c r="O636" s="118"/>
      <c r="P636" s="118"/>
      <c r="Q636" s="118"/>
    </row>
    <row r="637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118"/>
      <c r="M637" s="118"/>
      <c r="N637" s="118"/>
      <c r="O637" s="118"/>
      <c r="P637" s="118"/>
      <c r="Q637" s="118"/>
    </row>
    <row r="638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118"/>
      <c r="M638" s="118"/>
      <c r="N638" s="118"/>
      <c r="O638" s="118"/>
      <c r="P638" s="118"/>
      <c r="Q638" s="118"/>
    </row>
    <row r="639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118"/>
      <c r="M639" s="118"/>
      <c r="N639" s="118"/>
      <c r="O639" s="118"/>
      <c r="P639" s="118"/>
      <c r="Q639" s="118"/>
    </row>
    <row r="640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118"/>
      <c r="M640" s="118"/>
      <c r="N640" s="118"/>
      <c r="O640" s="118"/>
      <c r="P640" s="118"/>
      <c r="Q640" s="118"/>
    </row>
    <row r="64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118"/>
      <c r="M641" s="118"/>
      <c r="N641" s="118"/>
      <c r="O641" s="118"/>
      <c r="P641" s="118"/>
      <c r="Q641" s="118"/>
    </row>
    <row r="642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118"/>
      <c r="M642" s="118"/>
      <c r="N642" s="118"/>
      <c r="O642" s="118"/>
      <c r="P642" s="118"/>
      <c r="Q642" s="118"/>
    </row>
    <row r="643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118"/>
      <c r="M643" s="118"/>
      <c r="N643" s="118"/>
      <c r="O643" s="118"/>
      <c r="P643" s="118"/>
      <c r="Q643" s="118"/>
    </row>
    <row r="644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118"/>
      <c r="M644" s="118"/>
      <c r="N644" s="118"/>
      <c r="O644" s="118"/>
      <c r="P644" s="118"/>
      <c r="Q644" s="118"/>
    </row>
    <row r="645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118"/>
      <c r="M645" s="118"/>
      <c r="N645" s="118"/>
      <c r="O645" s="118"/>
      <c r="P645" s="118"/>
      <c r="Q645" s="118"/>
    </row>
    <row r="646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118"/>
      <c r="M646" s="118"/>
      <c r="N646" s="118"/>
      <c r="O646" s="118"/>
      <c r="P646" s="118"/>
      <c r="Q646" s="118"/>
    </row>
    <row r="647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118"/>
      <c r="M647" s="118"/>
      <c r="N647" s="118"/>
      <c r="O647" s="118"/>
      <c r="P647" s="118"/>
      <c r="Q647" s="118"/>
    </row>
    <row r="648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118"/>
      <c r="M648" s="118"/>
      <c r="N648" s="118"/>
      <c r="O648" s="118"/>
      <c r="P648" s="118"/>
      <c r="Q648" s="118"/>
    </row>
    <row r="649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118"/>
      <c r="M649" s="118"/>
      <c r="N649" s="118"/>
      <c r="O649" s="118"/>
      <c r="P649" s="118"/>
      <c r="Q649" s="118"/>
    </row>
    <row r="650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118"/>
      <c r="M650" s="118"/>
      <c r="N650" s="118"/>
      <c r="O650" s="118"/>
      <c r="P650" s="118"/>
      <c r="Q650" s="118"/>
    </row>
    <row r="65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118"/>
      <c r="M651" s="118"/>
      <c r="N651" s="118"/>
      <c r="O651" s="118"/>
      <c r="P651" s="118"/>
      <c r="Q651" s="118"/>
    </row>
    <row r="652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118"/>
      <c r="M652" s="118"/>
      <c r="N652" s="118"/>
      <c r="O652" s="118"/>
      <c r="P652" s="118"/>
      <c r="Q652" s="118"/>
    </row>
    <row r="653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118"/>
      <c r="M653" s="118"/>
      <c r="N653" s="118"/>
      <c r="O653" s="118"/>
      <c r="P653" s="118"/>
      <c r="Q653" s="118"/>
    </row>
    <row r="654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118"/>
      <c r="M654" s="118"/>
      <c r="N654" s="118"/>
      <c r="O654" s="118"/>
      <c r="P654" s="118"/>
      <c r="Q654" s="118"/>
    </row>
    <row r="655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118"/>
      <c r="M655" s="118"/>
      <c r="N655" s="118"/>
      <c r="O655" s="118"/>
      <c r="P655" s="118"/>
      <c r="Q655" s="118"/>
    </row>
    <row r="656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118"/>
      <c r="M656" s="118"/>
      <c r="N656" s="118"/>
      <c r="O656" s="118"/>
      <c r="P656" s="118"/>
      <c r="Q656" s="118"/>
    </row>
    <row r="657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118"/>
      <c r="M657" s="118"/>
      <c r="N657" s="118"/>
      <c r="O657" s="118"/>
      <c r="P657" s="118"/>
      <c r="Q657" s="118"/>
    </row>
    <row r="658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118"/>
      <c r="M658" s="118"/>
      <c r="N658" s="118"/>
      <c r="O658" s="118"/>
      <c r="P658" s="118"/>
      <c r="Q658" s="118"/>
    </row>
    <row r="659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118"/>
      <c r="M659" s="118"/>
      <c r="N659" s="118"/>
      <c r="O659" s="118"/>
      <c r="P659" s="118"/>
      <c r="Q659" s="118"/>
    </row>
    <row r="660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118"/>
      <c r="M660" s="118"/>
      <c r="N660" s="118"/>
      <c r="O660" s="118"/>
      <c r="P660" s="118"/>
      <c r="Q660" s="118"/>
    </row>
    <row r="66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118"/>
      <c r="M661" s="118"/>
      <c r="N661" s="118"/>
      <c r="O661" s="118"/>
      <c r="P661" s="118"/>
      <c r="Q661" s="118"/>
    </row>
    <row r="662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118"/>
      <c r="M662" s="118"/>
      <c r="N662" s="118"/>
      <c r="O662" s="118"/>
      <c r="P662" s="118"/>
      <c r="Q662" s="118"/>
    </row>
    <row r="663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118"/>
      <c r="M663" s="118"/>
      <c r="N663" s="118"/>
      <c r="O663" s="118"/>
      <c r="P663" s="118"/>
      <c r="Q663" s="118"/>
    </row>
    <row r="664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118"/>
      <c r="M664" s="118"/>
      <c r="N664" s="118"/>
      <c r="O664" s="118"/>
      <c r="P664" s="118"/>
      <c r="Q664" s="118"/>
    </row>
    <row r="665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118"/>
      <c r="M665" s="118"/>
      <c r="N665" s="118"/>
      <c r="O665" s="118"/>
      <c r="P665" s="118"/>
      <c r="Q665" s="118"/>
    </row>
    <row r="666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118"/>
      <c r="M666" s="118"/>
      <c r="N666" s="118"/>
      <c r="O666" s="118"/>
      <c r="P666" s="118"/>
      <c r="Q666" s="118"/>
    </row>
    <row r="667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118"/>
      <c r="M667" s="118"/>
      <c r="N667" s="118"/>
      <c r="O667" s="118"/>
      <c r="P667" s="118"/>
      <c r="Q667" s="118"/>
    </row>
    <row r="668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118"/>
      <c r="M668" s="118"/>
      <c r="N668" s="118"/>
      <c r="O668" s="118"/>
      <c r="P668" s="118"/>
      <c r="Q668" s="118"/>
    </row>
    <row r="669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118"/>
      <c r="M669" s="118"/>
      <c r="N669" s="118"/>
      <c r="O669" s="118"/>
      <c r="P669" s="118"/>
      <c r="Q669" s="118"/>
    </row>
    <row r="670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118"/>
      <c r="M670" s="118"/>
      <c r="N670" s="118"/>
      <c r="O670" s="118"/>
      <c r="P670" s="118"/>
      <c r="Q670" s="118"/>
    </row>
    <row r="67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118"/>
      <c r="M671" s="118"/>
      <c r="N671" s="118"/>
      <c r="O671" s="118"/>
      <c r="P671" s="118"/>
      <c r="Q671" s="118"/>
    </row>
    <row r="672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118"/>
      <c r="M672" s="118"/>
      <c r="N672" s="118"/>
      <c r="O672" s="118"/>
      <c r="P672" s="118"/>
      <c r="Q672" s="118"/>
    </row>
    <row r="673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118"/>
      <c r="M673" s="118"/>
      <c r="N673" s="118"/>
      <c r="O673" s="118"/>
      <c r="P673" s="118"/>
      <c r="Q673" s="118"/>
    </row>
    <row r="674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118"/>
      <c r="M674" s="118"/>
      <c r="N674" s="118"/>
      <c r="O674" s="118"/>
      <c r="P674" s="118"/>
      <c r="Q674" s="118"/>
    </row>
    <row r="675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118"/>
      <c r="M675" s="118"/>
      <c r="N675" s="118"/>
      <c r="O675" s="118"/>
      <c r="P675" s="118"/>
      <c r="Q675" s="118"/>
    </row>
    <row r="676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118"/>
      <c r="M676" s="118"/>
      <c r="N676" s="118"/>
      <c r="O676" s="118"/>
      <c r="P676" s="118"/>
      <c r="Q676" s="118"/>
    </row>
    <row r="677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118"/>
      <c r="M677" s="118"/>
      <c r="N677" s="118"/>
      <c r="O677" s="118"/>
      <c r="P677" s="118"/>
      <c r="Q677" s="118"/>
    </row>
    <row r="678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118"/>
      <c r="M678" s="118"/>
      <c r="N678" s="118"/>
      <c r="O678" s="118"/>
      <c r="P678" s="118"/>
      <c r="Q678" s="118"/>
    </row>
    <row r="679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118"/>
      <c r="M679" s="118"/>
      <c r="N679" s="118"/>
      <c r="O679" s="118"/>
      <c r="P679" s="118"/>
      <c r="Q679" s="118"/>
    </row>
    <row r="680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118"/>
      <c r="M680" s="118"/>
      <c r="N680" s="118"/>
      <c r="O680" s="118"/>
      <c r="P680" s="118"/>
      <c r="Q680" s="118"/>
    </row>
    <row r="68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118"/>
      <c r="M681" s="118"/>
      <c r="N681" s="118"/>
      <c r="O681" s="118"/>
      <c r="P681" s="118"/>
      <c r="Q681" s="118"/>
    </row>
    <row r="682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118"/>
      <c r="M682" s="118"/>
      <c r="N682" s="118"/>
      <c r="O682" s="118"/>
      <c r="P682" s="118"/>
      <c r="Q682" s="118"/>
    </row>
    <row r="683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118"/>
      <c r="M683" s="118"/>
      <c r="N683" s="118"/>
      <c r="O683" s="118"/>
      <c r="P683" s="118"/>
      <c r="Q683" s="118"/>
    </row>
    <row r="684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118"/>
      <c r="M684" s="118"/>
      <c r="N684" s="118"/>
      <c r="O684" s="118"/>
      <c r="P684" s="118"/>
      <c r="Q684" s="118"/>
    </row>
    <row r="685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118"/>
      <c r="M685" s="118"/>
      <c r="N685" s="118"/>
      <c r="O685" s="118"/>
      <c r="P685" s="118"/>
      <c r="Q685" s="118"/>
    </row>
    <row r="686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118"/>
      <c r="M686" s="118"/>
      <c r="N686" s="118"/>
      <c r="O686" s="118"/>
      <c r="P686" s="118"/>
      <c r="Q686" s="118"/>
    </row>
    <row r="687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118"/>
      <c r="M687" s="118"/>
      <c r="N687" s="118"/>
      <c r="O687" s="118"/>
      <c r="P687" s="118"/>
      <c r="Q687" s="118"/>
    </row>
    <row r="688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118"/>
      <c r="M688" s="118"/>
      <c r="N688" s="118"/>
      <c r="O688" s="118"/>
      <c r="P688" s="118"/>
      <c r="Q688" s="118"/>
    </row>
    <row r="689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118"/>
      <c r="M689" s="118"/>
      <c r="N689" s="118"/>
      <c r="O689" s="118"/>
      <c r="P689" s="118"/>
      <c r="Q689" s="118"/>
    </row>
    <row r="690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118"/>
      <c r="M690" s="118"/>
      <c r="N690" s="118"/>
      <c r="O690" s="118"/>
      <c r="P690" s="118"/>
      <c r="Q690" s="118"/>
    </row>
    <row r="69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118"/>
      <c r="M691" s="118"/>
      <c r="N691" s="118"/>
      <c r="O691" s="118"/>
      <c r="P691" s="118"/>
      <c r="Q691" s="118"/>
    </row>
    <row r="692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118"/>
      <c r="M692" s="118"/>
      <c r="N692" s="118"/>
      <c r="O692" s="118"/>
      <c r="P692" s="118"/>
      <c r="Q692" s="118"/>
    </row>
    <row r="693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118"/>
      <c r="M693" s="118"/>
      <c r="N693" s="118"/>
      <c r="O693" s="118"/>
      <c r="P693" s="118"/>
      <c r="Q693" s="118"/>
    </row>
    <row r="694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118"/>
      <c r="M694" s="118"/>
      <c r="N694" s="118"/>
      <c r="O694" s="118"/>
      <c r="P694" s="118"/>
      <c r="Q694" s="118"/>
    </row>
    <row r="695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118"/>
      <c r="M695" s="118"/>
      <c r="N695" s="118"/>
      <c r="O695" s="118"/>
      <c r="P695" s="118"/>
      <c r="Q695" s="118"/>
    </row>
    <row r="696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118"/>
      <c r="M696" s="118"/>
      <c r="N696" s="118"/>
      <c r="O696" s="118"/>
      <c r="P696" s="118"/>
      <c r="Q696" s="118"/>
    </row>
    <row r="697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118"/>
      <c r="M697" s="118"/>
      <c r="N697" s="118"/>
      <c r="O697" s="118"/>
      <c r="P697" s="118"/>
      <c r="Q697" s="118"/>
    </row>
    <row r="698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118"/>
      <c r="M698" s="118"/>
      <c r="N698" s="118"/>
      <c r="O698" s="118"/>
      <c r="P698" s="118"/>
      <c r="Q698" s="118"/>
    </row>
    <row r="699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118"/>
      <c r="M699" s="118"/>
      <c r="N699" s="118"/>
      <c r="O699" s="118"/>
      <c r="P699" s="118"/>
      <c r="Q699" s="118"/>
    </row>
    <row r="700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118"/>
      <c r="M700" s="118"/>
      <c r="N700" s="118"/>
      <c r="O700" s="118"/>
      <c r="P700" s="118"/>
      <c r="Q700" s="118"/>
    </row>
    <row r="70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118"/>
      <c r="M701" s="118"/>
      <c r="N701" s="118"/>
      <c r="O701" s="118"/>
      <c r="P701" s="118"/>
      <c r="Q701" s="118"/>
    </row>
    <row r="702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118"/>
      <c r="M702" s="118"/>
      <c r="N702" s="118"/>
      <c r="O702" s="118"/>
      <c r="P702" s="118"/>
      <c r="Q702" s="118"/>
    </row>
    <row r="703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118"/>
      <c r="M703" s="118"/>
      <c r="N703" s="118"/>
      <c r="O703" s="118"/>
      <c r="P703" s="118"/>
      <c r="Q703" s="118"/>
    </row>
    <row r="704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118"/>
      <c r="M704" s="118"/>
      <c r="N704" s="118"/>
      <c r="O704" s="118"/>
      <c r="P704" s="118"/>
      <c r="Q704" s="118"/>
    </row>
    <row r="705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118"/>
      <c r="M705" s="118"/>
      <c r="N705" s="118"/>
      <c r="O705" s="118"/>
      <c r="P705" s="118"/>
      <c r="Q705" s="118"/>
    </row>
    <row r="706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118"/>
      <c r="M706" s="118"/>
      <c r="N706" s="118"/>
      <c r="O706" s="118"/>
      <c r="P706" s="118"/>
      <c r="Q706" s="118"/>
    </row>
    <row r="707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118"/>
      <c r="M707" s="118"/>
      <c r="N707" s="118"/>
      <c r="O707" s="118"/>
      <c r="P707" s="118"/>
      <c r="Q707" s="118"/>
    </row>
    <row r="708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118"/>
      <c r="M708" s="118"/>
      <c r="N708" s="118"/>
      <c r="O708" s="118"/>
      <c r="P708" s="118"/>
      <c r="Q708" s="118"/>
    </row>
    <row r="709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118"/>
      <c r="M709" s="118"/>
      <c r="N709" s="118"/>
      <c r="O709" s="118"/>
      <c r="P709" s="118"/>
      <c r="Q709" s="118"/>
    </row>
    <row r="710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118"/>
      <c r="M710" s="118"/>
      <c r="N710" s="118"/>
      <c r="O710" s="118"/>
      <c r="P710" s="118"/>
      <c r="Q710" s="118"/>
    </row>
    <row r="71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118"/>
      <c r="M711" s="118"/>
      <c r="N711" s="118"/>
      <c r="O711" s="118"/>
      <c r="P711" s="118"/>
      <c r="Q711" s="118"/>
    </row>
    <row r="712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118"/>
      <c r="M712" s="118"/>
      <c r="N712" s="118"/>
      <c r="O712" s="118"/>
      <c r="P712" s="118"/>
      <c r="Q712" s="118"/>
    </row>
    <row r="713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118"/>
      <c r="M713" s="118"/>
      <c r="N713" s="118"/>
      <c r="O713" s="118"/>
      <c r="P713" s="118"/>
      <c r="Q713" s="118"/>
    </row>
    <row r="714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118"/>
      <c r="M714" s="118"/>
      <c r="N714" s="118"/>
      <c r="O714" s="118"/>
      <c r="P714" s="118"/>
      <c r="Q714" s="118"/>
    </row>
    <row r="715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118"/>
      <c r="M715" s="118"/>
      <c r="N715" s="118"/>
      <c r="O715" s="118"/>
      <c r="P715" s="118"/>
      <c r="Q715" s="118"/>
    </row>
    <row r="716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118"/>
      <c r="M716" s="118"/>
      <c r="N716" s="118"/>
      <c r="O716" s="118"/>
      <c r="P716" s="118"/>
      <c r="Q716" s="118"/>
    </row>
    <row r="717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118"/>
      <c r="M717" s="118"/>
      <c r="N717" s="118"/>
      <c r="O717" s="118"/>
      <c r="P717" s="118"/>
      <c r="Q717" s="118"/>
    </row>
    <row r="718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118"/>
      <c r="M718" s="118"/>
      <c r="N718" s="118"/>
      <c r="O718" s="118"/>
      <c r="P718" s="118"/>
      <c r="Q718" s="118"/>
    </row>
    <row r="719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118"/>
      <c r="M719" s="118"/>
      <c r="N719" s="118"/>
      <c r="O719" s="118"/>
      <c r="P719" s="118"/>
      <c r="Q719" s="118"/>
    </row>
    <row r="720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118"/>
      <c r="M720" s="118"/>
      <c r="N720" s="118"/>
      <c r="O720" s="118"/>
      <c r="P720" s="118"/>
      <c r="Q720" s="118"/>
    </row>
    <row r="72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118"/>
      <c r="M721" s="118"/>
      <c r="N721" s="118"/>
      <c r="O721" s="118"/>
      <c r="P721" s="118"/>
      <c r="Q721" s="118"/>
    </row>
    <row r="722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118"/>
      <c r="M722" s="118"/>
      <c r="N722" s="118"/>
      <c r="O722" s="118"/>
      <c r="P722" s="118"/>
      <c r="Q722" s="118"/>
    </row>
    <row r="723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118"/>
      <c r="M723" s="118"/>
      <c r="N723" s="118"/>
      <c r="O723" s="118"/>
      <c r="P723" s="118"/>
      <c r="Q723" s="118"/>
    </row>
    <row r="724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118"/>
      <c r="M724" s="118"/>
      <c r="N724" s="118"/>
      <c r="O724" s="118"/>
      <c r="P724" s="118"/>
      <c r="Q724" s="118"/>
    </row>
    <row r="725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118"/>
      <c r="M725" s="118"/>
      <c r="N725" s="118"/>
      <c r="O725" s="118"/>
      <c r="P725" s="118"/>
      <c r="Q725" s="118"/>
    </row>
    <row r="726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118"/>
      <c r="M726" s="118"/>
      <c r="N726" s="118"/>
      <c r="O726" s="118"/>
      <c r="P726" s="118"/>
      <c r="Q726" s="118"/>
    </row>
    <row r="727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118"/>
      <c r="M727" s="118"/>
      <c r="N727" s="118"/>
      <c r="O727" s="118"/>
      <c r="P727" s="118"/>
      <c r="Q727" s="118"/>
    </row>
    <row r="728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118"/>
      <c r="M728" s="118"/>
      <c r="N728" s="118"/>
      <c r="O728" s="118"/>
      <c r="P728" s="118"/>
      <c r="Q728" s="118"/>
    </row>
    <row r="729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118"/>
      <c r="M729" s="118"/>
      <c r="N729" s="118"/>
      <c r="O729" s="118"/>
      <c r="P729" s="118"/>
      <c r="Q729" s="118"/>
    </row>
    <row r="730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118"/>
      <c r="M730" s="118"/>
      <c r="N730" s="118"/>
      <c r="O730" s="118"/>
      <c r="P730" s="118"/>
      <c r="Q730" s="118"/>
    </row>
    <row r="73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118"/>
      <c r="M731" s="118"/>
      <c r="N731" s="118"/>
      <c r="O731" s="118"/>
      <c r="P731" s="118"/>
      <c r="Q731" s="118"/>
    </row>
    <row r="732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118"/>
      <c r="M732" s="118"/>
      <c r="N732" s="118"/>
      <c r="O732" s="118"/>
      <c r="P732" s="118"/>
      <c r="Q732" s="118"/>
    </row>
    <row r="733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118"/>
      <c r="M733" s="118"/>
      <c r="N733" s="118"/>
      <c r="O733" s="118"/>
      <c r="P733" s="118"/>
      <c r="Q733" s="118"/>
    </row>
    <row r="734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118"/>
      <c r="M734" s="118"/>
      <c r="N734" s="118"/>
      <c r="O734" s="118"/>
      <c r="P734" s="118"/>
      <c r="Q734" s="118"/>
    </row>
    <row r="735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118"/>
      <c r="M735" s="118"/>
      <c r="N735" s="118"/>
      <c r="O735" s="118"/>
      <c r="P735" s="118"/>
      <c r="Q735" s="118"/>
    </row>
    <row r="736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118"/>
      <c r="M736" s="118"/>
      <c r="N736" s="118"/>
      <c r="O736" s="118"/>
      <c r="P736" s="118"/>
      <c r="Q736" s="118"/>
    </row>
    <row r="737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118"/>
      <c r="M737" s="118"/>
      <c r="N737" s="118"/>
      <c r="O737" s="118"/>
      <c r="P737" s="118"/>
      <c r="Q737" s="118"/>
    </row>
    <row r="738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118"/>
      <c r="M738" s="118"/>
      <c r="N738" s="118"/>
      <c r="O738" s="118"/>
      <c r="P738" s="118"/>
      <c r="Q738" s="118"/>
    </row>
    <row r="739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118"/>
      <c r="M739" s="118"/>
      <c r="N739" s="118"/>
      <c r="O739" s="118"/>
      <c r="P739" s="118"/>
      <c r="Q739" s="118"/>
    </row>
    <row r="740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118"/>
      <c r="M740" s="118"/>
      <c r="N740" s="118"/>
      <c r="O740" s="118"/>
      <c r="P740" s="118"/>
      <c r="Q740" s="118"/>
    </row>
    <row r="74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118"/>
      <c r="M741" s="118"/>
      <c r="N741" s="118"/>
      <c r="O741" s="118"/>
      <c r="P741" s="118"/>
      <c r="Q741" s="118"/>
    </row>
    <row r="742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118"/>
      <c r="M742" s="118"/>
      <c r="N742" s="118"/>
      <c r="O742" s="118"/>
      <c r="P742" s="118"/>
      <c r="Q742" s="118"/>
    </row>
    <row r="743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118"/>
      <c r="M743" s="118"/>
      <c r="N743" s="118"/>
      <c r="O743" s="118"/>
      <c r="P743" s="118"/>
      <c r="Q743" s="118"/>
    </row>
    <row r="744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118"/>
      <c r="M744" s="118"/>
      <c r="N744" s="118"/>
      <c r="O744" s="118"/>
      <c r="P744" s="118"/>
      <c r="Q744" s="118"/>
    </row>
    <row r="745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118"/>
      <c r="M745" s="118"/>
      <c r="N745" s="118"/>
      <c r="O745" s="118"/>
      <c r="P745" s="118"/>
      <c r="Q745" s="118"/>
    </row>
    <row r="746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118"/>
      <c r="M746" s="118"/>
      <c r="N746" s="118"/>
      <c r="O746" s="118"/>
      <c r="P746" s="118"/>
      <c r="Q746" s="118"/>
    </row>
    <row r="747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118"/>
      <c r="M747" s="118"/>
      <c r="N747" s="118"/>
      <c r="O747" s="118"/>
      <c r="P747" s="118"/>
      <c r="Q747" s="118"/>
    </row>
    <row r="748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118"/>
      <c r="M748" s="118"/>
      <c r="N748" s="118"/>
      <c r="O748" s="118"/>
      <c r="P748" s="118"/>
      <c r="Q748" s="118"/>
    </row>
    <row r="749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118"/>
      <c r="M749" s="118"/>
      <c r="N749" s="118"/>
      <c r="O749" s="118"/>
      <c r="P749" s="118"/>
      <c r="Q749" s="118"/>
    </row>
    <row r="750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118"/>
      <c r="M750" s="118"/>
      <c r="N750" s="118"/>
      <c r="O750" s="118"/>
      <c r="P750" s="118"/>
      <c r="Q750" s="118"/>
    </row>
    <row r="75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118"/>
      <c r="M751" s="118"/>
      <c r="N751" s="118"/>
      <c r="O751" s="118"/>
      <c r="P751" s="118"/>
      <c r="Q751" s="118"/>
    </row>
    <row r="752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118"/>
      <c r="M752" s="118"/>
      <c r="N752" s="118"/>
      <c r="O752" s="118"/>
      <c r="P752" s="118"/>
      <c r="Q752" s="118"/>
    </row>
    <row r="753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118"/>
      <c r="M753" s="118"/>
      <c r="N753" s="118"/>
      <c r="O753" s="118"/>
      <c r="P753" s="118"/>
      <c r="Q753" s="118"/>
    </row>
    <row r="754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118"/>
      <c r="M754" s="118"/>
      <c r="N754" s="118"/>
      <c r="O754" s="118"/>
      <c r="P754" s="118"/>
      <c r="Q754" s="118"/>
    </row>
    <row r="755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118"/>
      <c r="M755" s="118"/>
      <c r="N755" s="118"/>
      <c r="O755" s="118"/>
      <c r="P755" s="118"/>
      <c r="Q755" s="118"/>
    </row>
    <row r="756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118"/>
      <c r="M756" s="118"/>
      <c r="N756" s="118"/>
      <c r="O756" s="118"/>
      <c r="P756" s="118"/>
      <c r="Q756" s="118"/>
    </row>
    <row r="757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118"/>
      <c r="M757" s="118"/>
      <c r="N757" s="118"/>
      <c r="O757" s="118"/>
      <c r="P757" s="118"/>
      <c r="Q757" s="118"/>
    </row>
    <row r="758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118"/>
      <c r="M758" s="118"/>
      <c r="N758" s="118"/>
      <c r="O758" s="118"/>
      <c r="P758" s="118"/>
      <c r="Q758" s="118"/>
    </row>
    <row r="759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118"/>
      <c r="M759" s="118"/>
      <c r="N759" s="118"/>
      <c r="O759" s="118"/>
      <c r="P759" s="118"/>
      <c r="Q759" s="118"/>
    </row>
    <row r="760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118"/>
      <c r="M760" s="118"/>
      <c r="N760" s="118"/>
      <c r="O760" s="118"/>
      <c r="P760" s="118"/>
      <c r="Q760" s="118"/>
    </row>
    <row r="76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118"/>
      <c r="M761" s="118"/>
      <c r="N761" s="118"/>
      <c r="O761" s="118"/>
      <c r="P761" s="118"/>
      <c r="Q761" s="118"/>
    </row>
    <row r="762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118"/>
      <c r="M762" s="118"/>
      <c r="N762" s="118"/>
      <c r="O762" s="118"/>
      <c r="P762" s="118"/>
      <c r="Q762" s="118"/>
    </row>
    <row r="763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118"/>
      <c r="M763" s="118"/>
      <c r="N763" s="118"/>
      <c r="O763" s="118"/>
      <c r="P763" s="118"/>
      <c r="Q763" s="118"/>
    </row>
    <row r="764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118"/>
      <c r="M764" s="118"/>
      <c r="N764" s="118"/>
      <c r="O764" s="118"/>
      <c r="P764" s="118"/>
      <c r="Q764" s="118"/>
    </row>
    <row r="765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118"/>
      <c r="M765" s="118"/>
      <c r="N765" s="118"/>
      <c r="O765" s="118"/>
      <c r="P765" s="118"/>
      <c r="Q765" s="118"/>
    </row>
    <row r="766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118"/>
      <c r="M766" s="118"/>
      <c r="N766" s="118"/>
      <c r="O766" s="118"/>
      <c r="P766" s="118"/>
      <c r="Q766" s="118"/>
    </row>
    <row r="767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118"/>
      <c r="M767" s="118"/>
      <c r="N767" s="118"/>
      <c r="O767" s="118"/>
      <c r="P767" s="118"/>
      <c r="Q767" s="118"/>
    </row>
    <row r="768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118"/>
      <c r="M768" s="118"/>
      <c r="N768" s="118"/>
      <c r="O768" s="118"/>
      <c r="P768" s="118"/>
      <c r="Q768" s="118"/>
    </row>
    <row r="769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118"/>
      <c r="M769" s="118"/>
      <c r="N769" s="118"/>
      <c r="O769" s="118"/>
      <c r="P769" s="118"/>
      <c r="Q769" s="118"/>
    </row>
    <row r="770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118"/>
      <c r="M770" s="118"/>
      <c r="N770" s="118"/>
      <c r="O770" s="118"/>
      <c r="P770" s="118"/>
      <c r="Q770" s="118"/>
    </row>
    <row r="77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118"/>
      <c r="M771" s="118"/>
      <c r="N771" s="118"/>
      <c r="O771" s="118"/>
      <c r="P771" s="118"/>
      <c r="Q771" s="118"/>
    </row>
    <row r="772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118"/>
      <c r="M772" s="118"/>
      <c r="N772" s="118"/>
      <c r="O772" s="118"/>
      <c r="P772" s="118"/>
      <c r="Q772" s="118"/>
    </row>
    <row r="773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118"/>
      <c r="M773" s="118"/>
      <c r="N773" s="118"/>
      <c r="O773" s="118"/>
      <c r="P773" s="118"/>
      <c r="Q773" s="118"/>
    </row>
    <row r="774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118"/>
      <c r="M774" s="118"/>
      <c r="N774" s="118"/>
      <c r="O774" s="118"/>
      <c r="P774" s="118"/>
      <c r="Q774" s="118"/>
    </row>
    <row r="775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118"/>
      <c r="M775" s="118"/>
      <c r="N775" s="118"/>
      <c r="O775" s="118"/>
      <c r="P775" s="118"/>
      <c r="Q775" s="118"/>
    </row>
    <row r="776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118"/>
      <c r="M776" s="118"/>
      <c r="N776" s="118"/>
      <c r="O776" s="118"/>
      <c r="P776" s="118"/>
      <c r="Q776" s="118"/>
    </row>
    <row r="777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118"/>
      <c r="M777" s="118"/>
      <c r="N777" s="118"/>
      <c r="O777" s="118"/>
      <c r="P777" s="118"/>
      <c r="Q777" s="118"/>
    </row>
    <row r="778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118"/>
      <c r="M778" s="118"/>
      <c r="N778" s="118"/>
      <c r="O778" s="118"/>
      <c r="P778" s="118"/>
      <c r="Q778" s="118"/>
    </row>
    <row r="779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118"/>
      <c r="M779" s="118"/>
      <c r="N779" s="118"/>
      <c r="O779" s="118"/>
      <c r="P779" s="118"/>
      <c r="Q779" s="118"/>
    </row>
    <row r="780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118"/>
      <c r="M780" s="118"/>
      <c r="N780" s="118"/>
      <c r="O780" s="118"/>
      <c r="P780" s="118"/>
      <c r="Q780" s="118"/>
    </row>
    <row r="78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118"/>
      <c r="M781" s="118"/>
      <c r="N781" s="118"/>
      <c r="O781" s="118"/>
      <c r="P781" s="118"/>
      <c r="Q781" s="118"/>
    </row>
    <row r="782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118"/>
      <c r="M782" s="118"/>
      <c r="N782" s="118"/>
      <c r="O782" s="118"/>
      <c r="P782" s="118"/>
      <c r="Q782" s="118"/>
    </row>
    <row r="783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118"/>
      <c r="M783" s="118"/>
      <c r="N783" s="118"/>
      <c r="O783" s="118"/>
      <c r="P783" s="118"/>
      <c r="Q783" s="118"/>
    </row>
    <row r="784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118"/>
      <c r="M784" s="118"/>
      <c r="N784" s="118"/>
      <c r="O784" s="118"/>
      <c r="P784" s="118"/>
      <c r="Q784" s="118"/>
    </row>
    <row r="785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118"/>
      <c r="M785" s="118"/>
      <c r="N785" s="118"/>
      <c r="O785" s="118"/>
      <c r="P785" s="118"/>
      <c r="Q785" s="118"/>
    </row>
    <row r="786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118"/>
      <c r="M786" s="118"/>
      <c r="N786" s="118"/>
      <c r="O786" s="118"/>
      <c r="P786" s="118"/>
      <c r="Q786" s="118"/>
    </row>
    <row r="787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118"/>
      <c r="M787" s="118"/>
      <c r="N787" s="118"/>
      <c r="O787" s="118"/>
      <c r="P787" s="118"/>
      <c r="Q787" s="118"/>
    </row>
    <row r="788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118"/>
      <c r="M788" s="118"/>
      <c r="N788" s="118"/>
      <c r="O788" s="118"/>
      <c r="P788" s="118"/>
      <c r="Q788" s="118"/>
    </row>
    <row r="789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118"/>
      <c r="M789" s="118"/>
      <c r="N789" s="118"/>
      <c r="O789" s="118"/>
      <c r="P789" s="118"/>
      <c r="Q789" s="118"/>
    </row>
    <row r="790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118"/>
      <c r="M790" s="118"/>
      <c r="N790" s="118"/>
      <c r="O790" s="118"/>
      <c r="P790" s="118"/>
      <c r="Q790" s="118"/>
    </row>
    <row r="79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118"/>
      <c r="M791" s="118"/>
      <c r="N791" s="118"/>
      <c r="O791" s="118"/>
      <c r="P791" s="118"/>
      <c r="Q791" s="118"/>
    </row>
    <row r="792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118"/>
      <c r="M792" s="118"/>
      <c r="N792" s="118"/>
      <c r="O792" s="118"/>
      <c r="P792" s="118"/>
      <c r="Q792" s="118"/>
    </row>
    <row r="793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118"/>
      <c r="M793" s="118"/>
      <c r="N793" s="118"/>
      <c r="O793" s="118"/>
      <c r="P793" s="118"/>
      <c r="Q793" s="118"/>
    </row>
    <row r="794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118"/>
      <c r="M794" s="118"/>
      <c r="N794" s="118"/>
      <c r="O794" s="118"/>
      <c r="P794" s="118"/>
      <c r="Q794" s="118"/>
    </row>
    <row r="795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118"/>
      <c r="M795" s="118"/>
      <c r="N795" s="118"/>
      <c r="O795" s="118"/>
      <c r="P795" s="118"/>
      <c r="Q795" s="118"/>
    </row>
    <row r="796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118"/>
      <c r="M796" s="118"/>
      <c r="N796" s="118"/>
      <c r="O796" s="118"/>
      <c r="P796" s="118"/>
      <c r="Q796" s="118"/>
    </row>
    <row r="797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118"/>
      <c r="M797" s="118"/>
      <c r="N797" s="118"/>
      <c r="O797" s="118"/>
      <c r="P797" s="118"/>
      <c r="Q797" s="118"/>
    </row>
    <row r="798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118"/>
      <c r="M798" s="118"/>
      <c r="N798" s="118"/>
      <c r="O798" s="118"/>
      <c r="P798" s="118"/>
      <c r="Q798" s="118"/>
    </row>
    <row r="799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118"/>
      <c r="M799" s="118"/>
      <c r="N799" s="118"/>
      <c r="O799" s="118"/>
      <c r="P799" s="118"/>
      <c r="Q799" s="118"/>
    </row>
    <row r="800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118"/>
      <c r="M800" s="118"/>
      <c r="N800" s="118"/>
      <c r="O800" s="118"/>
      <c r="P800" s="118"/>
      <c r="Q800" s="118"/>
    </row>
    <row r="80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118"/>
      <c r="M801" s="118"/>
      <c r="N801" s="118"/>
      <c r="O801" s="118"/>
      <c r="P801" s="118"/>
      <c r="Q801" s="118"/>
    </row>
    <row r="802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118"/>
      <c r="M802" s="118"/>
      <c r="N802" s="118"/>
      <c r="O802" s="118"/>
      <c r="P802" s="118"/>
      <c r="Q802" s="118"/>
    </row>
    <row r="803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118"/>
      <c r="M803" s="118"/>
      <c r="N803" s="118"/>
      <c r="O803" s="118"/>
      <c r="P803" s="118"/>
      <c r="Q803" s="118"/>
    </row>
    <row r="804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118"/>
      <c r="M804" s="118"/>
      <c r="N804" s="118"/>
      <c r="O804" s="118"/>
      <c r="P804" s="118"/>
      <c r="Q804" s="118"/>
    </row>
    <row r="805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118"/>
      <c r="M805" s="118"/>
      <c r="N805" s="118"/>
      <c r="O805" s="118"/>
      <c r="P805" s="118"/>
      <c r="Q805" s="118"/>
    </row>
    <row r="806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118"/>
      <c r="M806" s="118"/>
      <c r="N806" s="118"/>
      <c r="O806" s="118"/>
      <c r="P806" s="118"/>
      <c r="Q806" s="118"/>
    </row>
    <row r="807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118"/>
      <c r="M807" s="118"/>
      <c r="N807" s="118"/>
      <c r="O807" s="118"/>
      <c r="P807" s="118"/>
      <c r="Q807" s="118"/>
    </row>
    <row r="808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118"/>
      <c r="M808" s="118"/>
      <c r="N808" s="118"/>
      <c r="O808" s="118"/>
      <c r="P808" s="118"/>
      <c r="Q808" s="118"/>
    </row>
    <row r="809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118"/>
      <c r="M809" s="118"/>
      <c r="N809" s="118"/>
      <c r="O809" s="118"/>
      <c r="P809" s="118"/>
      <c r="Q809" s="118"/>
    </row>
    <row r="810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118"/>
      <c r="M810" s="118"/>
      <c r="N810" s="118"/>
      <c r="O810" s="118"/>
      <c r="P810" s="118"/>
      <c r="Q810" s="118"/>
    </row>
    <row r="81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118"/>
      <c r="M811" s="118"/>
      <c r="N811" s="118"/>
      <c r="O811" s="118"/>
      <c r="P811" s="118"/>
      <c r="Q811" s="118"/>
    </row>
    <row r="812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118"/>
      <c r="M812" s="118"/>
      <c r="N812" s="118"/>
      <c r="O812" s="118"/>
      <c r="P812" s="118"/>
      <c r="Q812" s="118"/>
    </row>
    <row r="813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118"/>
      <c r="M813" s="118"/>
      <c r="N813" s="118"/>
      <c r="O813" s="118"/>
      <c r="P813" s="118"/>
      <c r="Q813" s="118"/>
    </row>
    <row r="814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118"/>
      <c r="M814" s="118"/>
      <c r="N814" s="118"/>
      <c r="O814" s="118"/>
      <c r="P814" s="118"/>
      <c r="Q814" s="118"/>
    </row>
    <row r="815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118"/>
      <c r="M815" s="118"/>
      <c r="N815" s="118"/>
      <c r="O815" s="118"/>
      <c r="P815" s="118"/>
      <c r="Q815" s="118"/>
    </row>
    <row r="816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118"/>
      <c r="M816" s="118"/>
      <c r="N816" s="118"/>
      <c r="O816" s="118"/>
      <c r="P816" s="118"/>
      <c r="Q816" s="118"/>
    </row>
    <row r="817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118"/>
      <c r="M817" s="118"/>
      <c r="N817" s="118"/>
      <c r="O817" s="118"/>
      <c r="P817" s="118"/>
      <c r="Q817" s="118"/>
    </row>
    <row r="818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118"/>
      <c r="M818" s="118"/>
      <c r="N818" s="118"/>
      <c r="O818" s="118"/>
      <c r="P818" s="118"/>
      <c r="Q818" s="118"/>
    </row>
    <row r="819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118"/>
      <c r="M819" s="118"/>
      <c r="N819" s="118"/>
      <c r="O819" s="118"/>
      <c r="P819" s="118"/>
      <c r="Q819" s="118"/>
    </row>
    <row r="820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118"/>
      <c r="M820" s="118"/>
      <c r="N820" s="118"/>
      <c r="O820" s="118"/>
      <c r="P820" s="118"/>
      <c r="Q820" s="118"/>
    </row>
    <row r="82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118"/>
      <c r="M821" s="118"/>
      <c r="N821" s="118"/>
      <c r="O821" s="118"/>
      <c r="P821" s="118"/>
      <c r="Q821" s="118"/>
    </row>
    <row r="822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118"/>
      <c r="M822" s="118"/>
      <c r="N822" s="118"/>
      <c r="O822" s="118"/>
      <c r="P822" s="118"/>
      <c r="Q822" s="118"/>
    </row>
    <row r="823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118"/>
      <c r="M823" s="118"/>
      <c r="N823" s="118"/>
      <c r="O823" s="118"/>
      <c r="P823" s="118"/>
      <c r="Q823" s="118"/>
    </row>
    <row r="824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118"/>
      <c r="M824" s="118"/>
      <c r="N824" s="118"/>
      <c r="O824" s="118"/>
      <c r="P824" s="118"/>
      <c r="Q824" s="118"/>
    </row>
    <row r="825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118"/>
      <c r="M825" s="118"/>
      <c r="N825" s="118"/>
      <c r="O825" s="118"/>
      <c r="P825" s="118"/>
      <c r="Q825" s="118"/>
    </row>
    <row r="826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118"/>
      <c r="M826" s="118"/>
      <c r="N826" s="118"/>
      <c r="O826" s="118"/>
      <c r="P826" s="118"/>
      <c r="Q826" s="118"/>
    </row>
    <row r="827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118"/>
      <c r="M827" s="118"/>
      <c r="N827" s="118"/>
      <c r="O827" s="118"/>
      <c r="P827" s="118"/>
      <c r="Q827" s="118"/>
    </row>
    <row r="828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118"/>
      <c r="M828" s="118"/>
      <c r="N828" s="118"/>
      <c r="O828" s="118"/>
      <c r="P828" s="118"/>
      <c r="Q828" s="118"/>
    </row>
    <row r="829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118"/>
      <c r="M829" s="118"/>
      <c r="N829" s="118"/>
      <c r="O829" s="118"/>
      <c r="P829" s="118"/>
      <c r="Q829" s="118"/>
    </row>
    <row r="830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118"/>
      <c r="M830" s="118"/>
      <c r="N830" s="118"/>
      <c r="O830" s="118"/>
      <c r="P830" s="118"/>
      <c r="Q830" s="118"/>
    </row>
    <row r="83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118"/>
      <c r="M831" s="118"/>
      <c r="N831" s="118"/>
      <c r="O831" s="118"/>
      <c r="P831" s="118"/>
      <c r="Q831" s="118"/>
    </row>
    <row r="832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118"/>
      <c r="M832" s="118"/>
      <c r="N832" s="118"/>
      <c r="O832" s="118"/>
      <c r="P832" s="118"/>
      <c r="Q832" s="118"/>
    </row>
    <row r="833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118"/>
      <c r="M833" s="118"/>
      <c r="N833" s="118"/>
      <c r="O833" s="118"/>
      <c r="P833" s="118"/>
      <c r="Q833" s="118"/>
    </row>
    <row r="834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118"/>
      <c r="M834" s="118"/>
      <c r="N834" s="118"/>
      <c r="O834" s="118"/>
      <c r="P834" s="118"/>
      <c r="Q834" s="118"/>
    </row>
    <row r="835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118"/>
      <c r="M835" s="118"/>
      <c r="N835" s="118"/>
      <c r="O835" s="118"/>
      <c r="P835" s="118"/>
      <c r="Q835" s="118"/>
    </row>
    <row r="836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118"/>
      <c r="M836" s="118"/>
      <c r="N836" s="118"/>
      <c r="O836" s="118"/>
      <c r="P836" s="118"/>
      <c r="Q836" s="118"/>
    </row>
    <row r="837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118"/>
      <c r="M837" s="118"/>
      <c r="N837" s="118"/>
      <c r="O837" s="118"/>
      <c r="P837" s="118"/>
      <c r="Q837" s="118"/>
    </row>
    <row r="838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118"/>
      <c r="M838" s="118"/>
      <c r="N838" s="118"/>
      <c r="O838" s="118"/>
      <c r="P838" s="118"/>
      <c r="Q838" s="118"/>
    </row>
    <row r="839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118"/>
      <c r="M839" s="118"/>
      <c r="N839" s="118"/>
      <c r="O839" s="118"/>
      <c r="P839" s="118"/>
      <c r="Q839" s="118"/>
    </row>
    <row r="840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118"/>
      <c r="M840" s="118"/>
      <c r="N840" s="118"/>
      <c r="O840" s="118"/>
      <c r="P840" s="118"/>
      <c r="Q840" s="118"/>
    </row>
    <row r="84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118"/>
      <c r="M841" s="118"/>
      <c r="N841" s="118"/>
      <c r="O841" s="118"/>
      <c r="P841" s="118"/>
      <c r="Q841" s="118"/>
    </row>
    <row r="842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118"/>
      <c r="M842" s="118"/>
      <c r="N842" s="118"/>
      <c r="O842" s="118"/>
      <c r="P842" s="118"/>
      <c r="Q842" s="118"/>
    </row>
    <row r="843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118"/>
      <c r="M843" s="118"/>
      <c r="N843" s="118"/>
      <c r="O843" s="118"/>
      <c r="P843" s="118"/>
      <c r="Q843" s="118"/>
    </row>
    <row r="844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118"/>
      <c r="M844" s="118"/>
      <c r="N844" s="118"/>
      <c r="O844" s="118"/>
      <c r="P844" s="118"/>
      <c r="Q844" s="118"/>
    </row>
    <row r="845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118"/>
      <c r="M845" s="118"/>
      <c r="N845" s="118"/>
      <c r="O845" s="118"/>
      <c r="P845" s="118"/>
      <c r="Q845" s="118"/>
    </row>
    <row r="846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118"/>
      <c r="M846" s="118"/>
      <c r="N846" s="118"/>
      <c r="O846" s="118"/>
      <c r="P846" s="118"/>
      <c r="Q846" s="118"/>
    </row>
    <row r="847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118"/>
      <c r="M847" s="118"/>
      <c r="N847" s="118"/>
      <c r="O847" s="118"/>
      <c r="P847" s="118"/>
      <c r="Q847" s="118"/>
    </row>
    <row r="848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118"/>
      <c r="M848" s="118"/>
      <c r="N848" s="118"/>
      <c r="O848" s="118"/>
      <c r="P848" s="118"/>
      <c r="Q848" s="118"/>
    </row>
    <row r="849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118"/>
      <c r="M849" s="118"/>
      <c r="N849" s="118"/>
      <c r="O849" s="118"/>
      <c r="P849" s="118"/>
      <c r="Q849" s="118"/>
    </row>
    <row r="850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118"/>
      <c r="M850" s="118"/>
      <c r="N850" s="118"/>
      <c r="O850" s="118"/>
      <c r="P850" s="118"/>
      <c r="Q850" s="118"/>
    </row>
    <row r="85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118"/>
      <c r="M851" s="118"/>
      <c r="N851" s="118"/>
      <c r="O851" s="118"/>
      <c r="P851" s="118"/>
      <c r="Q851" s="118"/>
    </row>
    <row r="852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118"/>
      <c r="M852" s="118"/>
      <c r="N852" s="118"/>
      <c r="O852" s="118"/>
      <c r="P852" s="118"/>
      <c r="Q852" s="118"/>
    </row>
    <row r="853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118"/>
      <c r="M853" s="118"/>
      <c r="N853" s="118"/>
      <c r="O853" s="118"/>
      <c r="P853" s="118"/>
      <c r="Q853" s="118"/>
    </row>
    <row r="854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118"/>
      <c r="M854" s="118"/>
      <c r="N854" s="118"/>
      <c r="O854" s="118"/>
      <c r="P854" s="118"/>
      <c r="Q854" s="118"/>
    </row>
    <row r="855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118"/>
      <c r="M855" s="118"/>
      <c r="N855" s="118"/>
      <c r="O855" s="118"/>
      <c r="P855" s="118"/>
      <c r="Q855" s="118"/>
    </row>
    <row r="856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118"/>
      <c r="M856" s="118"/>
      <c r="N856" s="118"/>
      <c r="O856" s="118"/>
      <c r="P856" s="118"/>
      <c r="Q856" s="118"/>
    </row>
    <row r="857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118"/>
      <c r="M857" s="118"/>
      <c r="N857" s="118"/>
      <c r="O857" s="118"/>
      <c r="P857" s="118"/>
      <c r="Q857" s="118"/>
    </row>
    <row r="858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118"/>
      <c r="M858" s="118"/>
      <c r="N858" s="118"/>
      <c r="O858" s="118"/>
      <c r="P858" s="118"/>
      <c r="Q858" s="118"/>
    </row>
    <row r="859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118"/>
      <c r="M859" s="118"/>
      <c r="N859" s="118"/>
      <c r="O859" s="118"/>
      <c r="P859" s="118"/>
      <c r="Q859" s="118"/>
    </row>
    <row r="860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118"/>
      <c r="M860" s="118"/>
      <c r="N860" s="118"/>
      <c r="O860" s="118"/>
      <c r="P860" s="118"/>
      <c r="Q860" s="118"/>
    </row>
    <row r="86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118"/>
      <c r="M861" s="118"/>
      <c r="N861" s="118"/>
      <c r="O861" s="118"/>
      <c r="P861" s="118"/>
      <c r="Q861" s="118"/>
    </row>
    <row r="862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118"/>
      <c r="M862" s="118"/>
      <c r="N862" s="118"/>
      <c r="O862" s="118"/>
      <c r="P862" s="118"/>
      <c r="Q862" s="118"/>
    </row>
    <row r="863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118"/>
      <c r="M863" s="118"/>
      <c r="N863" s="118"/>
      <c r="O863" s="118"/>
      <c r="P863" s="118"/>
      <c r="Q863" s="118"/>
    </row>
    <row r="864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118"/>
      <c r="M864" s="118"/>
      <c r="N864" s="118"/>
      <c r="O864" s="118"/>
      <c r="P864" s="118"/>
      <c r="Q864" s="118"/>
    </row>
    <row r="865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118"/>
      <c r="M865" s="118"/>
      <c r="N865" s="118"/>
      <c r="O865" s="118"/>
      <c r="P865" s="118"/>
      <c r="Q865" s="118"/>
    </row>
    <row r="866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118"/>
      <c r="M866" s="118"/>
      <c r="N866" s="118"/>
      <c r="O866" s="118"/>
      <c r="P866" s="118"/>
      <c r="Q866" s="118"/>
    </row>
    <row r="867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118"/>
      <c r="M867" s="118"/>
      <c r="N867" s="118"/>
      <c r="O867" s="118"/>
      <c r="P867" s="118"/>
      <c r="Q867" s="118"/>
    </row>
    <row r="868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118"/>
      <c r="M868" s="118"/>
      <c r="N868" s="118"/>
      <c r="O868" s="118"/>
      <c r="P868" s="118"/>
      <c r="Q868" s="118"/>
    </row>
    <row r="869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118"/>
      <c r="M869" s="118"/>
      <c r="N869" s="118"/>
      <c r="O869" s="118"/>
      <c r="P869" s="118"/>
      <c r="Q869" s="118"/>
    </row>
    <row r="870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118"/>
      <c r="M870" s="118"/>
      <c r="N870" s="118"/>
      <c r="O870" s="118"/>
      <c r="P870" s="118"/>
      <c r="Q870" s="118"/>
    </row>
    <row r="87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118"/>
      <c r="M871" s="118"/>
      <c r="N871" s="118"/>
      <c r="O871" s="118"/>
      <c r="P871" s="118"/>
      <c r="Q871" s="118"/>
    </row>
    <row r="872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118"/>
      <c r="M872" s="118"/>
      <c r="N872" s="118"/>
      <c r="O872" s="118"/>
      <c r="P872" s="118"/>
      <c r="Q872" s="118"/>
    </row>
    <row r="873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118"/>
      <c r="M873" s="118"/>
      <c r="N873" s="118"/>
      <c r="O873" s="118"/>
      <c r="P873" s="118"/>
      <c r="Q873" s="118"/>
    </row>
    <row r="874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118"/>
      <c r="M874" s="118"/>
      <c r="N874" s="118"/>
      <c r="O874" s="118"/>
      <c r="P874" s="118"/>
      <c r="Q874" s="118"/>
    </row>
    <row r="875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118"/>
      <c r="M875" s="118"/>
      <c r="N875" s="118"/>
      <c r="O875" s="118"/>
      <c r="P875" s="118"/>
      <c r="Q875" s="118"/>
    </row>
    <row r="876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118"/>
      <c r="M876" s="118"/>
      <c r="N876" s="118"/>
      <c r="O876" s="118"/>
      <c r="P876" s="118"/>
      <c r="Q876" s="118"/>
    </row>
    <row r="877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118"/>
      <c r="M877" s="118"/>
      <c r="N877" s="118"/>
      <c r="O877" s="118"/>
      <c r="P877" s="118"/>
      <c r="Q877" s="118"/>
    </row>
    <row r="878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118"/>
      <c r="M878" s="118"/>
      <c r="N878" s="118"/>
      <c r="O878" s="118"/>
      <c r="P878" s="118"/>
      <c r="Q878" s="118"/>
    </row>
    <row r="879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118"/>
      <c r="M879" s="118"/>
      <c r="N879" s="118"/>
      <c r="O879" s="118"/>
      <c r="P879" s="118"/>
      <c r="Q879" s="118"/>
    </row>
    <row r="880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118"/>
      <c r="M880" s="118"/>
      <c r="N880" s="118"/>
      <c r="O880" s="118"/>
      <c r="P880" s="118"/>
      <c r="Q880" s="118"/>
    </row>
    <row r="88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118"/>
      <c r="M881" s="118"/>
      <c r="N881" s="118"/>
      <c r="O881" s="118"/>
      <c r="P881" s="118"/>
      <c r="Q881" s="118"/>
    </row>
    <row r="882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118"/>
      <c r="M882" s="118"/>
      <c r="N882" s="118"/>
      <c r="O882" s="118"/>
      <c r="P882" s="118"/>
      <c r="Q882" s="118"/>
    </row>
    <row r="883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118"/>
      <c r="M883" s="118"/>
      <c r="N883" s="118"/>
      <c r="O883" s="118"/>
      <c r="P883" s="118"/>
      <c r="Q883" s="118"/>
    </row>
    <row r="884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118"/>
      <c r="M884" s="118"/>
      <c r="N884" s="118"/>
      <c r="O884" s="118"/>
      <c r="P884" s="118"/>
      <c r="Q884" s="118"/>
    </row>
    <row r="885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118"/>
      <c r="M885" s="118"/>
      <c r="N885" s="118"/>
      <c r="O885" s="118"/>
      <c r="P885" s="118"/>
      <c r="Q885" s="118"/>
    </row>
    <row r="886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118"/>
      <c r="M886" s="118"/>
      <c r="N886" s="118"/>
      <c r="O886" s="118"/>
      <c r="P886" s="118"/>
      <c r="Q886" s="118"/>
    </row>
    <row r="887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118"/>
      <c r="M887" s="118"/>
      <c r="N887" s="118"/>
      <c r="O887" s="118"/>
      <c r="P887" s="118"/>
      <c r="Q887" s="118"/>
    </row>
    <row r="888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118"/>
      <c r="M888" s="118"/>
      <c r="N888" s="118"/>
      <c r="O888" s="118"/>
      <c r="P888" s="118"/>
      <c r="Q888" s="118"/>
    </row>
    <row r="889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118"/>
      <c r="M889" s="118"/>
      <c r="N889" s="118"/>
      <c r="O889" s="118"/>
      <c r="P889" s="118"/>
      <c r="Q889" s="118"/>
    </row>
    <row r="890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118"/>
      <c r="M890" s="118"/>
      <c r="N890" s="118"/>
      <c r="O890" s="118"/>
      <c r="P890" s="118"/>
      <c r="Q890" s="118"/>
    </row>
    <row r="89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118"/>
      <c r="M891" s="118"/>
      <c r="N891" s="118"/>
      <c r="O891" s="118"/>
      <c r="P891" s="118"/>
      <c r="Q891" s="118"/>
    </row>
    <row r="892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118"/>
      <c r="M892" s="118"/>
      <c r="N892" s="118"/>
      <c r="O892" s="118"/>
      <c r="P892" s="118"/>
      <c r="Q892" s="118"/>
    </row>
    <row r="893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118"/>
      <c r="M893" s="118"/>
      <c r="N893" s="118"/>
      <c r="O893" s="118"/>
      <c r="P893" s="118"/>
      <c r="Q893" s="118"/>
    </row>
    <row r="894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118"/>
      <c r="M894" s="118"/>
      <c r="N894" s="118"/>
      <c r="O894" s="118"/>
      <c r="P894" s="118"/>
      <c r="Q894" s="118"/>
    </row>
    <row r="895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118"/>
      <c r="M895" s="118"/>
      <c r="N895" s="118"/>
      <c r="O895" s="118"/>
      <c r="P895" s="118"/>
      <c r="Q895" s="118"/>
    </row>
    <row r="896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118"/>
      <c r="M896" s="118"/>
      <c r="N896" s="118"/>
      <c r="O896" s="118"/>
      <c r="P896" s="118"/>
      <c r="Q896" s="118"/>
    </row>
    <row r="897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118"/>
      <c r="M897" s="118"/>
      <c r="N897" s="118"/>
      <c r="O897" s="118"/>
      <c r="P897" s="118"/>
      <c r="Q897" s="118"/>
    </row>
    <row r="898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118"/>
      <c r="M898" s="118"/>
      <c r="N898" s="118"/>
      <c r="O898" s="118"/>
      <c r="P898" s="118"/>
      <c r="Q898" s="118"/>
    </row>
    <row r="899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118"/>
      <c r="M899" s="118"/>
      <c r="N899" s="118"/>
      <c r="O899" s="118"/>
      <c r="P899" s="118"/>
      <c r="Q899" s="118"/>
    </row>
    <row r="900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118"/>
      <c r="M900" s="118"/>
      <c r="N900" s="118"/>
      <c r="O900" s="118"/>
      <c r="P900" s="118"/>
      <c r="Q900" s="118"/>
    </row>
    <row r="90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118"/>
      <c r="M901" s="118"/>
      <c r="N901" s="118"/>
      <c r="O901" s="118"/>
      <c r="P901" s="118"/>
      <c r="Q901" s="118"/>
    </row>
    <row r="902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118"/>
      <c r="M902" s="118"/>
      <c r="N902" s="118"/>
      <c r="O902" s="118"/>
      <c r="P902" s="118"/>
      <c r="Q902" s="118"/>
    </row>
    <row r="903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118"/>
      <c r="M903" s="118"/>
      <c r="N903" s="118"/>
      <c r="O903" s="118"/>
      <c r="P903" s="118"/>
      <c r="Q903" s="118"/>
    </row>
    <row r="904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118"/>
      <c r="M904" s="118"/>
      <c r="N904" s="118"/>
      <c r="O904" s="118"/>
      <c r="P904" s="118"/>
      <c r="Q904" s="118"/>
    </row>
    <row r="905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118"/>
      <c r="M905" s="118"/>
      <c r="N905" s="118"/>
      <c r="O905" s="118"/>
      <c r="P905" s="118"/>
      <c r="Q905" s="118"/>
    </row>
    <row r="906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118"/>
      <c r="M906" s="118"/>
      <c r="N906" s="118"/>
      <c r="O906" s="118"/>
      <c r="P906" s="118"/>
      <c r="Q906" s="118"/>
    </row>
    <row r="907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118"/>
      <c r="M907" s="118"/>
      <c r="N907" s="118"/>
      <c r="O907" s="118"/>
      <c r="P907" s="118"/>
      <c r="Q907" s="118"/>
    </row>
    <row r="908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118"/>
      <c r="M908" s="118"/>
      <c r="N908" s="118"/>
      <c r="O908" s="118"/>
      <c r="P908" s="118"/>
      <c r="Q908" s="118"/>
    </row>
    <row r="909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118"/>
      <c r="M909" s="118"/>
      <c r="N909" s="118"/>
      <c r="O909" s="118"/>
      <c r="P909" s="118"/>
      <c r="Q909" s="118"/>
    </row>
    <row r="910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118"/>
      <c r="M910" s="118"/>
      <c r="N910" s="118"/>
      <c r="O910" s="118"/>
      <c r="P910" s="118"/>
      <c r="Q910" s="118"/>
    </row>
    <row r="91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118"/>
      <c r="M911" s="118"/>
      <c r="N911" s="118"/>
      <c r="O911" s="118"/>
      <c r="P911" s="118"/>
      <c r="Q911" s="118"/>
    </row>
    <row r="912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118"/>
      <c r="M912" s="118"/>
      <c r="N912" s="118"/>
      <c r="O912" s="118"/>
      <c r="P912" s="118"/>
      <c r="Q912" s="118"/>
    </row>
    <row r="913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118"/>
      <c r="M913" s="118"/>
      <c r="N913" s="118"/>
      <c r="O913" s="118"/>
      <c r="P913" s="118"/>
      <c r="Q913" s="118"/>
    </row>
    <row r="914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118"/>
      <c r="M914" s="118"/>
      <c r="N914" s="118"/>
      <c r="O914" s="118"/>
      <c r="P914" s="118"/>
      <c r="Q914" s="118"/>
    </row>
    <row r="915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118"/>
      <c r="M915" s="118"/>
      <c r="N915" s="118"/>
      <c r="O915" s="118"/>
      <c r="P915" s="118"/>
      <c r="Q915" s="118"/>
    </row>
    <row r="916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118"/>
      <c r="M916" s="118"/>
      <c r="N916" s="118"/>
      <c r="O916" s="118"/>
      <c r="P916" s="118"/>
      <c r="Q916" s="118"/>
    </row>
    <row r="917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118"/>
      <c r="M917" s="118"/>
      <c r="N917" s="118"/>
      <c r="O917" s="118"/>
      <c r="P917" s="118"/>
      <c r="Q917" s="118"/>
    </row>
    <row r="918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118"/>
      <c r="M918" s="118"/>
      <c r="N918" s="118"/>
      <c r="O918" s="118"/>
      <c r="P918" s="118"/>
      <c r="Q918" s="118"/>
    </row>
    <row r="919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118"/>
      <c r="M919" s="118"/>
      <c r="N919" s="118"/>
      <c r="O919" s="118"/>
      <c r="P919" s="118"/>
      <c r="Q919" s="118"/>
    </row>
    <row r="920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118"/>
      <c r="M920" s="118"/>
      <c r="N920" s="118"/>
      <c r="O920" s="118"/>
      <c r="P920" s="118"/>
      <c r="Q920" s="118"/>
    </row>
    <row r="92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118"/>
      <c r="M921" s="118"/>
      <c r="N921" s="118"/>
      <c r="O921" s="118"/>
      <c r="P921" s="118"/>
      <c r="Q921" s="118"/>
    </row>
    <row r="922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118"/>
      <c r="M922" s="118"/>
      <c r="N922" s="118"/>
      <c r="O922" s="118"/>
      <c r="P922" s="118"/>
      <c r="Q922" s="118"/>
    </row>
    <row r="923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118"/>
      <c r="M923" s="118"/>
      <c r="N923" s="118"/>
      <c r="O923" s="118"/>
      <c r="P923" s="118"/>
      <c r="Q923" s="118"/>
    </row>
    <row r="924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118"/>
      <c r="M924" s="118"/>
      <c r="N924" s="118"/>
      <c r="O924" s="118"/>
      <c r="P924" s="118"/>
      <c r="Q924" s="118"/>
    </row>
    <row r="925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118"/>
      <c r="M925" s="118"/>
      <c r="N925" s="118"/>
      <c r="O925" s="118"/>
      <c r="P925" s="118"/>
      <c r="Q925" s="118"/>
    </row>
    <row r="926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118"/>
      <c r="M926" s="118"/>
      <c r="N926" s="118"/>
      <c r="O926" s="118"/>
      <c r="P926" s="118"/>
      <c r="Q926" s="118"/>
    </row>
    <row r="927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118"/>
      <c r="M927" s="118"/>
      <c r="N927" s="118"/>
      <c r="O927" s="118"/>
      <c r="P927" s="118"/>
      <c r="Q927" s="118"/>
    </row>
    <row r="928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118"/>
      <c r="M928" s="118"/>
      <c r="N928" s="118"/>
      <c r="O928" s="118"/>
      <c r="P928" s="118"/>
      <c r="Q928" s="118"/>
    </row>
    <row r="929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118"/>
      <c r="M929" s="118"/>
      <c r="N929" s="118"/>
      <c r="O929" s="118"/>
      <c r="P929" s="118"/>
      <c r="Q929" s="118"/>
    </row>
    <row r="930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118"/>
      <c r="M930" s="118"/>
      <c r="N930" s="118"/>
      <c r="O930" s="118"/>
      <c r="P930" s="118"/>
      <c r="Q930" s="118"/>
    </row>
    <row r="93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118"/>
      <c r="M931" s="118"/>
      <c r="N931" s="118"/>
      <c r="O931" s="118"/>
      <c r="P931" s="118"/>
      <c r="Q931" s="118"/>
    </row>
    <row r="932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118"/>
      <c r="M932" s="118"/>
      <c r="N932" s="118"/>
      <c r="O932" s="118"/>
      <c r="P932" s="118"/>
      <c r="Q932" s="118"/>
    </row>
    <row r="933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118"/>
      <c r="M933" s="118"/>
      <c r="N933" s="118"/>
      <c r="O933" s="118"/>
      <c r="P933" s="118"/>
      <c r="Q933" s="118"/>
    </row>
    <row r="934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118"/>
      <c r="M934" s="118"/>
      <c r="N934" s="118"/>
      <c r="O934" s="118"/>
      <c r="P934" s="118"/>
      <c r="Q934" s="118"/>
    </row>
    <row r="935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118"/>
      <c r="M935" s="118"/>
      <c r="N935" s="118"/>
      <c r="O935" s="118"/>
      <c r="P935" s="118"/>
      <c r="Q935" s="118"/>
    </row>
    <row r="936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118"/>
      <c r="M936" s="118"/>
      <c r="N936" s="118"/>
      <c r="O936" s="118"/>
      <c r="P936" s="118"/>
      <c r="Q936" s="118"/>
    </row>
    <row r="937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118"/>
      <c r="M937" s="118"/>
      <c r="N937" s="118"/>
      <c r="O937" s="118"/>
      <c r="P937" s="118"/>
      <c r="Q937" s="118"/>
    </row>
    <row r="938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118"/>
      <c r="M938" s="118"/>
      <c r="N938" s="118"/>
      <c r="O938" s="118"/>
      <c r="P938" s="118"/>
      <c r="Q938" s="118"/>
    </row>
    <row r="939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118"/>
      <c r="M939" s="118"/>
      <c r="N939" s="118"/>
      <c r="O939" s="118"/>
      <c r="P939" s="118"/>
      <c r="Q939" s="118"/>
    </row>
    <row r="940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118"/>
      <c r="M940" s="118"/>
      <c r="N940" s="118"/>
      <c r="O940" s="118"/>
      <c r="P940" s="118"/>
      <c r="Q940" s="118"/>
    </row>
    <row r="94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118"/>
      <c r="M941" s="118"/>
      <c r="N941" s="118"/>
      <c r="O941" s="118"/>
      <c r="P941" s="118"/>
      <c r="Q941" s="118"/>
    </row>
    <row r="942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118"/>
      <c r="M942" s="118"/>
      <c r="N942" s="118"/>
      <c r="O942" s="118"/>
      <c r="P942" s="118"/>
      <c r="Q942" s="118"/>
    </row>
    <row r="943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118"/>
      <c r="M943" s="118"/>
      <c r="N943" s="118"/>
      <c r="O943" s="118"/>
      <c r="P943" s="118"/>
      <c r="Q943" s="118"/>
    </row>
    <row r="944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118"/>
      <c r="M944" s="118"/>
      <c r="N944" s="118"/>
      <c r="O944" s="118"/>
      <c r="P944" s="118"/>
      <c r="Q944" s="118"/>
    </row>
    <row r="945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118"/>
      <c r="M945" s="118"/>
      <c r="N945" s="118"/>
      <c r="O945" s="118"/>
      <c r="P945" s="118"/>
      <c r="Q945" s="118"/>
    </row>
    <row r="946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118"/>
      <c r="M946" s="118"/>
      <c r="N946" s="118"/>
      <c r="O946" s="118"/>
      <c r="P946" s="118"/>
      <c r="Q946" s="118"/>
    </row>
    <row r="947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118"/>
      <c r="M947" s="118"/>
      <c r="N947" s="118"/>
      <c r="O947" s="118"/>
      <c r="P947" s="118"/>
      <c r="Q947" s="118"/>
    </row>
    <row r="948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118"/>
      <c r="M948" s="118"/>
      <c r="N948" s="118"/>
      <c r="O948" s="118"/>
      <c r="P948" s="118"/>
      <c r="Q948" s="118"/>
    </row>
    <row r="949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118"/>
      <c r="M949" s="118"/>
      <c r="N949" s="118"/>
      <c r="O949" s="118"/>
      <c r="P949" s="118"/>
      <c r="Q949" s="118"/>
    </row>
    <row r="950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118"/>
      <c r="M950" s="118"/>
      <c r="N950" s="118"/>
      <c r="O950" s="118"/>
      <c r="P950" s="118"/>
      <c r="Q950" s="118"/>
    </row>
    <row r="95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118"/>
      <c r="M951" s="118"/>
      <c r="N951" s="118"/>
      <c r="O951" s="118"/>
      <c r="P951" s="118"/>
      <c r="Q951" s="118"/>
    </row>
    <row r="952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118"/>
      <c r="M952" s="118"/>
      <c r="N952" s="118"/>
      <c r="O952" s="118"/>
      <c r="P952" s="118"/>
      <c r="Q952" s="118"/>
    </row>
    <row r="953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118"/>
      <c r="M953" s="118"/>
      <c r="N953" s="118"/>
      <c r="O953" s="118"/>
      <c r="P953" s="118"/>
      <c r="Q953" s="118"/>
    </row>
    <row r="954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118"/>
      <c r="M954" s="118"/>
      <c r="N954" s="118"/>
      <c r="O954" s="118"/>
      <c r="P954" s="118"/>
      <c r="Q954" s="118"/>
    </row>
    <row r="955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118"/>
      <c r="M955" s="118"/>
      <c r="N955" s="118"/>
      <c r="O955" s="118"/>
      <c r="P955" s="118"/>
      <c r="Q955" s="118"/>
    </row>
    <row r="956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118"/>
      <c r="M956" s="118"/>
      <c r="N956" s="118"/>
      <c r="O956" s="118"/>
      <c r="P956" s="118"/>
      <c r="Q956" s="118"/>
    </row>
    <row r="957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118"/>
      <c r="M957" s="118"/>
      <c r="N957" s="118"/>
      <c r="O957" s="118"/>
      <c r="P957" s="118"/>
      <c r="Q957" s="118"/>
    </row>
    <row r="958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118"/>
      <c r="M958" s="118"/>
      <c r="N958" s="118"/>
      <c r="O958" s="118"/>
      <c r="P958" s="118"/>
      <c r="Q958" s="118"/>
    </row>
    <row r="959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118"/>
      <c r="M959" s="118"/>
      <c r="N959" s="118"/>
      <c r="O959" s="118"/>
      <c r="P959" s="118"/>
      <c r="Q959" s="118"/>
    </row>
    <row r="960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118"/>
      <c r="M960" s="118"/>
      <c r="N960" s="118"/>
      <c r="O960" s="118"/>
      <c r="P960" s="118"/>
      <c r="Q960" s="118"/>
    </row>
    <row r="96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118"/>
      <c r="M961" s="118"/>
      <c r="N961" s="118"/>
      <c r="O961" s="118"/>
      <c r="P961" s="118"/>
      <c r="Q961" s="118"/>
    </row>
    <row r="962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118"/>
      <c r="M962" s="118"/>
      <c r="N962" s="118"/>
      <c r="O962" s="118"/>
      <c r="P962" s="118"/>
      <c r="Q962" s="118"/>
    </row>
    <row r="963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118"/>
      <c r="M963" s="118"/>
      <c r="N963" s="118"/>
      <c r="O963" s="118"/>
      <c r="P963" s="118"/>
      <c r="Q963" s="118"/>
    </row>
    <row r="964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118"/>
      <c r="M964" s="118"/>
      <c r="N964" s="118"/>
      <c r="O964" s="118"/>
      <c r="P964" s="118"/>
      <c r="Q964" s="118"/>
    </row>
    <row r="965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118"/>
      <c r="M965" s="118"/>
      <c r="N965" s="118"/>
      <c r="O965" s="118"/>
      <c r="P965" s="118"/>
      <c r="Q965" s="118"/>
    </row>
    <row r="966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118"/>
      <c r="M966" s="118"/>
      <c r="N966" s="118"/>
      <c r="O966" s="118"/>
      <c r="P966" s="118"/>
      <c r="Q966" s="118"/>
    </row>
    <row r="967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118"/>
      <c r="M967" s="118"/>
      <c r="N967" s="118"/>
      <c r="O967" s="118"/>
      <c r="P967" s="118"/>
      <c r="Q967" s="118"/>
    </row>
    <row r="968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118"/>
      <c r="M968" s="118"/>
      <c r="N968" s="118"/>
      <c r="O968" s="118"/>
      <c r="P968" s="118"/>
      <c r="Q968" s="118"/>
    </row>
    <row r="969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118"/>
      <c r="M969" s="118"/>
      <c r="N969" s="118"/>
      <c r="O969" s="118"/>
      <c r="P969" s="118"/>
      <c r="Q969" s="118"/>
    </row>
    <row r="970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118"/>
      <c r="M970" s="118"/>
      <c r="N970" s="118"/>
      <c r="O970" s="118"/>
      <c r="P970" s="118"/>
      <c r="Q970" s="118"/>
    </row>
    <row r="97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118"/>
      <c r="M971" s="118"/>
      <c r="N971" s="118"/>
      <c r="O971" s="118"/>
      <c r="P971" s="118"/>
      <c r="Q971" s="118"/>
    </row>
    <row r="972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118"/>
      <c r="M972" s="118"/>
      <c r="N972" s="118"/>
      <c r="O972" s="118"/>
      <c r="P972" s="118"/>
      <c r="Q972" s="118"/>
    </row>
    <row r="973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118"/>
      <c r="M973" s="118"/>
      <c r="N973" s="118"/>
      <c r="O973" s="118"/>
      <c r="P973" s="118"/>
      <c r="Q973" s="118"/>
    </row>
    <row r="974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118"/>
      <c r="M974" s="118"/>
      <c r="N974" s="118"/>
      <c r="O974" s="118"/>
      <c r="P974" s="118"/>
      <c r="Q974" s="118"/>
    </row>
    <row r="975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118"/>
      <c r="M975" s="118"/>
      <c r="N975" s="118"/>
      <c r="O975" s="118"/>
      <c r="P975" s="118"/>
      <c r="Q975" s="118"/>
    </row>
    <row r="976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118"/>
      <c r="M976" s="118"/>
      <c r="N976" s="118"/>
      <c r="O976" s="118"/>
      <c r="P976" s="118"/>
      <c r="Q976" s="118"/>
    </row>
    <row r="977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118"/>
      <c r="M977" s="118"/>
      <c r="N977" s="118"/>
      <c r="O977" s="118"/>
      <c r="P977" s="118"/>
      <c r="Q977" s="118"/>
    </row>
    <row r="978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118"/>
      <c r="M978" s="118"/>
      <c r="N978" s="118"/>
      <c r="O978" s="118"/>
      <c r="P978" s="118"/>
      <c r="Q978" s="118"/>
    </row>
    <row r="979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118"/>
      <c r="M979" s="118"/>
      <c r="N979" s="118"/>
      <c r="O979" s="118"/>
      <c r="P979" s="118"/>
      <c r="Q979" s="118"/>
    </row>
    <row r="980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118"/>
      <c r="M980" s="118"/>
      <c r="N980" s="118"/>
      <c r="O980" s="118"/>
      <c r="P980" s="118"/>
      <c r="Q980" s="118"/>
    </row>
    <row r="98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118"/>
      <c r="M981" s="118"/>
      <c r="N981" s="118"/>
      <c r="O981" s="118"/>
      <c r="P981" s="118"/>
      <c r="Q981" s="118"/>
    </row>
    <row r="982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118"/>
      <c r="M982" s="118"/>
      <c r="N982" s="118"/>
      <c r="O982" s="118"/>
      <c r="P982" s="118"/>
      <c r="Q982" s="118"/>
    </row>
    <row r="983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118"/>
      <c r="M983" s="118"/>
      <c r="N983" s="118"/>
      <c r="O983" s="118"/>
      <c r="P983" s="118"/>
      <c r="Q983" s="118"/>
    </row>
    <row r="984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118"/>
      <c r="M984" s="118"/>
      <c r="N984" s="118"/>
      <c r="O984" s="118"/>
      <c r="P984" s="118"/>
      <c r="Q984" s="118"/>
    </row>
    <row r="985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118"/>
      <c r="M985" s="118"/>
      <c r="N985" s="118"/>
      <c r="O985" s="118"/>
      <c r="P985" s="118"/>
      <c r="Q985" s="118"/>
    </row>
    <row r="986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118"/>
      <c r="M986" s="118"/>
      <c r="N986" s="118"/>
      <c r="O986" s="118"/>
      <c r="P986" s="118"/>
      <c r="Q986" s="118"/>
    </row>
    <row r="987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118"/>
      <c r="M987" s="118"/>
      <c r="N987" s="118"/>
      <c r="O987" s="118"/>
      <c r="P987" s="118"/>
      <c r="Q987" s="118"/>
    </row>
    <row r="988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118"/>
      <c r="M988" s="118"/>
      <c r="N988" s="118"/>
      <c r="O988" s="118"/>
      <c r="P988" s="118"/>
      <c r="Q988" s="118"/>
    </row>
    <row r="989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118"/>
      <c r="M989" s="118"/>
      <c r="N989" s="118"/>
      <c r="O989" s="118"/>
      <c r="P989" s="118"/>
      <c r="Q989" s="118"/>
    </row>
    <row r="990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118"/>
      <c r="M990" s="118"/>
      <c r="N990" s="118"/>
      <c r="O990" s="118"/>
      <c r="P990" s="118"/>
      <c r="Q990" s="118"/>
    </row>
    <row r="99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118"/>
      <c r="M991" s="118"/>
      <c r="N991" s="118"/>
      <c r="O991" s="118"/>
      <c r="P991" s="118"/>
      <c r="Q991" s="118"/>
    </row>
    <row r="992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118"/>
      <c r="M992" s="118"/>
      <c r="N992" s="118"/>
      <c r="O992" s="118"/>
      <c r="P992" s="118"/>
      <c r="Q992" s="118"/>
    </row>
    <row r="993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118"/>
      <c r="M993" s="118"/>
      <c r="N993" s="118"/>
      <c r="O993" s="118"/>
      <c r="P993" s="118"/>
      <c r="Q993" s="118"/>
    </row>
    <row r="994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118"/>
      <c r="M994" s="118"/>
      <c r="N994" s="118"/>
      <c r="O994" s="118"/>
      <c r="P994" s="118"/>
      <c r="Q994" s="118"/>
    </row>
    <row r="995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118"/>
      <c r="M995" s="118"/>
      <c r="N995" s="118"/>
      <c r="O995" s="118"/>
      <c r="P995" s="118"/>
      <c r="Q995" s="118"/>
    </row>
    <row r="996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118"/>
      <c r="M996" s="118"/>
      <c r="N996" s="118"/>
      <c r="O996" s="118"/>
      <c r="P996" s="118"/>
      <c r="Q996" s="118"/>
    </row>
    <row r="997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118"/>
      <c r="M997" s="118"/>
      <c r="N997" s="118"/>
      <c r="O997" s="118"/>
      <c r="P997" s="118"/>
      <c r="Q997" s="118"/>
    </row>
    <row r="998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118"/>
      <c r="M998" s="118"/>
      <c r="N998" s="118"/>
      <c r="O998" s="118"/>
      <c r="P998" s="118"/>
      <c r="Q998" s="118"/>
    </row>
    <row r="999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118"/>
      <c r="M999" s="118"/>
      <c r="N999" s="118"/>
      <c r="O999" s="118"/>
      <c r="P999" s="118"/>
      <c r="Q999" s="11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