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<sst xmlns="http://schemas.openxmlformats.org/spreadsheetml/2006/main" count="438" uniqueCount="174">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</sst>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>JL</v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28">
        <f t="array" ref="BO4">index('Osallistujat ja seuranta'!$E:$E,match(BO3,'Osallistujat ja seuranta'!$C:$C,0),0)</f>
        <v>1000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>
        <f t="shared" si="1"/>
        <v>1000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>
        <f t="shared" si="24"/>
        <v>1000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>
        <f t="shared" si="25"/>
        <v>1000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>
        <f t="shared" si="26"/>
        <v>1000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>
        <f t="shared" si="27"/>
        <v>1000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>
        <f t="shared" si="28"/>
        <v>1000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>
        <f t="shared" si="29"/>
        <v>1000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>
        <f t="shared" si="30"/>
        <v>1000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>
        <f t="shared" si="31"/>
        <v>1000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>
        <f t="shared" si="32"/>
        <v>1000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>
        <f t="shared" si="33"/>
        <v>1000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>
        <f t="shared" si="34"/>
        <v>1000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>
        <f t="shared" si="35"/>
        <v>1000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>
        <f t="shared" si="36"/>
        <v>1000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>
        <f t="shared" si="37"/>
        <v>1000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>
        <f t="shared" si="38"/>
        <v>1000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>
        <f t="shared" si="39"/>
        <v>1000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>
        <f t="shared" si="40"/>
        <v>1000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>
        <f t="shared" si="41"/>
        <v>1000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>
        <f t="shared" si="42"/>
        <v>1000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>
        <f t="shared" si="43"/>
        <v>1000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>
        <f t="shared" si="44"/>
        <v>1000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>
        <f t="shared" si="45"/>
        <v>1000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>
        <f t="shared" si="46"/>
        <v>1000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>
        <f t="shared" si="47"/>
        <v>1000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>
        <f t="shared" si="48"/>
        <v>1000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>
        <f t="shared" si="49"/>
        <v>1000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>
        <f t="shared" si="50"/>
        <v>1000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>
        <f t="shared" si="51"/>
        <v>1000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>
        <f t="shared" si="52"/>
        <v>1000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>
        <f t="shared" si="53"/>
        <v>1000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>
        <f t="shared" si="54"/>
        <v>1000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>
        <f t="shared" si="55"/>
        <v>1000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>
        <f t="shared" si="56"/>
        <v>1000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>
        <f t="shared" si="57"/>
        <v>1000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>
        <f t="shared" si="58"/>
        <v>1000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>
        <f t="shared" si="62"/>
        <v>1000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>
        <f t="shared" si="66"/>
        <v>1000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>
        <f t="shared" si="67"/>
        <v>1000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>
        <f t="shared" si="68"/>
        <v>1000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>
        <f t="shared" si="69"/>
        <v>1000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>
        <f t="shared" si="70"/>
        <v>1000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>
        <f t="shared" si="74"/>
        <v>1000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>
        <f t="shared" si="75"/>
        <v>1000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>
        <f t="shared" si="76"/>
        <v>1000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>
        <f t="shared" si="77"/>
        <v>1000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>
        <f t="shared" si="78"/>
        <v>1000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>
        <f t="shared" si="79"/>
        <v>1000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>
        <f t="shared" si="80"/>
        <v>1000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>
        <f t="shared" si="81"/>
        <v>1000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>
        <f t="shared" si="82"/>
        <v>1000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>
        <f t="shared" si="83"/>
        <v>1000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>
        <f t="shared" si="84"/>
        <v>1000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>
        <f t="shared" si="85"/>
        <v>1000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>
        <f t="shared" si="86"/>
        <v>1000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>
        <f t="shared" si="87"/>
        <v>1000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>
        <f t="shared" si="88"/>
        <v>1000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>
        <f t="shared" si="89"/>
        <v>1000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>
        <f t="shared" si="90"/>
        <v>1000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>
        <f t="shared" si="91"/>
        <v>1000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>
        <f t="shared" si="92"/>
        <v>1000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>
        <f t="shared" si="93"/>
        <v>1000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>
        <f t="shared" si="94"/>
        <v>1000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>
        <f t="shared" si="95"/>
        <v>1000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>
        <f t="shared" si="96"/>
        <v>1000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 t="s">
        <v>37</v>
      </c>
      <c r="C70" s="31" t="s">
        <v>56</v>
      </c>
      <c r="D70" s="31">
        <v>9.0</v>
      </c>
      <c r="E70" s="31" t="s">
        <v>37</v>
      </c>
      <c r="F70" s="33">
        <v>46085.0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7"/>
        <v>1</v>
      </c>
      <c r="O70" s="36">
        <f t="shared" si="8"/>
        <v>2421.301764</v>
      </c>
      <c r="P70" s="36">
        <f t="shared" si="9"/>
        <v>1000</v>
      </c>
      <c r="Q70" s="37">
        <f t="shared" si="10"/>
        <v>571.3017641</v>
      </c>
      <c r="R70" s="36">
        <f t="shared" si="11"/>
        <v>1850</v>
      </c>
      <c r="S70" s="35">
        <f t="shared" si="12"/>
        <v>1</v>
      </c>
      <c r="T70" s="35">
        <f t="shared" si="13"/>
        <v>-47.44909074</v>
      </c>
      <c r="U70" s="35">
        <f t="shared" si="14"/>
        <v>-50.95523185</v>
      </c>
      <c r="V70" s="38">
        <f t="shared" si="15"/>
        <v>0.970861998</v>
      </c>
      <c r="W70" s="39">
        <f t="shared" si="16"/>
        <v>10.67814009</v>
      </c>
      <c r="X70" s="39">
        <f t="shared" si="17"/>
        <v>0.03969290362</v>
      </c>
      <c r="Y70" s="39">
        <f>if(N70=1,(W70*(S70-V70))*'Säännöt ja ohjeet'!$B$54+X70,"")</f>
        <v>0.6619722371</v>
      </c>
      <c r="Z70" s="39">
        <f t="shared" si="18"/>
        <v>0</v>
      </c>
      <c r="AA70" s="39">
        <f t="shared" si="19"/>
        <v>0.02913800195</v>
      </c>
      <c r="AB70" s="39">
        <f t="shared" si="20"/>
        <v>49.78706725</v>
      </c>
      <c r="AC70" s="39">
        <f t="shared" si="21"/>
        <v>3.250000018</v>
      </c>
      <c r="AD70" s="39">
        <f>if(N70=1,(AB70*(Z70-AA70))*'Säännöt ja ohjeet'!$B$54+AC70,"")</f>
        <v>0.3486086919</v>
      </c>
      <c r="AE70" s="40">
        <f t="shared" si="22"/>
        <v>1</v>
      </c>
      <c r="AF70" s="40">
        <f t="shared" si="23"/>
        <v>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2421.963736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>
        <f t="shared" si="97"/>
        <v>1000.348609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1532.319895</v>
      </c>
    </row>
    <row r="71">
      <c r="A71" s="1"/>
      <c r="B71" s="30" t="s">
        <v>37</v>
      </c>
      <c r="C71" s="31" t="s">
        <v>56</v>
      </c>
      <c r="D71" s="31">
        <v>9.0</v>
      </c>
      <c r="E71" s="31" t="s">
        <v>37</v>
      </c>
      <c r="F71" s="33">
        <v>46085.0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7"/>
        <v>1</v>
      </c>
      <c r="O71" s="36">
        <f t="shared" si="8"/>
        <v>2421.963736</v>
      </c>
      <c r="P71" s="36">
        <f t="shared" si="9"/>
        <v>1000.348609</v>
      </c>
      <c r="Q71" s="37">
        <f t="shared" si="10"/>
        <v>571.6151276</v>
      </c>
      <c r="R71" s="36">
        <f t="shared" si="11"/>
        <v>1850.348609</v>
      </c>
      <c r="S71" s="35">
        <f t="shared" si="12"/>
        <v>1</v>
      </c>
      <c r="T71" s="35">
        <f t="shared" si="13"/>
        <v>-47.44381527</v>
      </c>
      <c r="U71" s="35">
        <f t="shared" si="14"/>
        <v>-50.95354871</v>
      </c>
      <c r="V71" s="38">
        <f t="shared" si="15"/>
        <v>0.9709634498</v>
      </c>
      <c r="W71" s="39">
        <f t="shared" si="16"/>
        <v>10.6652719</v>
      </c>
      <c r="X71" s="39">
        <f t="shared" si="17"/>
        <v>0.03939600657</v>
      </c>
      <c r="Y71" s="39">
        <f>if(N71=1,(W71*(S71-V71))*'Säännöt ja ohjeet'!$B$54+X71,"")</f>
        <v>0.6587614115</v>
      </c>
      <c r="Z71" s="39">
        <f t="shared" si="18"/>
        <v>0</v>
      </c>
      <c r="AA71" s="39">
        <f t="shared" si="19"/>
        <v>0.02903655016</v>
      </c>
      <c r="AB71" s="39">
        <f t="shared" si="20"/>
        <v>49.77499392</v>
      </c>
      <c r="AC71" s="39">
        <f t="shared" si="21"/>
        <v>3.249128496</v>
      </c>
      <c r="AD71" s="39">
        <f>if(N71=1,(AB71*(Z71-AA71))*'Säännöt ja ohjeet'!$B$54+AC71,"")</f>
        <v>0.3585402809</v>
      </c>
      <c r="AE71" s="40">
        <f t="shared" si="22"/>
        <v>1</v>
      </c>
      <c r="AF71" s="40">
        <f t="shared" si="23"/>
        <v>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2422.622498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>
        <f t="shared" si="98"/>
        <v>1000.707149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1532.345232</v>
      </c>
    </row>
    <row r="72">
      <c r="A72" s="1"/>
      <c r="B72" s="30" t="s">
        <v>40</v>
      </c>
      <c r="C72" s="31" t="s">
        <v>47</v>
      </c>
      <c r="D72" s="31">
        <v>0.0</v>
      </c>
      <c r="E72" s="31" t="s">
        <v>40</v>
      </c>
      <c r="F72" s="33">
        <v>46089.0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7"/>
        <v>1</v>
      </c>
      <c r="O72" s="36">
        <f t="shared" si="8"/>
        <v>1803.0387</v>
      </c>
      <c r="P72" s="36">
        <f t="shared" si="9"/>
        <v>1645.594801</v>
      </c>
      <c r="Q72" s="37">
        <f t="shared" si="10"/>
        <v>157.4438983</v>
      </c>
      <c r="R72" s="36">
        <f t="shared" si="11"/>
        <v>1645.594801</v>
      </c>
      <c r="S72" s="35">
        <f t="shared" si="12"/>
        <v>1</v>
      </c>
      <c r="T72" s="35">
        <f t="shared" si="13"/>
        <v>-51.17834773</v>
      </c>
      <c r="U72" s="35">
        <f t="shared" si="14"/>
        <v>-51.87837779</v>
      </c>
      <c r="V72" s="38">
        <f t="shared" si="15"/>
        <v>0.6681944364</v>
      </c>
      <c r="W72" s="39">
        <f t="shared" si="16"/>
        <v>25.04314821</v>
      </c>
      <c r="X72" s="39">
        <f t="shared" si="17"/>
        <v>1.242803887</v>
      </c>
      <c r="Y72" s="39">
        <f>if(N72=1,(W72*(S72-V72))*'Säännöt ja ohjeet'!$B$54+X72,"")</f>
        <v>17.8617157</v>
      </c>
      <c r="Z72" s="39">
        <f t="shared" si="18"/>
        <v>0</v>
      </c>
      <c r="AA72" s="39">
        <f t="shared" si="19"/>
        <v>0.3318055636</v>
      </c>
      <c r="AB72" s="39">
        <f t="shared" si="20"/>
        <v>29.38860858</v>
      </c>
      <c r="AC72" s="39">
        <f t="shared" si="21"/>
        <v>1.636069025</v>
      </c>
      <c r="AD72" s="39">
        <f>if(N72=1,(AB72*(Z72-AA72))*'Säännöt ja ohjeet'!$B$54+AC72,"")</f>
        <v>-17.86653864</v>
      </c>
      <c r="AE72" s="40">
        <f t="shared" si="22"/>
        <v>8</v>
      </c>
      <c r="AF72" s="40">
        <f t="shared" si="23"/>
        <v>-6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2422.622498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1627.728263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1820.900415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>
        <f t="shared" si="99"/>
        <v>1000.707149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1532.345047</v>
      </c>
    </row>
    <row r="73">
      <c r="A73" s="1"/>
      <c r="B73" s="30" t="s">
        <v>41</v>
      </c>
      <c r="C73" s="31" t="s">
        <v>49</v>
      </c>
      <c r="D73" s="31">
        <v>0.0</v>
      </c>
      <c r="E73" s="31" t="s">
        <v>41</v>
      </c>
      <c r="F73" s="33">
        <v>46089.0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7"/>
        <v>1</v>
      </c>
      <c r="O73" s="36">
        <f t="shared" si="8"/>
        <v>1940.994279</v>
      </c>
      <c r="P73" s="36">
        <f t="shared" si="9"/>
        <v>1656.567825</v>
      </c>
      <c r="Q73" s="37">
        <f t="shared" si="10"/>
        <v>284.426454</v>
      </c>
      <c r="R73" s="36">
        <f t="shared" si="11"/>
        <v>1656.567825</v>
      </c>
      <c r="S73" s="35">
        <f t="shared" si="12"/>
        <v>1</v>
      </c>
      <c r="T73" s="35">
        <f t="shared" si="13"/>
        <v>-50.50156037</v>
      </c>
      <c r="U73" s="35">
        <f t="shared" si="14"/>
        <v>-51.83179487</v>
      </c>
      <c r="V73" s="38">
        <f t="shared" si="15"/>
        <v>0.790879421</v>
      </c>
      <c r="W73" s="39">
        <f t="shared" si="16"/>
        <v>21.45389066</v>
      </c>
      <c r="X73" s="39">
        <f t="shared" si="17"/>
        <v>0.89975133</v>
      </c>
      <c r="Y73" s="39">
        <f>if(N73=1,(W73*(S73-V73))*'Säännöt ja ohjeet'!$B$54+X73,"")</f>
        <v>9.872651404</v>
      </c>
      <c r="Z73" s="39">
        <f t="shared" si="18"/>
        <v>0</v>
      </c>
      <c r="AA73" s="39">
        <f t="shared" si="19"/>
        <v>0.209120579</v>
      </c>
      <c r="AB73" s="39">
        <f t="shared" si="20"/>
        <v>29.07735264</v>
      </c>
      <c r="AC73" s="39">
        <f t="shared" si="21"/>
        <v>1.608644702</v>
      </c>
      <c r="AD73" s="39">
        <f>if(N73=1,(AB73*(Z73-AA73))*'Säännöt ja ohjeet'!$B$54+AC73,"")</f>
        <v>-10.55270094</v>
      </c>
      <c r="AE73" s="40">
        <f t="shared" si="22"/>
        <v>6</v>
      </c>
      <c r="AF73" s="40">
        <f t="shared" si="23"/>
        <v>-4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1646.015124</v>
      </c>
      <c r="AK73" s="28">
        <f t="shared" si="100"/>
        <v>2422.622498</v>
      </c>
      <c r="AL73" s="28">
        <f t="shared" si="100"/>
        <v>1950.86693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1627.728263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1820.900415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>
        <f t="shared" si="100"/>
        <v>1000.707149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1532.318891</v>
      </c>
    </row>
    <row r="74">
      <c r="A74" s="1"/>
      <c r="B74" s="30" t="s">
        <v>40</v>
      </c>
      <c r="C74" s="31" t="s">
        <v>41</v>
      </c>
      <c r="D74" s="31">
        <v>0.0</v>
      </c>
      <c r="E74" s="31" t="s">
        <v>41</v>
      </c>
      <c r="F74" s="33">
        <v>46089.0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7"/>
        <v>1</v>
      </c>
      <c r="O74" s="36">
        <f t="shared" si="8"/>
        <v>1820.900415</v>
      </c>
      <c r="P74" s="36">
        <f t="shared" si="9"/>
        <v>1950.86693</v>
      </c>
      <c r="Q74" s="37">
        <f t="shared" si="10"/>
        <v>-129.9665151</v>
      </c>
      <c r="R74" s="36">
        <f t="shared" si="11"/>
        <v>1950.86693</v>
      </c>
      <c r="S74" s="35">
        <f t="shared" si="12"/>
        <v>0</v>
      </c>
      <c r="T74" s="35">
        <f t="shared" si="13"/>
        <v>-51.09432155</v>
      </c>
      <c r="U74" s="35">
        <f t="shared" si="14"/>
        <v>-50.45052246</v>
      </c>
      <c r="V74" s="38">
        <f t="shared" si="15"/>
        <v>0.3443882558</v>
      </c>
      <c r="W74" s="39">
        <f t="shared" si="16"/>
        <v>24.56675932</v>
      </c>
      <c r="X74" s="39">
        <f t="shared" si="17"/>
        <v>1.198249696</v>
      </c>
      <c r="Y74" s="39">
        <f>if(N74=1,(W74*(S74-V74))*'Säännöt ja ohjeet'!$B$54+X74,"")</f>
        <v>-15.72275709</v>
      </c>
      <c r="Z74" s="39">
        <f t="shared" si="18"/>
        <v>1</v>
      </c>
      <c r="AA74" s="39">
        <f t="shared" si="19"/>
        <v>0.6556117442</v>
      </c>
      <c r="AB74" s="39">
        <f t="shared" si="20"/>
        <v>21.20506789</v>
      </c>
      <c r="AC74" s="39">
        <f t="shared" si="21"/>
        <v>0.8753616759</v>
      </c>
      <c r="AD74" s="39">
        <f>if(N74=1,(AB74*(Z74-AA74))*'Säännöt ja ohjeet'!$B$54+AC74,"")</f>
        <v>15.48091437</v>
      </c>
      <c r="AE74" s="40">
        <f t="shared" si="22"/>
        <v>-7</v>
      </c>
      <c r="AF74" s="40">
        <f t="shared" si="23"/>
        <v>9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1646.015124</v>
      </c>
      <c r="AK74" s="28">
        <f t="shared" si="101"/>
        <v>2422.622498</v>
      </c>
      <c r="AL74" s="28">
        <f t="shared" si="101"/>
        <v>1966.347845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1627.728263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1805.177658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>
        <f t="shared" si="101"/>
        <v>1000.707149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1532.309589</v>
      </c>
    </row>
    <row r="75">
      <c r="A75" s="1"/>
      <c r="B75" s="30" t="s">
        <v>37</v>
      </c>
      <c r="C75" s="31" t="s">
        <v>50</v>
      </c>
      <c r="D75" s="31">
        <v>1.0</v>
      </c>
      <c r="E75" s="31" t="s">
        <v>37</v>
      </c>
      <c r="F75" s="33">
        <v>46089.0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7"/>
        <v>1</v>
      </c>
      <c r="O75" s="36">
        <f t="shared" si="8"/>
        <v>2422.622498</v>
      </c>
      <c r="P75" s="36">
        <f t="shared" si="9"/>
        <v>2098.907136</v>
      </c>
      <c r="Q75" s="37">
        <f t="shared" si="10"/>
        <v>273.7153617</v>
      </c>
      <c r="R75" s="36">
        <f t="shared" si="11"/>
        <v>2148.907136</v>
      </c>
      <c r="S75" s="35">
        <f t="shared" si="12"/>
        <v>1</v>
      </c>
      <c r="T75" s="35">
        <f t="shared" si="13"/>
        <v>-47.43856143</v>
      </c>
      <c r="U75" s="35">
        <f t="shared" si="14"/>
        <v>-49.33926961</v>
      </c>
      <c r="V75" s="38">
        <f t="shared" si="15"/>
        <v>0.8699716563</v>
      </c>
      <c r="W75" s="39">
        <f t="shared" si="16"/>
        <v>10.6524719</v>
      </c>
      <c r="X75" s="39">
        <f t="shared" si="17"/>
        <v>0.03910254563</v>
      </c>
      <c r="Y75" s="39">
        <f>if(N75=1,(W75*(S75-V75))*'Säännöt ja ohjeet'!$B$54+X75,"")</f>
        <v>2.809349102</v>
      </c>
      <c r="Z75" s="39">
        <f t="shared" si="18"/>
        <v>0</v>
      </c>
      <c r="AA75" s="39">
        <f t="shared" si="19"/>
        <v>0.1300283437</v>
      </c>
      <c r="AB75" s="39">
        <f t="shared" si="20"/>
        <v>17.6065614</v>
      </c>
      <c r="AC75" s="39">
        <f t="shared" si="21"/>
        <v>0.5183041534</v>
      </c>
      <c r="AD75" s="39">
        <f>if(N75=1,(AB75*(Z75-AA75))*'Säännöt ja ohjeet'!$B$54+AC75,"")</f>
        <v>-4.060399883</v>
      </c>
      <c r="AE75" s="40">
        <f t="shared" si="22"/>
        <v>7</v>
      </c>
      <c r="AF75" s="40">
        <f t="shared" si="23"/>
        <v>-5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1646.015124</v>
      </c>
      <c r="AK75" s="28">
        <f t="shared" si="102"/>
        <v>2425.431847</v>
      </c>
      <c r="AL75" s="28">
        <f t="shared" si="102"/>
        <v>1966.347845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1627.728263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1805.177658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2094.846736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>
        <f t="shared" si="102"/>
        <v>1000.707149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1532.261472</v>
      </c>
    </row>
    <row r="76">
      <c r="A76" s="1"/>
      <c r="B76" s="30" t="s">
        <v>37</v>
      </c>
      <c r="C76" s="31" t="s">
        <v>40</v>
      </c>
      <c r="D76" s="31">
        <v>2.0</v>
      </c>
      <c r="E76" s="31" t="s">
        <v>37</v>
      </c>
      <c r="F76" s="33">
        <v>46089.0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7"/>
        <v>1</v>
      </c>
      <c r="O76" s="36">
        <f t="shared" si="8"/>
        <v>2425.431847</v>
      </c>
      <c r="P76" s="36">
        <f t="shared" si="9"/>
        <v>1805.177658</v>
      </c>
      <c r="Q76" s="37">
        <f t="shared" si="10"/>
        <v>470.2541885</v>
      </c>
      <c r="R76" s="36">
        <f t="shared" si="11"/>
        <v>1955.177658</v>
      </c>
      <c r="S76" s="35">
        <f t="shared" si="12"/>
        <v>1</v>
      </c>
      <c r="T76" s="35">
        <f t="shared" si="13"/>
        <v>-47.41611158</v>
      </c>
      <c r="U76" s="35">
        <f t="shared" si="14"/>
        <v>-50.42812037</v>
      </c>
      <c r="V76" s="38">
        <f t="shared" si="15"/>
        <v>0.9531137048</v>
      </c>
      <c r="W76" s="39">
        <f t="shared" si="16"/>
        <v>10.59794987</v>
      </c>
      <c r="X76" s="39">
        <f t="shared" si="17"/>
        <v>0.03787316014</v>
      </c>
      <c r="Y76" s="39">
        <f>if(N76=1,(W76*(S76-V76))*'Säännöt ja ohjeet'!$B$54+X76,"")</f>
        <v>1.031670372</v>
      </c>
      <c r="Z76" s="39">
        <f t="shared" si="18"/>
        <v>0</v>
      </c>
      <c r="AA76" s="39">
        <f t="shared" si="19"/>
        <v>0.04688629517</v>
      </c>
      <c r="AB76" s="39">
        <f t="shared" si="20"/>
        <v>24.98591943</v>
      </c>
      <c r="AC76" s="39">
        <f t="shared" si="21"/>
        <v>1.237467336</v>
      </c>
      <c r="AD76" s="39">
        <f>if(N76=1,(AB76*(Z76-AA76))*'Säännöt ja ohjeet'!$B$54+AC76,"")</f>
        <v>-1.105527052</v>
      </c>
      <c r="AE76" s="40">
        <f t="shared" si="22"/>
        <v>3</v>
      </c>
      <c r="AF76" s="40">
        <f t="shared" si="23"/>
        <v>-1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1646.015124</v>
      </c>
      <c r="AK76" s="28">
        <f t="shared" si="103"/>
        <v>2426.463517</v>
      </c>
      <c r="AL76" s="28">
        <f t="shared" si="103"/>
        <v>1966.347845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1627.728263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1804.072131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2094.846736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>
        <f t="shared" si="103"/>
        <v>1000.707149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1532.258631</v>
      </c>
    </row>
    <row r="77">
      <c r="A77" s="1"/>
      <c r="B77" s="30" t="s">
        <v>37</v>
      </c>
      <c r="C77" s="31" t="s">
        <v>38</v>
      </c>
      <c r="D77" s="31">
        <v>5.0</v>
      </c>
      <c r="E77" s="31" t="s">
        <v>37</v>
      </c>
      <c r="F77" s="33">
        <v>46089.0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7"/>
        <v>1</v>
      </c>
      <c r="O77" s="36">
        <f t="shared" si="8"/>
        <v>2426.463517</v>
      </c>
      <c r="P77" s="36">
        <f t="shared" si="9"/>
        <v>1760.800257</v>
      </c>
      <c r="Q77" s="37">
        <f t="shared" si="10"/>
        <v>215.6632606</v>
      </c>
      <c r="R77" s="36">
        <f t="shared" si="11"/>
        <v>2210.800257</v>
      </c>
      <c r="S77" s="35">
        <f t="shared" si="12"/>
        <v>1</v>
      </c>
      <c r="T77" s="35">
        <f t="shared" si="13"/>
        <v>-47.40784926</v>
      </c>
      <c r="U77" s="35">
        <f t="shared" si="14"/>
        <v>-48.95238968</v>
      </c>
      <c r="V77" s="38">
        <f t="shared" si="15"/>
        <v>0.8241237984</v>
      </c>
      <c r="W77" s="39">
        <f t="shared" si="16"/>
        <v>10.57795423</v>
      </c>
      <c r="X77" s="39">
        <f t="shared" si="17"/>
        <v>0.03743057778</v>
      </c>
      <c r="Y77" s="39">
        <f>if(N77=1,(W77*(S77-V77))*'Säännöt ja ohjeet'!$B$54+X77,"")</f>
        <v>3.758251397</v>
      </c>
      <c r="Z77" s="39">
        <f t="shared" si="18"/>
        <v>0</v>
      </c>
      <c r="AA77" s="39">
        <f t="shared" si="19"/>
        <v>0.1758762016</v>
      </c>
      <c r="AB77" s="39">
        <f t="shared" si="20"/>
        <v>26.18327569</v>
      </c>
      <c r="AC77" s="39">
        <f t="shared" si="21"/>
        <v>1.348235749</v>
      </c>
      <c r="AD77" s="39">
        <f>if(N77=1,(AB77*(Z77-AA77))*'Säännöt ja ohjeet'!$B$54+AC77,"")</f>
        <v>-7.861794399</v>
      </c>
      <c r="AE77" s="40">
        <f t="shared" si="22"/>
        <v>8</v>
      </c>
      <c r="AF77" s="40">
        <f t="shared" si="23"/>
        <v>-6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1646.015124</v>
      </c>
      <c r="AK77" s="28">
        <f t="shared" si="104"/>
        <v>2430.221769</v>
      </c>
      <c r="AL77" s="28">
        <f t="shared" si="104"/>
        <v>1966.347845</v>
      </c>
      <c r="AM77" s="28">
        <f t="shared" si="104"/>
        <v>1752.938462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1627.728263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1804.072131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2094.846736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>
        <f t="shared" si="104"/>
        <v>1000.707149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1532.100803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1646.015124</v>
      </c>
      <c r="AK78" s="28">
        <f t="shared" si="105"/>
        <v>2430.221769</v>
      </c>
      <c r="AL78" s="28">
        <f t="shared" si="105"/>
        <v>1966.347845</v>
      </c>
      <c r="AM78" s="28">
        <f t="shared" si="105"/>
        <v>1752.938462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1627.728263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1804.072131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2094.846736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>
        <f t="shared" si="105"/>
        <v>1000.707149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1532.100803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1646.015124</v>
      </c>
      <c r="AK79" s="28">
        <f t="shared" si="106"/>
        <v>2430.221769</v>
      </c>
      <c r="AL79" s="28">
        <f t="shared" si="106"/>
        <v>1966.347845</v>
      </c>
      <c r="AM79" s="28">
        <f t="shared" si="106"/>
        <v>1752.938462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1627.728263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1804.072131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2094.846736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>
        <f t="shared" si="106"/>
        <v>1000.707149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1532.100803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1646.015124</v>
      </c>
      <c r="AK80" s="28">
        <f t="shared" si="107"/>
        <v>2430.221769</v>
      </c>
      <c r="AL80" s="28">
        <f t="shared" si="107"/>
        <v>1966.347845</v>
      </c>
      <c r="AM80" s="28">
        <f t="shared" si="107"/>
        <v>1752.938462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1627.728263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1804.072131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2094.846736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>
        <f t="shared" si="107"/>
        <v>1000.707149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1532.100803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1646.015124</v>
      </c>
      <c r="AK81" s="28">
        <f t="shared" si="108"/>
        <v>2430.221769</v>
      </c>
      <c r="AL81" s="28">
        <f t="shared" si="108"/>
        <v>1966.347845</v>
      </c>
      <c r="AM81" s="28">
        <f t="shared" si="108"/>
        <v>1752.938462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1627.728263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2332.234917</v>
      </c>
      <c r="AU81" s="28">
        <f t="shared" si="108"/>
        <v>2286.32782</v>
      </c>
      <c r="AV81" s="28">
        <f t="shared" si="108"/>
        <v>1804.072131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2094.846736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>
        <f t="shared" si="108"/>
        <v>1000.707149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1532.100803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1646.015124</v>
      </c>
      <c r="AK82" s="28">
        <f t="shared" si="109"/>
        <v>2430.221769</v>
      </c>
      <c r="AL82" s="28">
        <f t="shared" si="109"/>
        <v>1966.347845</v>
      </c>
      <c r="AM82" s="28">
        <f t="shared" si="109"/>
        <v>1752.938462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1627.728263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2332.234917</v>
      </c>
      <c r="AU82" s="28">
        <f t="shared" si="109"/>
        <v>2286.32782</v>
      </c>
      <c r="AV82" s="28">
        <f t="shared" si="109"/>
        <v>1804.072131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2094.846736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>
        <f t="shared" si="109"/>
        <v>1000.707149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1532.100803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1646.015124</v>
      </c>
      <c r="AK83" s="28">
        <f t="shared" si="110"/>
        <v>2430.221769</v>
      </c>
      <c r="AL83" s="28">
        <f t="shared" si="110"/>
        <v>1966.347845</v>
      </c>
      <c r="AM83" s="28">
        <f t="shared" si="110"/>
        <v>1752.938462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1627.728263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2332.234917</v>
      </c>
      <c r="AU83" s="28">
        <f t="shared" si="110"/>
        <v>2286.32782</v>
      </c>
      <c r="AV83" s="28">
        <f t="shared" si="110"/>
        <v>1804.072131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2094.846736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>
        <f t="shared" si="110"/>
        <v>1000.707149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1532.100803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1646.015124</v>
      </c>
      <c r="AK84" s="28">
        <f t="shared" si="111"/>
        <v>2430.221769</v>
      </c>
      <c r="AL84" s="28">
        <f t="shared" si="111"/>
        <v>1966.347845</v>
      </c>
      <c r="AM84" s="28">
        <f t="shared" si="111"/>
        <v>1752.938462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1627.728263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2332.234917</v>
      </c>
      <c r="AU84" s="28">
        <f t="shared" si="111"/>
        <v>2286.32782</v>
      </c>
      <c r="AV84" s="28">
        <f t="shared" si="111"/>
        <v>1804.072131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2094.846736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>
        <f t="shared" si="111"/>
        <v>1000.707149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1532.100803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1646.015124</v>
      </c>
      <c r="AK85" s="28">
        <f t="shared" si="112"/>
        <v>2430.221769</v>
      </c>
      <c r="AL85" s="28">
        <f t="shared" si="112"/>
        <v>1966.347845</v>
      </c>
      <c r="AM85" s="28">
        <f t="shared" si="112"/>
        <v>1752.938462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1627.728263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2332.234917</v>
      </c>
      <c r="AU85" s="28">
        <f t="shared" si="112"/>
        <v>2286.32782</v>
      </c>
      <c r="AV85" s="28">
        <f t="shared" si="112"/>
        <v>1804.072131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2094.846736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>
        <f t="shared" si="112"/>
        <v>1000.707149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1532.100803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1646.015124</v>
      </c>
      <c r="AK86" s="28">
        <f t="shared" si="113"/>
        <v>2430.221769</v>
      </c>
      <c r="AL86" s="28">
        <f t="shared" si="113"/>
        <v>1966.347845</v>
      </c>
      <c r="AM86" s="28">
        <f t="shared" si="113"/>
        <v>1752.938462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1627.728263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2332.234917</v>
      </c>
      <c r="AU86" s="28">
        <f t="shared" si="113"/>
        <v>2286.32782</v>
      </c>
      <c r="AV86" s="28">
        <f t="shared" si="113"/>
        <v>1804.072131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2094.846736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>
        <f t="shared" si="113"/>
        <v>1000.707149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1532.100803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1646.015124</v>
      </c>
      <c r="AK87" s="28">
        <f t="shared" si="114"/>
        <v>2430.221769</v>
      </c>
      <c r="AL87" s="28">
        <f t="shared" si="114"/>
        <v>1966.347845</v>
      </c>
      <c r="AM87" s="28">
        <f t="shared" si="114"/>
        <v>1752.938462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1627.728263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2332.234917</v>
      </c>
      <c r="AU87" s="28">
        <f t="shared" si="114"/>
        <v>2286.32782</v>
      </c>
      <c r="AV87" s="28">
        <f t="shared" si="114"/>
        <v>1804.072131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2094.846736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>
        <f t="shared" si="114"/>
        <v>1000.707149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1532.100803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1646.015124</v>
      </c>
      <c r="AK88" s="28">
        <f t="shared" si="115"/>
        <v>2430.221769</v>
      </c>
      <c r="AL88" s="28">
        <f t="shared" si="115"/>
        <v>1966.347845</v>
      </c>
      <c r="AM88" s="28">
        <f t="shared" si="115"/>
        <v>1752.938462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1627.728263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2332.234917</v>
      </c>
      <c r="AU88" s="28">
        <f t="shared" si="115"/>
        <v>2286.32782</v>
      </c>
      <c r="AV88" s="28">
        <f t="shared" si="115"/>
        <v>1804.072131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2094.846736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>
        <f t="shared" si="115"/>
        <v>1000.707149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1532.100803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1646.015124</v>
      </c>
      <c r="AK89" s="28">
        <f t="shared" si="116"/>
        <v>2430.221769</v>
      </c>
      <c r="AL89" s="28">
        <f t="shared" si="116"/>
        <v>1966.347845</v>
      </c>
      <c r="AM89" s="28">
        <f t="shared" si="116"/>
        <v>1752.938462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1627.728263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2332.234917</v>
      </c>
      <c r="AU89" s="28">
        <f t="shared" si="116"/>
        <v>2286.32782</v>
      </c>
      <c r="AV89" s="28">
        <f t="shared" si="116"/>
        <v>1804.072131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2094.846736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>
        <f t="shared" si="116"/>
        <v>1000.707149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1532.100803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1646.015124</v>
      </c>
      <c r="AK90" s="28">
        <f t="shared" si="117"/>
        <v>2430.221769</v>
      </c>
      <c r="AL90" s="28">
        <f t="shared" si="117"/>
        <v>1966.347845</v>
      </c>
      <c r="AM90" s="28">
        <f t="shared" si="117"/>
        <v>1752.938462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1627.728263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2332.234917</v>
      </c>
      <c r="AU90" s="28">
        <f t="shared" si="117"/>
        <v>2286.32782</v>
      </c>
      <c r="AV90" s="28">
        <f t="shared" si="117"/>
        <v>1804.072131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2094.846736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>
        <f t="shared" si="117"/>
        <v>1000.707149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1532.100803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1646.015124</v>
      </c>
      <c r="AK91" s="28">
        <f t="shared" si="118"/>
        <v>2430.221769</v>
      </c>
      <c r="AL91" s="28">
        <f t="shared" si="118"/>
        <v>1966.347845</v>
      </c>
      <c r="AM91" s="28">
        <f t="shared" si="118"/>
        <v>1752.938462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1627.728263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2332.234917</v>
      </c>
      <c r="AU91" s="28">
        <f t="shared" si="118"/>
        <v>2286.32782</v>
      </c>
      <c r="AV91" s="28">
        <f t="shared" si="118"/>
        <v>1804.072131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2094.846736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>
        <f t="shared" si="118"/>
        <v>1000.707149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1532.100803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1646.015124</v>
      </c>
      <c r="AK92" s="28">
        <f t="shared" si="119"/>
        <v>2430.221769</v>
      </c>
      <c r="AL92" s="28">
        <f t="shared" si="119"/>
        <v>1966.347845</v>
      </c>
      <c r="AM92" s="28">
        <f t="shared" si="119"/>
        <v>1752.938462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1627.728263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2332.234917</v>
      </c>
      <c r="AU92" s="28">
        <f t="shared" si="119"/>
        <v>2286.32782</v>
      </c>
      <c r="AV92" s="28">
        <f t="shared" si="119"/>
        <v>1804.072131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2094.846736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>
        <f t="shared" si="119"/>
        <v>1000.707149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1532.100803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1646.015124</v>
      </c>
      <c r="AK93" s="28">
        <f t="shared" si="120"/>
        <v>2430.221769</v>
      </c>
      <c r="AL93" s="28">
        <f t="shared" si="120"/>
        <v>1966.347845</v>
      </c>
      <c r="AM93" s="28">
        <f t="shared" si="120"/>
        <v>1752.938462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1627.728263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2332.234917</v>
      </c>
      <c r="AU93" s="28">
        <f t="shared" si="120"/>
        <v>2286.32782</v>
      </c>
      <c r="AV93" s="28">
        <f t="shared" si="120"/>
        <v>1804.072131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2094.846736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>
        <f t="shared" si="120"/>
        <v>1000.707149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1532.100803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1646.015124</v>
      </c>
      <c r="AK94" s="28">
        <f t="shared" si="121"/>
        <v>2430.221769</v>
      </c>
      <c r="AL94" s="28">
        <f t="shared" si="121"/>
        <v>1966.347845</v>
      </c>
      <c r="AM94" s="28">
        <f t="shared" si="121"/>
        <v>1752.938462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1627.728263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2332.234917</v>
      </c>
      <c r="AU94" s="28">
        <f t="shared" si="121"/>
        <v>2286.32782</v>
      </c>
      <c r="AV94" s="28">
        <f t="shared" si="121"/>
        <v>1804.072131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2094.846736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>
        <f t="shared" si="121"/>
        <v>1000.707149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1532.100803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1646.015124</v>
      </c>
      <c r="AK95" s="28">
        <f t="shared" si="122"/>
        <v>2430.221769</v>
      </c>
      <c r="AL95" s="28">
        <f t="shared" si="122"/>
        <v>1966.347845</v>
      </c>
      <c r="AM95" s="28">
        <f t="shared" si="122"/>
        <v>1752.938462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1627.728263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2332.234917</v>
      </c>
      <c r="AU95" s="28">
        <f t="shared" si="122"/>
        <v>2286.32782</v>
      </c>
      <c r="AV95" s="28">
        <f t="shared" si="122"/>
        <v>1804.072131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2094.846736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>
        <f t="shared" si="122"/>
        <v>1000.707149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1532.100803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1646.015124</v>
      </c>
      <c r="AK96" s="28">
        <f t="shared" si="123"/>
        <v>2430.221769</v>
      </c>
      <c r="AL96" s="28">
        <f t="shared" si="123"/>
        <v>1966.347845</v>
      </c>
      <c r="AM96" s="28">
        <f t="shared" si="123"/>
        <v>1752.938462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1627.728263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2332.234917</v>
      </c>
      <c r="AU96" s="28">
        <f t="shared" si="123"/>
        <v>2286.32782</v>
      </c>
      <c r="AV96" s="28">
        <f t="shared" si="123"/>
        <v>1804.072131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2094.846736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>
        <f t="shared" si="123"/>
        <v>1000.707149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1532.100803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1646.015124</v>
      </c>
      <c r="AK97" s="28">
        <f t="shared" si="124"/>
        <v>2430.221769</v>
      </c>
      <c r="AL97" s="28">
        <f t="shared" si="124"/>
        <v>1966.347845</v>
      </c>
      <c r="AM97" s="28">
        <f t="shared" si="124"/>
        <v>1752.938462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1627.728263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2332.234917</v>
      </c>
      <c r="AU97" s="28">
        <f t="shared" si="124"/>
        <v>2286.32782</v>
      </c>
      <c r="AV97" s="28">
        <f t="shared" si="124"/>
        <v>1804.072131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2094.846736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>
        <f t="shared" si="124"/>
        <v>1000.707149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1532.100803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1646.015124</v>
      </c>
      <c r="AK98" s="28">
        <f t="shared" si="125"/>
        <v>2430.221769</v>
      </c>
      <c r="AL98" s="28">
        <f t="shared" si="125"/>
        <v>1966.347845</v>
      </c>
      <c r="AM98" s="28">
        <f t="shared" si="125"/>
        <v>1752.938462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1627.728263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2332.234917</v>
      </c>
      <c r="AU98" s="28">
        <f t="shared" si="125"/>
        <v>2286.32782</v>
      </c>
      <c r="AV98" s="28">
        <f t="shared" si="125"/>
        <v>1804.072131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2094.846736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>
        <f t="shared" si="125"/>
        <v>1000.707149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1532.100803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1646.015124</v>
      </c>
      <c r="AK99" s="28">
        <f t="shared" si="126"/>
        <v>2430.221769</v>
      </c>
      <c r="AL99" s="28">
        <f t="shared" si="126"/>
        <v>1966.347845</v>
      </c>
      <c r="AM99" s="28">
        <f t="shared" si="126"/>
        <v>1752.938462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1627.728263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2332.234917</v>
      </c>
      <c r="AU99" s="28">
        <f t="shared" si="126"/>
        <v>2286.32782</v>
      </c>
      <c r="AV99" s="28">
        <f t="shared" si="126"/>
        <v>1804.072131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2094.846736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>
        <f t="shared" si="126"/>
        <v>1000.707149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1532.100803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1646.015124</v>
      </c>
      <c r="AK100" s="28">
        <f t="shared" si="127"/>
        <v>2430.221769</v>
      </c>
      <c r="AL100" s="28">
        <f t="shared" si="127"/>
        <v>1966.347845</v>
      </c>
      <c r="AM100" s="28">
        <f t="shared" si="127"/>
        <v>1752.938462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1627.728263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2332.234917</v>
      </c>
      <c r="AU100" s="28">
        <f t="shared" si="127"/>
        <v>2286.32782</v>
      </c>
      <c r="AV100" s="28">
        <f t="shared" si="127"/>
        <v>1804.072131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2094.846736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>
        <f t="shared" si="127"/>
        <v>1000.707149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1532.100803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1646.015124</v>
      </c>
      <c r="AK101" s="28">
        <f t="shared" si="128"/>
        <v>2430.221769</v>
      </c>
      <c r="AL101" s="28">
        <f t="shared" si="128"/>
        <v>1966.347845</v>
      </c>
      <c r="AM101" s="28">
        <f t="shared" si="128"/>
        <v>1752.938462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1627.728263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2332.234917</v>
      </c>
      <c r="AU101" s="28">
        <f t="shared" si="128"/>
        <v>2286.32782</v>
      </c>
      <c r="AV101" s="28">
        <f t="shared" si="128"/>
        <v>1804.072131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2094.846736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>
        <f t="shared" si="128"/>
        <v>1000.707149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1532.100803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1646.015124</v>
      </c>
      <c r="AK102" s="28">
        <f t="shared" si="129"/>
        <v>2430.221769</v>
      </c>
      <c r="AL102" s="28">
        <f t="shared" si="129"/>
        <v>1966.347845</v>
      </c>
      <c r="AM102" s="28">
        <f t="shared" si="129"/>
        <v>1752.938462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1627.728263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2332.234917</v>
      </c>
      <c r="AU102" s="28">
        <f t="shared" si="129"/>
        <v>2286.32782</v>
      </c>
      <c r="AV102" s="28">
        <f t="shared" si="129"/>
        <v>1804.072131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2094.846736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>
        <f t="shared" si="129"/>
        <v>1000.707149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1532.100803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1646.015124</v>
      </c>
      <c r="AK103" s="28">
        <f t="shared" si="130"/>
        <v>2430.221769</v>
      </c>
      <c r="AL103" s="28">
        <f t="shared" si="130"/>
        <v>1966.347845</v>
      </c>
      <c r="AM103" s="28">
        <f t="shared" si="130"/>
        <v>1752.938462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1627.728263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2332.234917</v>
      </c>
      <c r="AU103" s="28">
        <f t="shared" si="130"/>
        <v>2286.32782</v>
      </c>
      <c r="AV103" s="28">
        <f t="shared" si="130"/>
        <v>1804.072131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2094.846736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>
        <f t="shared" si="130"/>
        <v>1000.707149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1532.100803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1646.015124</v>
      </c>
      <c r="AK104" s="28">
        <f t="shared" si="131"/>
        <v>2430.221769</v>
      </c>
      <c r="AL104" s="28">
        <f t="shared" si="131"/>
        <v>1966.347845</v>
      </c>
      <c r="AM104" s="28">
        <f t="shared" si="131"/>
        <v>1752.938462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1627.728263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2332.234917</v>
      </c>
      <c r="AU104" s="28">
        <f t="shared" si="131"/>
        <v>2286.32782</v>
      </c>
      <c r="AV104" s="28">
        <f t="shared" si="131"/>
        <v>1804.072131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2094.846736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>
        <f t="shared" si="131"/>
        <v>1000.707149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1532.100803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1646.015124</v>
      </c>
      <c r="AK105" s="28">
        <f t="shared" si="132"/>
        <v>2430.221769</v>
      </c>
      <c r="AL105" s="28">
        <f t="shared" si="132"/>
        <v>1966.347845</v>
      </c>
      <c r="AM105" s="28">
        <f t="shared" si="132"/>
        <v>1752.938462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1627.728263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2332.234917</v>
      </c>
      <c r="AU105" s="28">
        <f t="shared" si="132"/>
        <v>2286.32782</v>
      </c>
      <c r="AV105" s="28">
        <f t="shared" si="132"/>
        <v>1804.072131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2094.846736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>
        <f t="shared" si="132"/>
        <v>1000.707149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1532.100803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1646.015124</v>
      </c>
      <c r="AK106" s="28">
        <f t="shared" si="133"/>
        <v>2430.221769</v>
      </c>
      <c r="AL106" s="28">
        <f t="shared" si="133"/>
        <v>1966.347845</v>
      </c>
      <c r="AM106" s="28">
        <f t="shared" si="133"/>
        <v>1752.938462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1627.728263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2332.234917</v>
      </c>
      <c r="AU106" s="28">
        <f t="shared" si="133"/>
        <v>2286.32782</v>
      </c>
      <c r="AV106" s="28">
        <f t="shared" si="133"/>
        <v>1804.072131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2094.846736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>
        <f t="shared" si="133"/>
        <v>1000.707149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1532.100803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1646.015124</v>
      </c>
      <c r="AK107" s="28">
        <f t="shared" si="134"/>
        <v>2430.221769</v>
      </c>
      <c r="AL107" s="28">
        <f t="shared" si="134"/>
        <v>1966.347845</v>
      </c>
      <c r="AM107" s="28">
        <f t="shared" si="134"/>
        <v>1752.938462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1627.728263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2332.234917</v>
      </c>
      <c r="AU107" s="28">
        <f t="shared" si="134"/>
        <v>2286.32782</v>
      </c>
      <c r="AV107" s="28">
        <f t="shared" si="134"/>
        <v>1804.072131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2094.846736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>
        <f t="shared" si="134"/>
        <v>1000.707149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1532.100803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1646.015124</v>
      </c>
      <c r="AK108" s="28">
        <f t="shared" si="135"/>
        <v>2430.221769</v>
      </c>
      <c r="AL108" s="28">
        <f t="shared" si="135"/>
        <v>1966.347845</v>
      </c>
      <c r="AM108" s="28">
        <f t="shared" si="135"/>
        <v>1752.938462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1627.728263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2332.234917</v>
      </c>
      <c r="AU108" s="28">
        <f t="shared" si="135"/>
        <v>2286.32782</v>
      </c>
      <c r="AV108" s="28">
        <f t="shared" si="135"/>
        <v>1804.072131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2094.846736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>
        <f t="shared" si="135"/>
        <v>1000.707149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1532.100803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1646.015124</v>
      </c>
      <c r="AK109" s="28">
        <f t="shared" si="136"/>
        <v>2430.221769</v>
      </c>
      <c r="AL109" s="28">
        <f t="shared" si="136"/>
        <v>1966.347845</v>
      </c>
      <c r="AM109" s="28">
        <f t="shared" si="136"/>
        <v>1752.938462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1627.728263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2332.234917</v>
      </c>
      <c r="AU109" s="28">
        <f t="shared" si="136"/>
        <v>2286.32782</v>
      </c>
      <c r="AV109" s="28">
        <f t="shared" si="136"/>
        <v>1804.072131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2094.846736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>
        <f t="shared" si="136"/>
        <v>1000.707149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1532.100803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1646.015124</v>
      </c>
      <c r="AK110" s="28">
        <f t="shared" si="137"/>
        <v>2430.221769</v>
      </c>
      <c r="AL110" s="28">
        <f t="shared" si="137"/>
        <v>1966.347845</v>
      </c>
      <c r="AM110" s="28">
        <f t="shared" si="137"/>
        <v>1752.938462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1627.728263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2332.234917</v>
      </c>
      <c r="AU110" s="28">
        <f t="shared" si="137"/>
        <v>2286.32782</v>
      </c>
      <c r="AV110" s="28">
        <f t="shared" si="137"/>
        <v>1804.072131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2094.846736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>
        <f t="shared" si="137"/>
        <v>1000.707149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1532.100803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1646.015124</v>
      </c>
      <c r="AK111" s="28">
        <f t="shared" si="138"/>
        <v>2430.221769</v>
      </c>
      <c r="AL111" s="28">
        <f t="shared" si="138"/>
        <v>1966.347845</v>
      </c>
      <c r="AM111" s="28">
        <f t="shared" si="138"/>
        <v>1752.938462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1627.728263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2332.234917</v>
      </c>
      <c r="AU111" s="28">
        <f t="shared" si="138"/>
        <v>2286.32782</v>
      </c>
      <c r="AV111" s="28">
        <f t="shared" si="138"/>
        <v>1804.072131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2094.846736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>
        <f t="shared" si="138"/>
        <v>1000.707149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1532.100803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1646.015124</v>
      </c>
      <c r="AK112" s="28">
        <f t="shared" si="139"/>
        <v>2430.221769</v>
      </c>
      <c r="AL112" s="28">
        <f t="shared" si="139"/>
        <v>1966.347845</v>
      </c>
      <c r="AM112" s="28">
        <f t="shared" si="139"/>
        <v>1752.938462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1627.728263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2332.234917</v>
      </c>
      <c r="AU112" s="28">
        <f t="shared" si="139"/>
        <v>2286.32782</v>
      </c>
      <c r="AV112" s="28">
        <f t="shared" si="139"/>
        <v>1804.072131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2094.846736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>
        <f t="shared" si="139"/>
        <v>1000.707149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1532.100803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1646.015124</v>
      </c>
      <c r="AK113" s="28">
        <f t="shared" si="140"/>
        <v>2430.221769</v>
      </c>
      <c r="AL113" s="28">
        <f t="shared" si="140"/>
        <v>1966.347845</v>
      </c>
      <c r="AM113" s="28">
        <f t="shared" si="140"/>
        <v>1752.938462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1627.728263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2332.234917</v>
      </c>
      <c r="AU113" s="28">
        <f t="shared" si="140"/>
        <v>2286.32782</v>
      </c>
      <c r="AV113" s="28">
        <f t="shared" si="140"/>
        <v>1804.072131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2094.846736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>
        <f t="shared" si="140"/>
        <v>1000.707149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1532.100803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1646.015124</v>
      </c>
      <c r="AK114" s="28">
        <f t="shared" si="141"/>
        <v>2430.221769</v>
      </c>
      <c r="AL114" s="28">
        <f t="shared" si="141"/>
        <v>1966.347845</v>
      </c>
      <c r="AM114" s="28">
        <f t="shared" si="141"/>
        <v>1752.938462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1627.728263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2332.234917</v>
      </c>
      <c r="AU114" s="28">
        <f t="shared" si="141"/>
        <v>2286.32782</v>
      </c>
      <c r="AV114" s="28">
        <f t="shared" si="141"/>
        <v>1804.072131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2094.846736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>
        <f t="shared" si="141"/>
        <v>1000.707149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1532.100803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1646.015124</v>
      </c>
      <c r="AK115" s="28">
        <f t="shared" si="142"/>
        <v>2430.221769</v>
      </c>
      <c r="AL115" s="28">
        <f t="shared" si="142"/>
        <v>1966.347845</v>
      </c>
      <c r="AM115" s="28">
        <f t="shared" si="142"/>
        <v>1752.938462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1627.728263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2332.234917</v>
      </c>
      <c r="AU115" s="28">
        <f t="shared" si="142"/>
        <v>2286.32782</v>
      </c>
      <c r="AV115" s="28">
        <f t="shared" si="142"/>
        <v>1804.072131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2094.846736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>
        <f t="shared" si="142"/>
        <v>1000.707149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1532.100803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1646.015124</v>
      </c>
      <c r="AK116" s="28">
        <f t="shared" si="143"/>
        <v>2430.221769</v>
      </c>
      <c r="AL116" s="28">
        <f t="shared" si="143"/>
        <v>1966.347845</v>
      </c>
      <c r="AM116" s="28">
        <f t="shared" si="143"/>
        <v>1752.938462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1627.728263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2332.234917</v>
      </c>
      <c r="AU116" s="28">
        <f t="shared" si="143"/>
        <v>2286.32782</v>
      </c>
      <c r="AV116" s="28">
        <f t="shared" si="143"/>
        <v>1804.072131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2094.846736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>
        <f t="shared" si="143"/>
        <v>1000.707149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1532.100803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1646.015124</v>
      </c>
      <c r="AK117" s="28">
        <f t="shared" si="144"/>
        <v>2430.221769</v>
      </c>
      <c r="AL117" s="28">
        <f t="shared" si="144"/>
        <v>1966.347845</v>
      </c>
      <c r="AM117" s="28">
        <f t="shared" si="144"/>
        <v>1752.938462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1627.728263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2332.234917</v>
      </c>
      <c r="AU117" s="28">
        <f t="shared" si="144"/>
        <v>2286.32782</v>
      </c>
      <c r="AV117" s="28">
        <f t="shared" si="144"/>
        <v>1804.072131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2094.846736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>
        <f t="shared" si="144"/>
        <v>1000.707149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1532.100803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1646.015124</v>
      </c>
      <c r="AK118" s="28">
        <f t="shared" si="145"/>
        <v>2430.221769</v>
      </c>
      <c r="AL118" s="28">
        <f t="shared" si="145"/>
        <v>1966.347845</v>
      </c>
      <c r="AM118" s="28">
        <f t="shared" si="145"/>
        <v>1752.938462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1627.728263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2332.234917</v>
      </c>
      <c r="AU118" s="28">
        <f t="shared" si="145"/>
        <v>2286.32782</v>
      </c>
      <c r="AV118" s="28">
        <f t="shared" si="145"/>
        <v>1804.072131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2094.846736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>
        <f t="shared" si="145"/>
        <v>1000.707149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1532.100803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1646.015124</v>
      </c>
      <c r="AK119" s="28">
        <f t="shared" si="146"/>
        <v>2430.221769</v>
      </c>
      <c r="AL119" s="28">
        <f t="shared" si="146"/>
        <v>1966.347845</v>
      </c>
      <c r="AM119" s="28">
        <f t="shared" si="146"/>
        <v>1752.938462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1627.728263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2332.234917</v>
      </c>
      <c r="AU119" s="28">
        <f t="shared" si="146"/>
        <v>2286.32782</v>
      </c>
      <c r="AV119" s="28">
        <f t="shared" si="146"/>
        <v>1804.072131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2094.846736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>
        <f t="shared" si="146"/>
        <v>1000.707149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1532.100803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1646.015124</v>
      </c>
      <c r="AK120" s="28">
        <f t="shared" si="147"/>
        <v>2430.221769</v>
      </c>
      <c r="AL120" s="28">
        <f t="shared" si="147"/>
        <v>1966.347845</v>
      </c>
      <c r="AM120" s="28">
        <f t="shared" si="147"/>
        <v>1752.938462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1627.728263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2332.234917</v>
      </c>
      <c r="AU120" s="28">
        <f t="shared" si="147"/>
        <v>2286.32782</v>
      </c>
      <c r="AV120" s="28">
        <f t="shared" si="147"/>
        <v>1804.072131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2094.846736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>
        <f t="shared" si="147"/>
        <v>1000.707149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1532.100803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1646.015124</v>
      </c>
      <c r="AK121" s="28">
        <f t="shared" si="148"/>
        <v>2430.221769</v>
      </c>
      <c r="AL121" s="28">
        <f t="shared" si="148"/>
        <v>1966.347845</v>
      </c>
      <c r="AM121" s="28">
        <f t="shared" si="148"/>
        <v>1752.938462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1627.728263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2332.234917</v>
      </c>
      <c r="AU121" s="28">
        <f t="shared" si="148"/>
        <v>2286.32782</v>
      </c>
      <c r="AV121" s="28">
        <f t="shared" si="148"/>
        <v>1804.072131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2094.846736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>
        <f t="shared" si="148"/>
        <v>1000.707149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1532.100803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1646.015124</v>
      </c>
      <c r="AK122" s="28">
        <f t="shared" si="149"/>
        <v>2430.221769</v>
      </c>
      <c r="AL122" s="28">
        <f t="shared" si="149"/>
        <v>1966.347845</v>
      </c>
      <c r="AM122" s="28">
        <f t="shared" si="149"/>
        <v>1752.938462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1627.728263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2332.234917</v>
      </c>
      <c r="AU122" s="28">
        <f t="shared" si="149"/>
        <v>2286.32782</v>
      </c>
      <c r="AV122" s="28">
        <f t="shared" si="149"/>
        <v>1804.072131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2094.846736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>
        <f t="shared" si="149"/>
        <v>1000.707149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1532.100803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1646.015124</v>
      </c>
      <c r="AK123" s="28">
        <f t="shared" si="150"/>
        <v>2430.221769</v>
      </c>
      <c r="AL123" s="28">
        <f t="shared" si="150"/>
        <v>1966.347845</v>
      </c>
      <c r="AM123" s="28">
        <f t="shared" si="150"/>
        <v>1752.938462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1627.728263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2332.234917</v>
      </c>
      <c r="AU123" s="28">
        <f t="shared" si="150"/>
        <v>2286.32782</v>
      </c>
      <c r="AV123" s="28">
        <f t="shared" si="150"/>
        <v>1804.072131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2094.846736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>
        <f t="shared" si="150"/>
        <v>1000.707149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1532.100803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1646.015124</v>
      </c>
      <c r="AK124" s="28">
        <f t="shared" si="151"/>
        <v>2430.221769</v>
      </c>
      <c r="AL124" s="28">
        <f t="shared" si="151"/>
        <v>1966.347845</v>
      </c>
      <c r="AM124" s="28">
        <f t="shared" si="151"/>
        <v>1752.938462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1627.728263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2332.234917</v>
      </c>
      <c r="AU124" s="28">
        <f t="shared" si="151"/>
        <v>2286.32782</v>
      </c>
      <c r="AV124" s="28">
        <f t="shared" si="151"/>
        <v>1804.072131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2094.846736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>
        <f t="shared" si="151"/>
        <v>1000.707149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1532.100803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1646.015124</v>
      </c>
      <c r="AK125" s="28">
        <f t="shared" si="152"/>
        <v>2430.221769</v>
      </c>
      <c r="AL125" s="28">
        <f t="shared" si="152"/>
        <v>1966.347845</v>
      </c>
      <c r="AM125" s="28">
        <f t="shared" si="152"/>
        <v>1752.938462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1627.728263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2332.234917</v>
      </c>
      <c r="AU125" s="28">
        <f t="shared" si="152"/>
        <v>2286.32782</v>
      </c>
      <c r="AV125" s="28">
        <f t="shared" si="152"/>
        <v>1804.072131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2094.846736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>
        <f t="shared" si="152"/>
        <v>1000.707149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1532.100803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1646.015124</v>
      </c>
      <c r="AK126" s="28">
        <f t="shared" si="153"/>
        <v>2430.221769</v>
      </c>
      <c r="AL126" s="28">
        <f t="shared" si="153"/>
        <v>1966.347845</v>
      </c>
      <c r="AM126" s="28">
        <f t="shared" si="153"/>
        <v>1752.938462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1627.728263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2332.234917</v>
      </c>
      <c r="AU126" s="28">
        <f t="shared" si="153"/>
        <v>2286.32782</v>
      </c>
      <c r="AV126" s="28">
        <f t="shared" si="153"/>
        <v>1804.072131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2094.846736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>
        <f t="shared" si="153"/>
        <v>1000.707149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1532.100803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1646.015124</v>
      </c>
      <c r="AK127" s="28">
        <f t="shared" si="154"/>
        <v>2430.221769</v>
      </c>
      <c r="AL127" s="28">
        <f t="shared" si="154"/>
        <v>1966.347845</v>
      </c>
      <c r="AM127" s="28">
        <f t="shared" si="154"/>
        <v>1752.938462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1627.728263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2332.234917</v>
      </c>
      <c r="AU127" s="28">
        <f t="shared" si="154"/>
        <v>2286.32782</v>
      </c>
      <c r="AV127" s="28">
        <f t="shared" si="154"/>
        <v>1804.072131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2094.846736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>
        <f t="shared" si="154"/>
        <v>1000.707149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1532.100803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1646.015124</v>
      </c>
      <c r="AK128" s="28">
        <f t="shared" si="155"/>
        <v>2430.221769</v>
      </c>
      <c r="AL128" s="28">
        <f t="shared" si="155"/>
        <v>1966.347845</v>
      </c>
      <c r="AM128" s="28">
        <f t="shared" si="155"/>
        <v>1752.938462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1627.728263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2332.234917</v>
      </c>
      <c r="AU128" s="28">
        <f t="shared" si="155"/>
        <v>2286.32782</v>
      </c>
      <c r="AV128" s="28">
        <f t="shared" si="155"/>
        <v>1804.072131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2094.846736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>
        <f t="shared" si="155"/>
        <v>1000.707149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1532.100803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1646.015124</v>
      </c>
      <c r="AK129" s="28">
        <f t="shared" si="156"/>
        <v>2430.221769</v>
      </c>
      <c r="AL129" s="28">
        <f t="shared" si="156"/>
        <v>1966.347845</v>
      </c>
      <c r="AM129" s="28">
        <f t="shared" si="156"/>
        <v>1752.938462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1627.728263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2332.234917</v>
      </c>
      <c r="AU129" s="28">
        <f t="shared" si="156"/>
        <v>2286.32782</v>
      </c>
      <c r="AV129" s="28">
        <f t="shared" si="156"/>
        <v>1804.072131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2094.846736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>
        <f t="shared" si="156"/>
        <v>1000.707149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1532.100803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1646.015124</v>
      </c>
      <c r="AK130" s="28">
        <f t="shared" si="157"/>
        <v>2430.221769</v>
      </c>
      <c r="AL130" s="28">
        <f t="shared" si="157"/>
        <v>1966.347845</v>
      </c>
      <c r="AM130" s="28">
        <f t="shared" si="157"/>
        <v>1752.938462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1627.728263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2332.234917</v>
      </c>
      <c r="AU130" s="28">
        <f t="shared" si="157"/>
        <v>2286.32782</v>
      </c>
      <c r="AV130" s="28">
        <f t="shared" si="157"/>
        <v>1804.072131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2094.846736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>
        <f t="shared" si="157"/>
        <v>1000.707149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1532.100803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1646.015124</v>
      </c>
      <c r="AK131" s="28">
        <f t="shared" si="158"/>
        <v>2430.221769</v>
      </c>
      <c r="AL131" s="28">
        <f t="shared" si="158"/>
        <v>1966.347845</v>
      </c>
      <c r="AM131" s="28">
        <f t="shared" si="158"/>
        <v>1752.938462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1627.728263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2332.234917</v>
      </c>
      <c r="AU131" s="28">
        <f t="shared" si="158"/>
        <v>2286.32782</v>
      </c>
      <c r="AV131" s="28">
        <f t="shared" si="158"/>
        <v>1804.072131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2094.846736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>
        <f t="shared" si="158"/>
        <v>1000.707149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1532.100803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1646.015124</v>
      </c>
      <c r="AK132" s="28">
        <f t="shared" si="159"/>
        <v>2430.221769</v>
      </c>
      <c r="AL132" s="28">
        <f t="shared" si="159"/>
        <v>1966.347845</v>
      </c>
      <c r="AM132" s="28">
        <f t="shared" si="159"/>
        <v>1752.938462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1627.728263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2332.234917</v>
      </c>
      <c r="AU132" s="28">
        <f t="shared" si="159"/>
        <v>2286.32782</v>
      </c>
      <c r="AV132" s="28">
        <f t="shared" si="159"/>
        <v>1804.072131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2094.846736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>
        <f t="shared" si="159"/>
        <v>1000.707149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1532.100803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1646.015124</v>
      </c>
      <c r="AK133" s="28">
        <f t="shared" si="160"/>
        <v>2430.221769</v>
      </c>
      <c r="AL133" s="28">
        <f t="shared" si="160"/>
        <v>1966.347845</v>
      </c>
      <c r="AM133" s="28">
        <f t="shared" si="160"/>
        <v>1752.938462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1627.728263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2332.234917</v>
      </c>
      <c r="AU133" s="28">
        <f t="shared" si="160"/>
        <v>2286.32782</v>
      </c>
      <c r="AV133" s="28">
        <f t="shared" si="160"/>
        <v>1804.072131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2094.846736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>
        <f t="shared" si="160"/>
        <v>1000.707149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1532.100803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1646.015124</v>
      </c>
      <c r="AK134" s="28">
        <f t="shared" si="161"/>
        <v>2430.221769</v>
      </c>
      <c r="AL134" s="28">
        <f t="shared" si="161"/>
        <v>1966.347845</v>
      </c>
      <c r="AM134" s="28">
        <f t="shared" si="161"/>
        <v>1752.938462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1627.728263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2332.234917</v>
      </c>
      <c r="AU134" s="28">
        <f t="shared" si="161"/>
        <v>2286.32782</v>
      </c>
      <c r="AV134" s="28">
        <f t="shared" si="161"/>
        <v>1804.072131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2094.846736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>
        <f t="shared" si="161"/>
        <v>1000.707149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1532.100803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1646.015124</v>
      </c>
      <c r="AK135" s="28">
        <f t="shared" si="162"/>
        <v>2430.221769</v>
      </c>
      <c r="AL135" s="28">
        <f t="shared" si="162"/>
        <v>1966.347845</v>
      </c>
      <c r="AM135" s="28">
        <f t="shared" si="162"/>
        <v>1752.938462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1627.728263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2332.234917</v>
      </c>
      <c r="AU135" s="28">
        <f t="shared" si="162"/>
        <v>2286.32782</v>
      </c>
      <c r="AV135" s="28">
        <f t="shared" si="162"/>
        <v>1804.072131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2094.846736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>
        <f t="shared" si="162"/>
        <v>1000.707149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1532.100803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1646.015124</v>
      </c>
      <c r="AK136" s="28">
        <f t="shared" si="163"/>
        <v>2430.221769</v>
      </c>
      <c r="AL136" s="28">
        <f t="shared" si="163"/>
        <v>1966.347845</v>
      </c>
      <c r="AM136" s="28">
        <f t="shared" si="163"/>
        <v>1752.938462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1627.728263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2332.234917</v>
      </c>
      <c r="AU136" s="28">
        <f t="shared" si="163"/>
        <v>2286.32782</v>
      </c>
      <c r="AV136" s="28">
        <f t="shared" si="163"/>
        <v>1804.072131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2094.846736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>
        <f t="shared" si="163"/>
        <v>1000.707149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1532.100803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1646.015124</v>
      </c>
      <c r="AK137" s="28">
        <f t="shared" si="164"/>
        <v>2430.221769</v>
      </c>
      <c r="AL137" s="28">
        <f t="shared" si="164"/>
        <v>1966.347845</v>
      </c>
      <c r="AM137" s="28">
        <f t="shared" si="164"/>
        <v>1752.938462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1627.728263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2332.234917</v>
      </c>
      <c r="AU137" s="28">
        <f t="shared" si="164"/>
        <v>2286.32782</v>
      </c>
      <c r="AV137" s="28">
        <f t="shared" si="164"/>
        <v>1804.072131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2094.846736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>
        <f t="shared" si="164"/>
        <v>1000.707149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1532.100803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1646.015124</v>
      </c>
      <c r="AK138" s="28">
        <f t="shared" si="165"/>
        <v>2430.221769</v>
      </c>
      <c r="AL138" s="28">
        <f t="shared" si="165"/>
        <v>1966.347845</v>
      </c>
      <c r="AM138" s="28">
        <f t="shared" si="165"/>
        <v>1752.938462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1627.728263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2332.234917</v>
      </c>
      <c r="AU138" s="28">
        <f t="shared" si="165"/>
        <v>2286.32782</v>
      </c>
      <c r="AV138" s="28">
        <f t="shared" si="165"/>
        <v>1804.072131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2094.846736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>
        <f t="shared" si="165"/>
        <v>1000.707149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1532.100803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1646.015124</v>
      </c>
      <c r="AK139" s="28">
        <f t="shared" si="166"/>
        <v>2430.221769</v>
      </c>
      <c r="AL139" s="28">
        <f t="shared" si="166"/>
        <v>1966.347845</v>
      </c>
      <c r="AM139" s="28">
        <f t="shared" si="166"/>
        <v>1752.938462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1627.728263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2332.234917</v>
      </c>
      <c r="AU139" s="28">
        <f t="shared" si="166"/>
        <v>2286.32782</v>
      </c>
      <c r="AV139" s="28">
        <f t="shared" si="166"/>
        <v>1804.072131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2094.846736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>
        <f t="shared" si="166"/>
        <v>1000.707149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1532.100803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1646.015124</v>
      </c>
      <c r="AK140" s="28">
        <f t="shared" si="167"/>
        <v>2430.221769</v>
      </c>
      <c r="AL140" s="28">
        <f t="shared" si="167"/>
        <v>1966.347845</v>
      </c>
      <c r="AM140" s="28">
        <f t="shared" si="167"/>
        <v>1752.938462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1627.728263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2332.234917</v>
      </c>
      <c r="AU140" s="28">
        <f t="shared" si="167"/>
        <v>2286.32782</v>
      </c>
      <c r="AV140" s="28">
        <f t="shared" si="167"/>
        <v>1804.072131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2094.846736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>
        <f t="shared" si="167"/>
        <v>1000.707149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1532.100803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1646.015124</v>
      </c>
      <c r="AK141" s="28">
        <f t="shared" si="168"/>
        <v>2430.221769</v>
      </c>
      <c r="AL141" s="28">
        <f t="shared" si="168"/>
        <v>1966.347845</v>
      </c>
      <c r="AM141" s="28">
        <f t="shared" si="168"/>
        <v>1752.938462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1627.728263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2332.234917</v>
      </c>
      <c r="AU141" s="28">
        <f t="shared" si="168"/>
        <v>2286.32782</v>
      </c>
      <c r="AV141" s="28">
        <f t="shared" si="168"/>
        <v>1804.072131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2094.846736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>
        <f t="shared" si="168"/>
        <v>1000.707149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1532.100803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1646.015124</v>
      </c>
      <c r="AK142" s="28">
        <f t="shared" si="169"/>
        <v>2430.221769</v>
      </c>
      <c r="AL142" s="28">
        <f t="shared" si="169"/>
        <v>1966.347845</v>
      </c>
      <c r="AM142" s="28">
        <f t="shared" si="169"/>
        <v>1752.938462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1627.728263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2332.234917</v>
      </c>
      <c r="AU142" s="28">
        <f t="shared" si="169"/>
        <v>2286.32782</v>
      </c>
      <c r="AV142" s="28">
        <f t="shared" si="169"/>
        <v>1804.072131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2094.846736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>
        <f t="shared" si="169"/>
        <v>1000.707149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1532.100803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1646.015124</v>
      </c>
      <c r="AK143" s="28">
        <f t="shared" si="170"/>
        <v>2430.221769</v>
      </c>
      <c r="AL143" s="28">
        <f t="shared" si="170"/>
        <v>1966.347845</v>
      </c>
      <c r="AM143" s="28">
        <f t="shared" si="170"/>
        <v>1752.938462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1627.728263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2332.234917</v>
      </c>
      <c r="AU143" s="28">
        <f t="shared" si="170"/>
        <v>2286.32782</v>
      </c>
      <c r="AV143" s="28">
        <f t="shared" si="170"/>
        <v>1804.072131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2094.846736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>
        <f t="shared" si="170"/>
        <v>1000.707149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1532.100803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1646.015124</v>
      </c>
      <c r="AK144" s="28">
        <f t="shared" si="171"/>
        <v>2430.221769</v>
      </c>
      <c r="AL144" s="28">
        <f t="shared" si="171"/>
        <v>1966.347845</v>
      </c>
      <c r="AM144" s="28">
        <f t="shared" si="171"/>
        <v>1752.938462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1627.728263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2332.234917</v>
      </c>
      <c r="AU144" s="28">
        <f t="shared" si="171"/>
        <v>2286.32782</v>
      </c>
      <c r="AV144" s="28">
        <f t="shared" si="171"/>
        <v>1804.072131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2094.846736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>
        <f t="shared" si="171"/>
        <v>1000.707149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1532.100803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1646.015124</v>
      </c>
      <c r="AK145" s="28">
        <f t="shared" si="172"/>
        <v>2430.221769</v>
      </c>
      <c r="AL145" s="28">
        <f t="shared" si="172"/>
        <v>1966.347845</v>
      </c>
      <c r="AM145" s="28">
        <f t="shared" si="172"/>
        <v>1752.938462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1627.728263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2332.234917</v>
      </c>
      <c r="AU145" s="28">
        <f t="shared" si="172"/>
        <v>2286.32782</v>
      </c>
      <c r="AV145" s="28">
        <f t="shared" si="172"/>
        <v>1804.072131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2094.846736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>
        <f t="shared" si="172"/>
        <v>1000.707149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1532.100803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1646.015124</v>
      </c>
      <c r="AK146" s="28">
        <f t="shared" si="173"/>
        <v>2430.221769</v>
      </c>
      <c r="AL146" s="28">
        <f t="shared" si="173"/>
        <v>1966.347845</v>
      </c>
      <c r="AM146" s="28">
        <f t="shared" si="173"/>
        <v>1752.938462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1627.728263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2332.234917</v>
      </c>
      <c r="AU146" s="28">
        <f t="shared" si="173"/>
        <v>2286.32782</v>
      </c>
      <c r="AV146" s="28">
        <f t="shared" si="173"/>
        <v>1804.072131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2094.846736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>
        <f t="shared" si="173"/>
        <v>1000.707149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1532.100803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1646.015124</v>
      </c>
      <c r="AK147" s="28">
        <f t="shared" si="174"/>
        <v>2430.221769</v>
      </c>
      <c r="AL147" s="28">
        <f t="shared" si="174"/>
        <v>1966.347845</v>
      </c>
      <c r="AM147" s="28">
        <f t="shared" si="174"/>
        <v>1752.938462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1627.728263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2332.234917</v>
      </c>
      <c r="AU147" s="28">
        <f t="shared" si="174"/>
        <v>2286.32782</v>
      </c>
      <c r="AV147" s="28">
        <f t="shared" si="174"/>
        <v>1804.072131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2094.846736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>
        <f t="shared" si="174"/>
        <v>1000.707149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1532.100803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1646.015124</v>
      </c>
      <c r="AK148" s="28">
        <f t="shared" si="175"/>
        <v>2430.221769</v>
      </c>
      <c r="AL148" s="28">
        <f t="shared" si="175"/>
        <v>1966.347845</v>
      </c>
      <c r="AM148" s="28">
        <f t="shared" si="175"/>
        <v>1752.938462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1627.728263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2332.234917</v>
      </c>
      <c r="AU148" s="28">
        <f t="shared" si="175"/>
        <v>2286.32782</v>
      </c>
      <c r="AV148" s="28">
        <f t="shared" si="175"/>
        <v>1804.072131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2094.846736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>
        <f t="shared" si="175"/>
        <v>1000.707149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1532.100803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1646.015124</v>
      </c>
      <c r="AK149" s="28">
        <f t="shared" si="176"/>
        <v>2430.221769</v>
      </c>
      <c r="AL149" s="28">
        <f t="shared" si="176"/>
        <v>1966.347845</v>
      </c>
      <c r="AM149" s="28">
        <f t="shared" si="176"/>
        <v>1752.938462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1627.728263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2332.234917</v>
      </c>
      <c r="AU149" s="28">
        <f t="shared" si="176"/>
        <v>2286.32782</v>
      </c>
      <c r="AV149" s="28">
        <f t="shared" si="176"/>
        <v>1804.072131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2094.846736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>
        <f t="shared" si="176"/>
        <v>1000.707149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1532.100803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1646.015124</v>
      </c>
      <c r="AK150" s="28">
        <f t="shared" si="177"/>
        <v>2430.221769</v>
      </c>
      <c r="AL150" s="28">
        <f t="shared" si="177"/>
        <v>1966.347845</v>
      </c>
      <c r="AM150" s="28">
        <f t="shared" si="177"/>
        <v>1752.938462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1627.728263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2332.234917</v>
      </c>
      <c r="AU150" s="28">
        <f t="shared" si="177"/>
        <v>2286.32782</v>
      </c>
      <c r="AV150" s="28">
        <f t="shared" si="177"/>
        <v>1804.072131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2094.846736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>
        <f t="shared" si="177"/>
        <v>1000.707149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1532.100803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1646.015124</v>
      </c>
      <c r="AK151" s="28">
        <f t="shared" si="178"/>
        <v>2430.221769</v>
      </c>
      <c r="AL151" s="28">
        <f t="shared" si="178"/>
        <v>1966.347845</v>
      </c>
      <c r="AM151" s="28">
        <f t="shared" si="178"/>
        <v>1752.938462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1627.728263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2332.234917</v>
      </c>
      <c r="AU151" s="28">
        <f t="shared" si="178"/>
        <v>2286.32782</v>
      </c>
      <c r="AV151" s="28">
        <f t="shared" si="178"/>
        <v>1804.072131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2094.846736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>
        <f t="shared" si="178"/>
        <v>1000.707149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1532.100803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1646.015124</v>
      </c>
      <c r="AK152" s="28">
        <f t="shared" si="179"/>
        <v>2430.221769</v>
      </c>
      <c r="AL152" s="28">
        <f t="shared" si="179"/>
        <v>1966.347845</v>
      </c>
      <c r="AM152" s="28">
        <f t="shared" si="179"/>
        <v>1752.938462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1627.728263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2332.234917</v>
      </c>
      <c r="AU152" s="28">
        <f t="shared" si="179"/>
        <v>2286.32782</v>
      </c>
      <c r="AV152" s="28">
        <f t="shared" si="179"/>
        <v>1804.072131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2094.846736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>
        <f t="shared" si="179"/>
        <v>1000.707149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1532.100803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1646.015124</v>
      </c>
      <c r="AK153" s="28">
        <f t="shared" si="180"/>
        <v>2430.221769</v>
      </c>
      <c r="AL153" s="28">
        <f t="shared" si="180"/>
        <v>1966.347845</v>
      </c>
      <c r="AM153" s="28">
        <f t="shared" si="180"/>
        <v>1752.938462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1627.728263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2332.234917</v>
      </c>
      <c r="AU153" s="28">
        <f t="shared" si="180"/>
        <v>2286.32782</v>
      </c>
      <c r="AV153" s="28">
        <f t="shared" si="180"/>
        <v>1804.072131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2094.846736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>
        <f t="shared" si="180"/>
        <v>1000.707149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1532.100803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1646.015124</v>
      </c>
      <c r="AK154" s="28">
        <f t="shared" si="181"/>
        <v>2430.221769</v>
      </c>
      <c r="AL154" s="28">
        <f t="shared" si="181"/>
        <v>1966.347845</v>
      </c>
      <c r="AM154" s="28">
        <f t="shared" si="181"/>
        <v>1752.938462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1627.728263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2332.234917</v>
      </c>
      <c r="AU154" s="28">
        <f t="shared" si="181"/>
        <v>2286.32782</v>
      </c>
      <c r="AV154" s="28">
        <f t="shared" si="181"/>
        <v>1804.072131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2094.846736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>
        <f t="shared" si="181"/>
        <v>1000.707149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1532.100803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1646.015124</v>
      </c>
      <c r="AK155" s="28">
        <f t="shared" si="182"/>
        <v>2430.221769</v>
      </c>
      <c r="AL155" s="28">
        <f t="shared" si="182"/>
        <v>1966.347845</v>
      </c>
      <c r="AM155" s="28">
        <f t="shared" si="182"/>
        <v>1752.938462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1627.728263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2332.234917</v>
      </c>
      <c r="AU155" s="28">
        <f t="shared" si="182"/>
        <v>2286.32782</v>
      </c>
      <c r="AV155" s="28">
        <f t="shared" si="182"/>
        <v>1804.072131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2094.846736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>
        <f t="shared" si="182"/>
        <v>1000.707149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1532.100803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1646.015124</v>
      </c>
      <c r="AK156" s="28">
        <f t="shared" si="183"/>
        <v>2430.221769</v>
      </c>
      <c r="AL156" s="28">
        <f t="shared" si="183"/>
        <v>1966.347845</v>
      </c>
      <c r="AM156" s="28">
        <f t="shared" si="183"/>
        <v>1752.938462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1627.728263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2332.234917</v>
      </c>
      <c r="AU156" s="28">
        <f t="shared" si="183"/>
        <v>2286.32782</v>
      </c>
      <c r="AV156" s="28">
        <f t="shared" si="183"/>
        <v>1804.072131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2094.846736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>
        <f t="shared" si="183"/>
        <v>1000.707149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1532.100803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1646.015124</v>
      </c>
      <c r="AK157" s="28">
        <f t="shared" si="184"/>
        <v>2430.221769</v>
      </c>
      <c r="AL157" s="28">
        <f t="shared" si="184"/>
        <v>1966.347845</v>
      </c>
      <c r="AM157" s="28">
        <f t="shared" si="184"/>
        <v>1752.938462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1627.728263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2332.234917</v>
      </c>
      <c r="AU157" s="28">
        <f t="shared" si="184"/>
        <v>2286.32782</v>
      </c>
      <c r="AV157" s="28">
        <f t="shared" si="184"/>
        <v>1804.072131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2094.846736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>
        <f t="shared" si="184"/>
        <v>1000.707149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1532.100803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1646.015124</v>
      </c>
      <c r="AK158" s="28">
        <f t="shared" si="185"/>
        <v>2430.221769</v>
      </c>
      <c r="AL158" s="28">
        <f t="shared" si="185"/>
        <v>1966.347845</v>
      </c>
      <c r="AM158" s="28">
        <f t="shared" si="185"/>
        <v>1752.938462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1627.728263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2332.234917</v>
      </c>
      <c r="AU158" s="28">
        <f t="shared" si="185"/>
        <v>2286.32782</v>
      </c>
      <c r="AV158" s="28">
        <f t="shared" si="185"/>
        <v>1804.072131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2094.846736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>
        <f t="shared" si="185"/>
        <v>1000.707149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1532.100803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1646.015124</v>
      </c>
      <c r="AK159" s="28">
        <f t="shared" si="186"/>
        <v>2430.221769</v>
      </c>
      <c r="AL159" s="28">
        <f t="shared" si="186"/>
        <v>1966.347845</v>
      </c>
      <c r="AM159" s="28">
        <f t="shared" si="186"/>
        <v>1752.938462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1627.728263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2332.234917</v>
      </c>
      <c r="AU159" s="28">
        <f t="shared" si="186"/>
        <v>2286.32782</v>
      </c>
      <c r="AV159" s="28">
        <f t="shared" si="186"/>
        <v>1804.072131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2094.846736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>
        <f t="shared" si="186"/>
        <v>1000.707149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1532.100803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1646.015124</v>
      </c>
      <c r="AK160" s="28">
        <f t="shared" si="187"/>
        <v>2430.221769</v>
      </c>
      <c r="AL160" s="28">
        <f t="shared" si="187"/>
        <v>1966.347845</v>
      </c>
      <c r="AM160" s="28">
        <f t="shared" si="187"/>
        <v>1752.938462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1627.728263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2332.234917</v>
      </c>
      <c r="AU160" s="28">
        <f t="shared" si="187"/>
        <v>2286.32782</v>
      </c>
      <c r="AV160" s="28">
        <f t="shared" si="187"/>
        <v>1804.072131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2094.846736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>
        <f t="shared" si="187"/>
        <v>1000.707149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1532.100803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1646.015124</v>
      </c>
      <c r="AK161" s="28">
        <f t="shared" si="188"/>
        <v>2430.221769</v>
      </c>
      <c r="AL161" s="28">
        <f t="shared" si="188"/>
        <v>1966.347845</v>
      </c>
      <c r="AM161" s="28">
        <f t="shared" si="188"/>
        <v>1752.938462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1627.728263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2332.234917</v>
      </c>
      <c r="AU161" s="28">
        <f t="shared" si="188"/>
        <v>2286.32782</v>
      </c>
      <c r="AV161" s="28">
        <f t="shared" si="188"/>
        <v>1804.072131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2094.846736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>
        <f t="shared" si="188"/>
        <v>1000.707149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1532.100803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1646.015124</v>
      </c>
      <c r="AK162" s="28">
        <f t="shared" si="189"/>
        <v>2430.221769</v>
      </c>
      <c r="AL162" s="28">
        <f t="shared" si="189"/>
        <v>1966.347845</v>
      </c>
      <c r="AM162" s="28">
        <f t="shared" si="189"/>
        <v>1752.938462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1627.728263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2332.234917</v>
      </c>
      <c r="AU162" s="28">
        <f t="shared" si="189"/>
        <v>2286.32782</v>
      </c>
      <c r="AV162" s="28">
        <f t="shared" si="189"/>
        <v>1804.072131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2094.846736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>
        <f t="shared" si="189"/>
        <v>1000.707149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1532.100803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1646.015124</v>
      </c>
      <c r="AK163" s="28">
        <f t="shared" si="190"/>
        <v>2430.221769</v>
      </c>
      <c r="AL163" s="28">
        <f t="shared" si="190"/>
        <v>1966.347845</v>
      </c>
      <c r="AM163" s="28">
        <f t="shared" si="190"/>
        <v>1752.938462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1627.728263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2332.234917</v>
      </c>
      <c r="AU163" s="28">
        <f t="shared" si="190"/>
        <v>2286.32782</v>
      </c>
      <c r="AV163" s="28">
        <f t="shared" si="190"/>
        <v>1804.072131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2094.846736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>
        <f t="shared" si="190"/>
        <v>1000.707149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1532.100803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1646.015124</v>
      </c>
      <c r="AK164" s="28">
        <f t="shared" si="191"/>
        <v>2430.221769</v>
      </c>
      <c r="AL164" s="28">
        <f t="shared" si="191"/>
        <v>1966.347845</v>
      </c>
      <c r="AM164" s="28">
        <f t="shared" si="191"/>
        <v>1752.938462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1627.728263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2332.234917</v>
      </c>
      <c r="AU164" s="28">
        <f t="shared" si="191"/>
        <v>2286.32782</v>
      </c>
      <c r="AV164" s="28">
        <f t="shared" si="191"/>
        <v>1804.072131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2094.846736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>
        <f t="shared" si="191"/>
        <v>1000.707149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1532.100803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1646.015124</v>
      </c>
      <c r="AK165" s="28">
        <f t="shared" si="192"/>
        <v>2430.221769</v>
      </c>
      <c r="AL165" s="28">
        <f t="shared" si="192"/>
        <v>1966.347845</v>
      </c>
      <c r="AM165" s="28">
        <f t="shared" si="192"/>
        <v>1752.938462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1627.728263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2332.234917</v>
      </c>
      <c r="AU165" s="28">
        <f t="shared" si="192"/>
        <v>2286.32782</v>
      </c>
      <c r="AV165" s="28">
        <f t="shared" si="192"/>
        <v>1804.072131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2094.846736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>
        <f t="shared" si="192"/>
        <v>1000.707149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1532.100803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1646.015124</v>
      </c>
      <c r="AK166" s="28">
        <f t="shared" si="193"/>
        <v>2430.221769</v>
      </c>
      <c r="AL166" s="28">
        <f t="shared" si="193"/>
        <v>1966.347845</v>
      </c>
      <c r="AM166" s="28">
        <f t="shared" si="193"/>
        <v>1752.938462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1627.728263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2332.234917</v>
      </c>
      <c r="AU166" s="28">
        <f t="shared" si="193"/>
        <v>2286.32782</v>
      </c>
      <c r="AV166" s="28">
        <f t="shared" si="193"/>
        <v>1804.072131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2094.846736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>
        <f t="shared" si="193"/>
        <v>1000.707149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1532.100803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1646.015124</v>
      </c>
      <c r="AK167" s="28">
        <f t="shared" si="194"/>
        <v>2430.221769</v>
      </c>
      <c r="AL167" s="28">
        <f t="shared" si="194"/>
        <v>1966.347845</v>
      </c>
      <c r="AM167" s="28">
        <f t="shared" si="194"/>
        <v>1752.938462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1627.728263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2332.234917</v>
      </c>
      <c r="AU167" s="28">
        <f t="shared" si="194"/>
        <v>2286.32782</v>
      </c>
      <c r="AV167" s="28">
        <f t="shared" si="194"/>
        <v>1804.072131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2094.846736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>
        <f t="shared" si="194"/>
        <v>1000.707149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1532.100803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1646.015124</v>
      </c>
      <c r="AK168" s="28">
        <f t="shared" si="195"/>
        <v>2430.221769</v>
      </c>
      <c r="AL168" s="28">
        <f t="shared" si="195"/>
        <v>1966.347845</v>
      </c>
      <c r="AM168" s="28">
        <f t="shared" si="195"/>
        <v>1752.938462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1627.728263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2332.234917</v>
      </c>
      <c r="AU168" s="28">
        <f t="shared" si="195"/>
        <v>2286.32782</v>
      </c>
      <c r="AV168" s="28">
        <f t="shared" si="195"/>
        <v>1804.072131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2094.846736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>
        <f t="shared" si="195"/>
        <v>1000.707149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1532.100803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1646.015124</v>
      </c>
      <c r="AK169" s="28">
        <f t="shared" si="196"/>
        <v>2430.221769</v>
      </c>
      <c r="AL169" s="28">
        <f t="shared" si="196"/>
        <v>1966.347845</v>
      </c>
      <c r="AM169" s="28">
        <f t="shared" si="196"/>
        <v>1752.938462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1627.728263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2332.234917</v>
      </c>
      <c r="AU169" s="28">
        <f t="shared" si="196"/>
        <v>2286.32782</v>
      </c>
      <c r="AV169" s="28">
        <f t="shared" si="196"/>
        <v>1804.072131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2094.846736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>
        <f t="shared" si="196"/>
        <v>1000.707149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1532.100803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1646.015124</v>
      </c>
      <c r="AK170" s="28">
        <f t="shared" si="197"/>
        <v>2430.221769</v>
      </c>
      <c r="AL170" s="28">
        <f t="shared" si="197"/>
        <v>1966.347845</v>
      </c>
      <c r="AM170" s="28">
        <f t="shared" si="197"/>
        <v>1752.938462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1627.728263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2332.234917</v>
      </c>
      <c r="AU170" s="28">
        <f t="shared" si="197"/>
        <v>2286.32782</v>
      </c>
      <c r="AV170" s="28">
        <f t="shared" si="197"/>
        <v>1804.072131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2094.846736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>
        <f t="shared" si="197"/>
        <v>1000.707149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1532.100803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1646.015124</v>
      </c>
      <c r="AK171" s="28">
        <f t="shared" si="198"/>
        <v>2430.221769</v>
      </c>
      <c r="AL171" s="28">
        <f t="shared" si="198"/>
        <v>1966.347845</v>
      </c>
      <c r="AM171" s="28">
        <f t="shared" si="198"/>
        <v>1752.938462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1627.728263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2332.234917</v>
      </c>
      <c r="AU171" s="28">
        <f t="shared" si="198"/>
        <v>2286.32782</v>
      </c>
      <c r="AV171" s="28">
        <f t="shared" si="198"/>
        <v>1804.072131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2094.846736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>
        <f t="shared" si="198"/>
        <v>1000.707149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1532.100803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1646.015124</v>
      </c>
      <c r="AK172" s="28">
        <f t="shared" si="199"/>
        <v>2430.221769</v>
      </c>
      <c r="AL172" s="28">
        <f t="shared" si="199"/>
        <v>1966.347845</v>
      </c>
      <c r="AM172" s="28">
        <f t="shared" si="199"/>
        <v>1752.938462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1627.728263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2332.234917</v>
      </c>
      <c r="AU172" s="28">
        <f t="shared" si="199"/>
        <v>2286.32782</v>
      </c>
      <c r="AV172" s="28">
        <f t="shared" si="199"/>
        <v>1804.072131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2094.846736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>
        <f t="shared" si="199"/>
        <v>1000.707149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1532.100803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1646.015124</v>
      </c>
      <c r="AK173" s="28">
        <f t="shared" si="200"/>
        <v>2430.221769</v>
      </c>
      <c r="AL173" s="28">
        <f t="shared" si="200"/>
        <v>1966.347845</v>
      </c>
      <c r="AM173" s="28">
        <f t="shared" si="200"/>
        <v>1752.938462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1627.728263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2332.234917</v>
      </c>
      <c r="AU173" s="28">
        <f t="shared" si="200"/>
        <v>2286.32782</v>
      </c>
      <c r="AV173" s="28">
        <f t="shared" si="200"/>
        <v>1804.072131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2094.846736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>
        <f t="shared" si="200"/>
        <v>1000.707149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1532.100803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1646.015124</v>
      </c>
      <c r="AK174" s="28">
        <f t="shared" si="201"/>
        <v>2430.221769</v>
      </c>
      <c r="AL174" s="28">
        <f t="shared" si="201"/>
        <v>1966.347845</v>
      </c>
      <c r="AM174" s="28">
        <f t="shared" si="201"/>
        <v>1752.938462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1627.728263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2332.234917</v>
      </c>
      <c r="AU174" s="28">
        <f t="shared" si="201"/>
        <v>2286.32782</v>
      </c>
      <c r="AV174" s="28">
        <f t="shared" si="201"/>
        <v>1804.072131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2094.846736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>
        <f t="shared" si="201"/>
        <v>1000.707149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1532.100803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1646.015124</v>
      </c>
      <c r="AK175" s="28">
        <f t="shared" si="202"/>
        <v>2430.221769</v>
      </c>
      <c r="AL175" s="28">
        <f t="shared" si="202"/>
        <v>1966.347845</v>
      </c>
      <c r="AM175" s="28">
        <f t="shared" si="202"/>
        <v>1752.938462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1627.728263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2332.234917</v>
      </c>
      <c r="AU175" s="28">
        <f t="shared" si="202"/>
        <v>2286.32782</v>
      </c>
      <c r="AV175" s="28">
        <f t="shared" si="202"/>
        <v>1804.072131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2094.846736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>
        <f t="shared" si="202"/>
        <v>1000.707149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1532.100803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1646.015124</v>
      </c>
      <c r="AK176" s="28">
        <f t="shared" si="203"/>
        <v>2430.221769</v>
      </c>
      <c r="AL176" s="28">
        <f t="shared" si="203"/>
        <v>1966.347845</v>
      </c>
      <c r="AM176" s="28">
        <f t="shared" si="203"/>
        <v>1752.938462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1627.728263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2332.234917</v>
      </c>
      <c r="AU176" s="28">
        <f t="shared" si="203"/>
        <v>2286.32782</v>
      </c>
      <c r="AV176" s="28">
        <f t="shared" si="203"/>
        <v>1804.072131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2094.846736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>
        <f t="shared" si="203"/>
        <v>1000.707149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1532.100803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1646.015124</v>
      </c>
      <c r="AK177" s="28">
        <f t="shared" si="204"/>
        <v>2430.221769</v>
      </c>
      <c r="AL177" s="28">
        <f t="shared" si="204"/>
        <v>1966.347845</v>
      </c>
      <c r="AM177" s="28">
        <f t="shared" si="204"/>
        <v>1752.938462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1627.728263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2332.234917</v>
      </c>
      <c r="AU177" s="28">
        <f t="shared" si="204"/>
        <v>2286.32782</v>
      </c>
      <c r="AV177" s="28">
        <f t="shared" si="204"/>
        <v>1804.072131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2094.846736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>
        <f t="shared" si="204"/>
        <v>1000.707149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1532.100803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1646.015124</v>
      </c>
      <c r="AK178" s="28">
        <f t="shared" si="205"/>
        <v>2430.221769</v>
      </c>
      <c r="AL178" s="28">
        <f t="shared" si="205"/>
        <v>1966.347845</v>
      </c>
      <c r="AM178" s="28">
        <f t="shared" si="205"/>
        <v>1752.938462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1627.728263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2332.234917</v>
      </c>
      <c r="AU178" s="28">
        <f t="shared" si="205"/>
        <v>2286.32782</v>
      </c>
      <c r="AV178" s="28">
        <f t="shared" si="205"/>
        <v>1804.072131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2094.846736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>
        <f t="shared" si="205"/>
        <v>1000.707149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1532.100803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1646.015124</v>
      </c>
      <c r="AK179" s="28">
        <f t="shared" si="206"/>
        <v>2430.221769</v>
      </c>
      <c r="AL179" s="28">
        <f t="shared" si="206"/>
        <v>1966.347845</v>
      </c>
      <c r="AM179" s="28">
        <f t="shared" si="206"/>
        <v>1752.938462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1627.728263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2332.234917</v>
      </c>
      <c r="AU179" s="28">
        <f t="shared" si="206"/>
        <v>2286.32782</v>
      </c>
      <c r="AV179" s="28">
        <f t="shared" si="206"/>
        <v>1804.072131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2094.846736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>
        <f t="shared" si="206"/>
        <v>1000.707149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1532.100803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1646.015124</v>
      </c>
      <c r="AK180" s="28">
        <f t="shared" si="207"/>
        <v>2430.221769</v>
      </c>
      <c r="AL180" s="28">
        <f t="shared" si="207"/>
        <v>1966.347845</v>
      </c>
      <c r="AM180" s="28">
        <f t="shared" si="207"/>
        <v>1752.938462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1627.728263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2332.234917</v>
      </c>
      <c r="AU180" s="28">
        <f t="shared" si="207"/>
        <v>2286.32782</v>
      </c>
      <c r="AV180" s="28">
        <f t="shared" si="207"/>
        <v>1804.072131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2094.846736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>
        <f t="shared" si="207"/>
        <v>1000.707149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1532.100803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1646.015124</v>
      </c>
      <c r="AK182" s="28">
        <f t="shared" si="208"/>
        <v>2430.221769</v>
      </c>
      <c r="AL182" s="28">
        <f t="shared" si="208"/>
        <v>1966.347845</v>
      </c>
      <c r="AM182" s="28">
        <f t="shared" si="208"/>
        <v>1752.938462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1627.728263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2332.234917</v>
      </c>
      <c r="AU182" s="28">
        <f t="shared" si="208"/>
        <v>2286.32782</v>
      </c>
      <c r="AV182" s="28">
        <f t="shared" si="208"/>
        <v>1804.072131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2094.846736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28">
        <f t="shared" si="208"/>
        <v>1000.707149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1532.100803</v>
      </c>
    </row>
    <row r="183">
      <c r="A183" s="54"/>
      <c r="B183" s="55" t="s">
        <v>57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58</v>
      </c>
      <c r="AI183" s="59">
        <f t="shared" ref="AI183:EE183" si="209">AI182</f>
        <v>1193.044474</v>
      </c>
      <c r="AJ183" s="59">
        <f t="shared" si="209"/>
        <v>1646.015124</v>
      </c>
      <c r="AK183" s="59">
        <f t="shared" si="209"/>
        <v>2430.221769</v>
      </c>
      <c r="AL183" s="59">
        <f t="shared" si="209"/>
        <v>1966.347845</v>
      </c>
      <c r="AM183" s="59">
        <f t="shared" si="209"/>
        <v>1752.938462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1627.728263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2332.234917</v>
      </c>
      <c r="AU183" s="59">
        <f t="shared" si="209"/>
        <v>2286.32782</v>
      </c>
      <c r="AV183" s="59">
        <f t="shared" si="209"/>
        <v>1804.072131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2094.846736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59">
        <f t="shared" si="209"/>
        <v>1000.707149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1532.100803</v>
      </c>
    </row>
    <row r="184">
      <c r="A184" s="57"/>
      <c r="B184" s="55" t="s">
        <v>59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60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1966.347845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59">
        <f t="shared" si="210"/>
        <v>1000.707149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61</v>
      </c>
      <c r="C3" s="69"/>
      <c r="D3" s="69"/>
      <c r="E3" s="70"/>
      <c r="F3" s="71"/>
      <c r="G3" s="72" t="s">
        <v>62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63</v>
      </c>
      <c r="C4" s="75" t="s">
        <v>64</v>
      </c>
      <c r="D4" s="76" t="s">
        <v>65</v>
      </c>
      <c r="E4" s="77" t="s">
        <v>66</v>
      </c>
      <c r="F4" s="78"/>
      <c r="G4" s="79" t="s">
        <v>67</v>
      </c>
      <c r="H4" s="80" t="s">
        <v>68</v>
      </c>
      <c r="I4" s="80" t="s">
        <v>69</v>
      </c>
      <c r="J4" s="80" t="s">
        <v>58</v>
      </c>
      <c r="K4" s="81" t="s">
        <v>70</v>
      </c>
      <c r="L4" s="80" t="s">
        <v>60</v>
      </c>
      <c r="M4" s="81" t="s">
        <v>71</v>
      </c>
      <c r="N4" s="81" t="s">
        <v>72</v>
      </c>
      <c r="O4" s="81" t="s">
        <v>73</v>
      </c>
      <c r="P4" s="81" t="s">
        <v>74</v>
      </c>
      <c r="Q4" s="82" t="s">
        <v>75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76</v>
      </c>
      <c r="D5" s="85" t="s">
        <v>77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78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6</v>
      </c>
      <c r="I6" s="90" t="str">
        <f t="array" ref="I6">iferror(index('Säännöt ja ohjeet'!$H$19:$H$46,match(J6,'Säännöt ja ohjeet'!$J$19:$J$46,-1)+1,0) &amp; if(J6&gt;1600," (" &amp; round(J6,0) &amp; ")",""),"")</f>
        <v>5 kyu (1646)</v>
      </c>
      <c r="J6" s="90">
        <f t="array" ref="J6">iferror(index(Pelitulokset!$AI$183:$JL$183,1,match($C6,Pelitulokset!$AI$3:$JL$3,0)),"")</f>
        <v>1646.015124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79</v>
      </c>
      <c r="E7" s="86">
        <v>2404.2674312252625</v>
      </c>
      <c r="F7" s="87"/>
      <c r="G7" s="88">
        <f>if(isblank(C7),"",(countif(Pelitulokset!E:E,C7)))</f>
        <v>16</v>
      </c>
      <c r="H7" s="89">
        <f>if(isblank(C7),"",countif(Pelitulokset!B:C,C7))</f>
        <v>19</v>
      </c>
      <c r="I7" s="90" t="str">
        <f t="array" ref="I7">iferror(index('Säännöt ja ohjeet'!$H$19:$H$46,match(J7,'Säännöt ja ohjeet'!$J$19:$J$46,-1)+1,0) &amp; if(J7&gt;1600," (" &amp; round(J7,0) &amp; ")",""),"")</f>
        <v>4 dan (2430)</v>
      </c>
      <c r="J7" s="90">
        <f t="array" ref="J7">iferror(index(Pelitulokset!$AI$183:$JL$183,1,match($C7,Pelitulokset!$AI$3:$JL$3,0)),"")</f>
        <v>2430.221769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2.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80</v>
      </c>
      <c r="E8" s="101">
        <v>1758.0</v>
      </c>
      <c r="F8" s="87"/>
      <c r="G8" s="88">
        <f>if(isblank(C8),"",(countif(Pelitulokset!E:E,C8)))</f>
        <v>25</v>
      </c>
      <c r="H8" s="89">
        <f>if(isblank(C8),"",countif(Pelitulokset!B:C,C8))</f>
        <v>32</v>
      </c>
      <c r="I8" s="90" t="str">
        <f t="array" ref="I8">iferror(index('Säännöt ja ohjeet'!$H$19:$H$46,match(J8,'Säännöt ja ohjeet'!$J$19:$J$46,-1)+1,0) &amp; if(J8&gt;1600," (" &amp; round(J8,0) &amp; ")",""),"")</f>
        <v>1 kyu (1966)</v>
      </c>
      <c r="J8" s="90">
        <f t="array" ref="J8">iferror(index(Pelitulokset!$AI$183:$JL$183,1,match($C8,Pelitulokset!$AI$3:$JL$3,0)),"")</f>
        <v>1966.347845</v>
      </c>
      <c r="K8" s="90" t="str">
        <f t="array" ref="K8">iferror(index('Säännöt ja ohjeet'!$H$19:$H$45,match(L8,'Säännöt ja ohjeet'!$J$19:$J$45,-1)+1,0) &amp; " (" &amp; round(L8,0) &amp; ")","")</f>
        <v>1 kyu (1966)</v>
      </c>
      <c r="L8" s="90">
        <f t="array" ref="L8">iferror(index(Pelitulokset!$AI$184:$JL$184,1,match($C8,Pelitulokset!$AI$3:$JL$3,0)),"")</f>
        <v>1966.347845</v>
      </c>
      <c r="M8" s="91">
        <f t="shared" si="1"/>
        <v>208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81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27</v>
      </c>
      <c r="I9" s="90" t="str">
        <f t="array" ref="I9">iferror(index('Säännöt ja ohjeet'!$H$19:$H$46,match(J9,'Säännöt ja ohjeet'!$J$19:$J$46,-1)+1,0) &amp; if(J9&gt;1600," (" &amp; round(J9,0) &amp; ")",""),"")</f>
        <v>3 kyu (1753)</v>
      </c>
      <c r="J9" s="90">
        <f t="array" ref="J9">iferror(index(Pelitulokset!$AI$183:$JL$183,1,match($C9,Pelitulokset!$AI$3:$JL$3,0)),"")</f>
        <v>1752.938462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3.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82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81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9</v>
      </c>
      <c r="I12" s="90" t="str">
        <f t="array" ref="I12">iferror(index('Säännöt ja ohjeet'!$H$19:$H$46,match(J12,'Säännöt ja ohjeet'!$J$19:$J$46,-1)+1,0) &amp; if(J12&gt;1600," (" &amp; round(J12,0) &amp; ")",""),"")</f>
        <v>5 kyu (1628)</v>
      </c>
      <c r="J12" s="90">
        <f t="array" ref="J12">iferror(index(Pelitulokset!$AI$183:$JL$183,1,match($C12,Pelitulokset!$AI$3:$JL$3,0)),"")</f>
        <v>1627.728263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77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85</v>
      </c>
      <c r="D14" s="96" t="s">
        <v>84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87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79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3 dan (2332)</v>
      </c>
      <c r="J16" s="90">
        <f t="array" ref="J16">iferror(index(Pelitulokset!$AI$183:$JL$183,1,match($C16,Pelitulokset!$AI$3:$JL$3,0)),"")</f>
        <v>2332.234917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7.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84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88</v>
      </c>
      <c r="E18" s="102">
        <v>1866.705204947819</v>
      </c>
      <c r="F18" s="87"/>
      <c r="G18" s="88">
        <f>if(isblank(C18),"",(countif(Pelitulokset!E:E,C18)))</f>
        <v>3</v>
      </c>
      <c r="H18" s="89">
        <f>if(isblank(C18),"",countif(Pelitulokset!B:C,C18))</f>
        <v>9</v>
      </c>
      <c r="I18" s="90" t="str">
        <f t="array" ref="I18">iferror(index('Säännöt ja ohjeet'!$H$19:$H$46,match(J18,'Säännöt ja ohjeet'!$J$19:$J$46,-1)+1,0) &amp; if(J18&gt;1600," (" &amp; round(J18,0) &amp; ")",""),"")</f>
        <v>3 kyu (1804)</v>
      </c>
      <c r="J18" s="90">
        <f t="array" ref="J18">iferror(index(Pelitulokset!$AI$183:$JL$183,1,match($C18,Pelitulokset!$AI$3:$JL$3,0)),"")</f>
        <v>1804.072131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84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82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94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(2095)</v>
      </c>
      <c r="J23" s="90">
        <f t="array" ref="J23">iferror(index(Pelitulokset!$AI$183:$JL$183,1,match($C23,Pelitulokset!$AI$3:$JL$3,0)),"")</f>
        <v>2094.846736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95</v>
      </c>
      <c r="D24" s="96" t="s">
        <v>96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29.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97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7.</v>
      </c>
      <c r="Q25" s="89" t="str">
        <f t="shared" si="4"/>
        <v>27.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80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99</v>
      </c>
      <c r="D27" s="96" t="s">
        <v>100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32.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101</v>
      </c>
      <c r="D28" s="96" t="s">
        <v>102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33.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103</v>
      </c>
      <c r="D29" s="96" t="s">
        <v>77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102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80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104</v>
      </c>
      <c r="D32" s="96" t="s">
        <v>105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30.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78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106</v>
      </c>
      <c r="D34" s="96" t="s">
        <v>81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97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28.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77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 t="s">
        <v>56</v>
      </c>
      <c r="D37" s="96" t="s">
        <v>90</v>
      </c>
      <c r="E37" s="103">
        <v>1000.0</v>
      </c>
      <c r="F37" s="66"/>
      <c r="G37" s="88">
        <f>if(isblank(C37),"",(countif(Pelitulokset!E:E,C37)))</f>
        <v>0</v>
      </c>
      <c r="H37" s="89">
        <f>if(isblank(C37),"",countif(Pelitulokset!B:C,C37))</f>
        <v>2</v>
      </c>
      <c r="I37" s="90" t="str">
        <f t="array" ref="I37">iferror(index('Säännöt ja ohjeet'!$H$19:$H$46,match(J37,'Säännöt ja ohjeet'!$J$19:$J$46,-1)+1,0) &amp; if(J37&gt;1600," (" &amp; round(J37,0) &amp; ")",""),"")</f>
        <v>11 kyu</v>
      </c>
      <c r="J37" s="90">
        <f t="array" ref="J37">iferror(index(Pelitulokset!$AI$183:$JL$183,1,match($C37,Pelitulokset!$AI$3:$JL$3,0)),"")</f>
        <v>1000.707149</v>
      </c>
      <c r="K37" s="90" t="str">
        <f t="array" ref="K37">iferror(index('Säännöt ja ohjeet'!$H$19:$H$45,match(L37,'Säännöt ja ohjeet'!$J$19:$J$45,-1)+1,0) &amp; " (" &amp; round(L37,0) &amp; ")","")</f>
        <v>11 kyu (1001)</v>
      </c>
      <c r="L37" s="90">
        <f t="array" ref="L37">iferror(index(Pelitulokset!$AI$184:$JL$184,1,match($C37,Pelitulokset!$AI$3:$JL$3,0)),"")</f>
        <v>1000.707149</v>
      </c>
      <c r="M37" s="91">
        <f t="shared" si="1"/>
        <v>1</v>
      </c>
      <c r="N37" s="89"/>
      <c r="O37" s="89" t="str">
        <f t="shared" si="2"/>
        <v>#N/A</v>
      </c>
      <c r="P37" s="89" t="str">
        <f t="shared" si="3"/>
        <v>11.</v>
      </c>
      <c r="Q37" s="89" t="str">
        <f t="shared" si="4"/>
        <v>26.</v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107</v>
      </c>
      <c r="C77" s="66"/>
      <c r="D77" s="66"/>
      <c r="E77" s="110">
        <f>AVERAGE(E5:E37)</f>
        <v>1453.253333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108</v>
      </c>
      <c r="C78" s="66"/>
      <c r="D78" s="66"/>
      <c r="E78" s="110">
        <f>average(J5:J30)</f>
        <v>1532.100803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110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111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112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113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114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115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116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117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118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119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121</v>
      </c>
      <c r="C17" s="66"/>
      <c r="D17" s="66"/>
      <c r="E17" s="66"/>
      <c r="F17" s="66"/>
      <c r="G17" s="66"/>
      <c r="H17" s="112" t="s">
        <v>122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123</v>
      </c>
      <c r="I18" s="73" t="s">
        <v>124</v>
      </c>
      <c r="J18" s="73" t="s">
        <v>125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126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127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128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79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93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84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129</v>
      </c>
      <c r="C25" s="97"/>
      <c r="D25" s="98"/>
      <c r="E25" s="97"/>
      <c r="F25" s="98"/>
      <c r="G25" s="66"/>
      <c r="H25" s="114" t="s">
        <v>94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130</v>
      </c>
      <c r="C27" s="97"/>
      <c r="D27" s="98"/>
      <c r="E27" s="97"/>
      <c r="F27" s="98"/>
      <c r="G27" s="66"/>
      <c r="H27" s="114" t="s">
        <v>87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131</v>
      </c>
      <c r="C28" s="97"/>
      <c r="D28" s="98"/>
      <c r="E28" s="97"/>
      <c r="F28" s="98"/>
      <c r="G28" s="66"/>
      <c r="H28" s="114" t="s">
        <v>78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132</v>
      </c>
      <c r="C29" s="118"/>
      <c r="D29" s="116"/>
      <c r="E29" s="118"/>
      <c r="F29" s="116"/>
      <c r="G29" s="66"/>
      <c r="H29" s="114" t="s">
        <v>80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133</v>
      </c>
      <c r="C30" s="118"/>
      <c r="D30" s="116"/>
      <c r="E30" s="118"/>
      <c r="F30" s="116"/>
      <c r="G30" s="66"/>
      <c r="H30" s="114" t="s">
        <v>134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135</v>
      </c>
      <c r="C31" s="119"/>
      <c r="D31" s="119"/>
      <c r="E31" s="119"/>
      <c r="F31" s="119"/>
      <c r="G31" s="66"/>
      <c r="H31" s="114" t="s">
        <v>81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136</v>
      </c>
      <c r="C32" s="119"/>
      <c r="D32" s="119"/>
      <c r="E32" s="119"/>
      <c r="F32" s="119"/>
      <c r="G32" s="66"/>
      <c r="H32" s="114" t="s">
        <v>137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138</v>
      </c>
      <c r="C33" s="119"/>
      <c r="D33" s="119"/>
      <c r="E33" s="119"/>
      <c r="F33" s="119"/>
      <c r="G33" s="66"/>
      <c r="H33" s="114" t="s">
        <v>82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139</v>
      </c>
      <c r="C34" s="119"/>
      <c r="D34" s="119"/>
      <c r="E34" s="119"/>
      <c r="F34" s="119"/>
      <c r="G34" s="66"/>
      <c r="H34" s="114" t="s">
        <v>77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140</v>
      </c>
      <c r="C35" s="119"/>
      <c r="D35" s="119"/>
      <c r="E35" s="119"/>
      <c r="F35" s="119"/>
      <c r="G35" s="66"/>
      <c r="H35" s="114" t="s">
        <v>141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142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143</v>
      </c>
      <c r="C37" s="119"/>
      <c r="D37" s="119"/>
      <c r="E37" s="119"/>
      <c r="F37" s="119"/>
      <c r="G37" s="66"/>
      <c r="H37" s="114" t="s">
        <v>144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145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146</v>
      </c>
      <c r="C39" s="119"/>
      <c r="D39" s="119"/>
      <c r="E39" s="119"/>
      <c r="F39" s="119"/>
      <c r="G39" s="66"/>
      <c r="H39" s="114" t="s">
        <v>147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148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149</v>
      </c>
      <c r="C41" s="119"/>
      <c r="D41" s="119"/>
      <c r="E41" s="119"/>
      <c r="F41" s="119"/>
      <c r="G41" s="66"/>
      <c r="H41" s="114" t="s">
        <v>150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151</v>
      </c>
      <c r="C42" s="119"/>
      <c r="D42" s="119"/>
      <c r="E42" s="119"/>
      <c r="F42" s="119"/>
      <c r="G42" s="66"/>
      <c r="H42" s="114" t="s">
        <v>105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152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102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153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154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155</v>
      </c>
      <c r="G3" s="66"/>
      <c r="H3" s="66"/>
      <c r="I3" s="66"/>
      <c r="J3" s="66"/>
      <c r="K3" s="125" t="s">
        <v>156</v>
      </c>
      <c r="L3" s="123"/>
      <c r="M3" s="126" t="s">
        <v>157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158</v>
      </c>
      <c r="G4" s="66"/>
      <c r="H4" s="66"/>
      <c r="I4" s="66"/>
      <c r="J4" s="66"/>
      <c r="K4" s="128" t="str">
        <f>M4- today() &amp; " päivää"</f>
        <v>22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159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160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(2332)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161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162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158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163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160</v>
      </c>
      <c r="G34" s="133"/>
      <c r="H34" s="138" t="s">
        <v>164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1 kyu (1966)</v>
      </c>
      <c r="H35" s="139" t="str">
        <f t="array" ref="H35">iferror("+" &amp; round(index('Osallistujat ja seuranta'!$M$5:$M$30,match("1.",'Osallistujat ja seuranta'!$O$5:$O$30,0),0),0),"")</f>
        <v>+208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(1628)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161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165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158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166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160</v>
      </c>
      <c r="G52" s="133"/>
      <c r="H52" s="138" t="s">
        <v>67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1 kyu (1966)</v>
      </c>
      <c r="H53" s="139">
        <f t="array" ref="H53">iferror(round(index('Osallistujat ja seuranta'!$G$5:$G$30,match("1.",'Osallistujat ja seuranta'!$P$5:$P$30,0),0),0),"")</f>
        <v>25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(2430)</v>
      </c>
      <c r="H54" s="139">
        <f t="array" ref="H54">iferror(round(index('Osallistujat ja seuranta'!$G$5:$G$30,match("2.",'Osallistujat ja seuranta'!$P$5:$P$30,0),0),0),"")</f>
        <v>16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3 kyu (1753)</v>
      </c>
      <c r="H55" s="139">
        <f t="array" ref="H55">iferror(round(index('Osallistujat ja seuranta'!$G$5:$G$30,match("3.",'Osallistujat ja seuranta'!$P$5:$P$30,0),0),0),"")</f>
        <v>12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161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167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158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168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169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170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160</v>
      </c>
      <c r="G67" s="133"/>
      <c r="H67" s="144" t="s">
        <v>171</v>
      </c>
      <c r="I67" s="145"/>
      <c r="J67" s="146" t="s">
        <v>172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173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