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<sst xmlns="http://schemas.openxmlformats.org/spreadsheetml/2006/main" count="419" uniqueCount="170">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</sst>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7.jpg"/><Relationship Id="rId6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/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10" t="str">
        <f t="array" ref="BL4">index('Osallistujat ja seuranta'!$E:$E,match(BL3,'Osallistujat ja seuranta'!$C:$C,0),0)</f>
        <v>#N/A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 t="str">
        <f t="shared" si="1"/>
        <v>#N/A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 t="str">
        <f t="shared" si="24"/>
        <v>#N/A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 t="str">
        <f t="shared" si="25"/>
        <v>#N/A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 t="str">
        <f t="shared" si="26"/>
        <v>#N/A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 t="str">
        <f t="shared" si="27"/>
        <v>#N/A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 t="str">
        <f t="shared" si="28"/>
        <v>#N/A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 t="str">
        <f t="shared" si="29"/>
        <v>#N/A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 t="str">
        <f t="shared" si="30"/>
        <v>#N/A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 t="str">
        <f t="shared" si="31"/>
        <v>#N/A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 t="str">
        <f t="shared" si="32"/>
        <v>#N/A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 t="str">
        <f t="shared" si="34"/>
        <v>#N/A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 t="str">
        <f t="shared" si="35"/>
        <v>#N/A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 t="str">
        <f t="shared" si="36"/>
        <v>#N/A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 t="str">
        <f t="shared" si="37"/>
        <v>#N/A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 t="str">
        <f t="shared" si="38"/>
        <v>#N/A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 t="str">
        <f t="shared" si="39"/>
        <v>#N/A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 t="str">
        <f t="shared" si="40"/>
        <v>#N/A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 t="str">
        <f t="shared" si="41"/>
        <v>#N/A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 t="str">
        <f t="shared" si="42"/>
        <v>#N/A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 t="str">
        <f t="shared" si="43"/>
        <v>#N/A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 t="str">
        <f t="shared" si="44"/>
        <v>#N/A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 t="str">
        <f t="shared" si="45"/>
        <v>#N/A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 t="str">
        <f t="shared" si="46"/>
        <v>#N/A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 t="str">
        <f t="shared" si="47"/>
        <v>#N/A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 t="str">
        <f t="shared" si="48"/>
        <v>#N/A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 t="str">
        <f t="shared" si="49"/>
        <v>#N/A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 t="str">
        <f t="shared" si="50"/>
        <v>#N/A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 t="str">
        <f t="shared" si="51"/>
        <v>#N/A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 t="str">
        <f t="shared" si="52"/>
        <v>#N/A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 t="str">
        <f t="shared" si="53"/>
        <v>#N/A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 t="str">
        <f t="shared" si="54"/>
        <v>#N/A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 t="str">
        <f t="shared" si="55"/>
        <v>#N/A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 t="str">
        <f t="shared" si="56"/>
        <v>#N/A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 t="str">
        <f t="shared" si="57"/>
        <v>#N/A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 t="str">
        <f t="shared" si="58"/>
        <v>#N/A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 t="str">
        <f t="shared" si="59"/>
        <v>#N/A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 t="str">
        <f t="shared" si="63"/>
        <v>#N/A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 t="str">
        <f t="shared" si="67"/>
        <v>#N/A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 t="str">
        <f t="shared" si="68"/>
        <v>#N/A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 t="str">
        <f t="shared" si="69"/>
        <v>#N/A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 t="str">
        <f t="shared" si="70"/>
        <v>#N/A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 t="str">
        <f t="shared" si="71"/>
        <v>#N/A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 t="str">
        <f t="shared" si="75"/>
        <v>#N/A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 t="str">
        <f t="shared" si="76"/>
        <v>#N/A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 t="str">
        <f t="shared" si="77"/>
        <v>#N/A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 t="str">
        <f t="shared" si="78"/>
        <v>#N/A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 t="str">
        <f t="shared" si="79"/>
        <v>#N/A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 t="str">
        <f t="shared" si="80"/>
        <v>#N/A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 t="str">
        <f t="shared" si="81"/>
        <v>#N/A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 t="str">
        <f t="shared" si="82"/>
        <v>#N/A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 t="str">
        <f t="shared" si="83"/>
        <v>#N/A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 t="str">
        <f t="shared" si="84"/>
        <v>#N/A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 t="str">
        <f t="shared" si="85"/>
        <v>#N/A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 t="str">
        <f t="shared" si="86"/>
        <v>#N/A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 t="str">
        <f t="shared" si="87"/>
        <v>#N/A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 t="str">
        <f t="shared" si="88"/>
        <v>#N/A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 t="str">
        <f t="shared" si="89"/>
        <v>#N/A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 t="str">
        <f t="shared" si="90"/>
        <v>#N/A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 t="str">
        <f t="shared" si="91"/>
        <v>#N/A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 t="str">
        <f t="shared" si="92"/>
        <v>#N/A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 t="str">
        <f t="shared" si="93"/>
        <v>#N/A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 t="str">
        <f t="shared" si="94"/>
        <v>#N/A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 t="str">
        <f t="shared" si="95"/>
        <v>#N/A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 t="str">
        <f t="shared" si="96"/>
        <v>#N/A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 t="str">
        <f t="shared" si="97"/>
        <v>#N/A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 t="str">
        <f t="shared" si="98"/>
        <v>#N/A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 t="str">
        <f t="shared" si="99"/>
        <v>#N/A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 t="str">
        <f t="shared" si="100"/>
        <v>#N/A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 t="str">
        <f t="shared" si="101"/>
        <v>#N/A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33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1784.092572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1657.603197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 t="str">
        <f t="shared" si="102"/>
        <v>#N/A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1519.524133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33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1784.092572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1657.603197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 t="str">
        <f t="shared" si="103"/>
        <v>#N/A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1519.524133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33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1784.092572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1657.603197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1493.563773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 t="str">
        <f t="shared" si="104"/>
        <v>#N/A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1519.524133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33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1784.092572</v>
      </c>
      <c r="AK77" s="28">
        <f t="shared" si="105"/>
        <v>2411.459736</v>
      </c>
      <c r="AL77" s="28">
        <f t="shared" si="105"/>
        <v>1769.859377</v>
      </c>
      <c r="AM77" s="28">
        <f t="shared" si="105"/>
        <v>1657.603197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1493.563773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 t="str">
        <f t="shared" si="105"/>
        <v>#N/A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1519.524133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33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1784.092572</v>
      </c>
      <c r="AK78" s="28">
        <f t="shared" si="106"/>
        <v>2411.459736</v>
      </c>
      <c r="AL78" s="28">
        <f t="shared" si="106"/>
        <v>1769.859377</v>
      </c>
      <c r="AM78" s="28">
        <f t="shared" si="106"/>
        <v>1657.603197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1493.563773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 t="str">
        <f t="shared" si="106"/>
        <v>#N/A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1519.524133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33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1784.092572</v>
      </c>
      <c r="AK79" s="28">
        <f t="shared" si="107"/>
        <v>2411.459736</v>
      </c>
      <c r="AL79" s="28">
        <f t="shared" si="107"/>
        <v>1769.859377</v>
      </c>
      <c r="AM79" s="28">
        <f t="shared" si="107"/>
        <v>1657.603197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1493.563773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 t="str">
        <f t="shared" si="107"/>
        <v>#N/A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1519.524133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33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1784.092572</v>
      </c>
      <c r="AK80" s="28">
        <f t="shared" si="108"/>
        <v>2411.459736</v>
      </c>
      <c r="AL80" s="28">
        <f t="shared" si="108"/>
        <v>1769.859377</v>
      </c>
      <c r="AM80" s="28">
        <f t="shared" si="108"/>
        <v>1657.603197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1493.563773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2363.383595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 t="str">
        <f t="shared" si="108"/>
        <v>#N/A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1519.524133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33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1784.092572</v>
      </c>
      <c r="AK81" s="28">
        <f t="shared" si="109"/>
        <v>2411.459736</v>
      </c>
      <c r="AL81" s="28">
        <f t="shared" si="109"/>
        <v>1769.859377</v>
      </c>
      <c r="AM81" s="28">
        <f t="shared" si="109"/>
        <v>1657.603197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1493.563773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2363.383595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 t="str">
        <f t="shared" si="109"/>
        <v>#N/A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1519.524133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1784.092572</v>
      </c>
      <c r="AK82" s="28">
        <f t="shared" si="110"/>
        <v>2411.459736</v>
      </c>
      <c r="AL82" s="28">
        <f t="shared" si="110"/>
        <v>1769.859377</v>
      </c>
      <c r="AM82" s="28">
        <f t="shared" si="110"/>
        <v>1657.603197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1493.563773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2363.383595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 t="str">
        <f t="shared" si="110"/>
        <v>#N/A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1519.524133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1784.092572</v>
      </c>
      <c r="AK83" s="28">
        <f t="shared" si="111"/>
        <v>2411.459736</v>
      </c>
      <c r="AL83" s="28">
        <f t="shared" si="111"/>
        <v>1769.859377</v>
      </c>
      <c r="AM83" s="28">
        <f t="shared" si="111"/>
        <v>1657.603197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1493.563773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2363.383595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 t="str">
        <f t="shared" si="111"/>
        <v>#N/A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1519.524133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1784.092572</v>
      </c>
      <c r="AK84" s="28">
        <f t="shared" si="112"/>
        <v>2411.459736</v>
      </c>
      <c r="AL84" s="28">
        <f t="shared" si="112"/>
        <v>1769.859377</v>
      </c>
      <c r="AM84" s="28">
        <f t="shared" si="112"/>
        <v>1657.603197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1493.563773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2363.383595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 t="str">
        <f t="shared" si="112"/>
        <v>#N/A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1519.524133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1784.092572</v>
      </c>
      <c r="AK85" s="28">
        <f t="shared" si="113"/>
        <v>2411.459736</v>
      </c>
      <c r="AL85" s="28">
        <f t="shared" si="113"/>
        <v>1769.859377</v>
      </c>
      <c r="AM85" s="28">
        <f t="shared" si="113"/>
        <v>1657.603197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1493.563773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2363.383595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 t="str">
        <f t="shared" si="113"/>
        <v>#N/A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1519.524133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1784.092572</v>
      </c>
      <c r="AK86" s="28">
        <f t="shared" si="114"/>
        <v>2411.459736</v>
      </c>
      <c r="AL86" s="28">
        <f t="shared" si="114"/>
        <v>1769.859377</v>
      </c>
      <c r="AM86" s="28">
        <f t="shared" si="114"/>
        <v>1657.603197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1493.563773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2363.383595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 t="str">
        <f t="shared" si="114"/>
        <v>#N/A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1519.524133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1784.092572</v>
      </c>
      <c r="AK87" s="28">
        <f t="shared" si="115"/>
        <v>2411.459736</v>
      </c>
      <c r="AL87" s="28">
        <f t="shared" si="115"/>
        <v>1769.859377</v>
      </c>
      <c r="AM87" s="28">
        <f t="shared" si="115"/>
        <v>1657.603197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1493.563773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2363.383595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 t="str">
        <f t="shared" si="115"/>
        <v>#N/A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1519.524133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1784.092572</v>
      </c>
      <c r="AK88" s="28">
        <f t="shared" si="116"/>
        <v>2411.459736</v>
      </c>
      <c r="AL88" s="28">
        <f t="shared" si="116"/>
        <v>1769.859377</v>
      </c>
      <c r="AM88" s="28">
        <f t="shared" si="116"/>
        <v>1657.603197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1493.563773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2363.383595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 t="str">
        <f t="shared" si="116"/>
        <v>#N/A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1519.524133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1784.092572</v>
      </c>
      <c r="AK89" s="28">
        <f t="shared" si="117"/>
        <v>2411.459736</v>
      </c>
      <c r="AL89" s="28">
        <f t="shared" si="117"/>
        <v>1769.859377</v>
      </c>
      <c r="AM89" s="28">
        <f t="shared" si="117"/>
        <v>1657.603197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1493.563773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2363.383595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 t="str">
        <f t="shared" si="117"/>
        <v>#N/A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1519.524133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1784.092572</v>
      </c>
      <c r="AK90" s="28">
        <f t="shared" si="118"/>
        <v>2411.459736</v>
      </c>
      <c r="AL90" s="28">
        <f t="shared" si="118"/>
        <v>1769.859377</v>
      </c>
      <c r="AM90" s="28">
        <f t="shared" si="118"/>
        <v>1657.603197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1493.563773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2363.383595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 t="str">
        <f t="shared" si="118"/>
        <v>#N/A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1519.524133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1784.092572</v>
      </c>
      <c r="AK91" s="28">
        <f t="shared" si="119"/>
        <v>2411.459736</v>
      </c>
      <c r="AL91" s="28">
        <f t="shared" si="119"/>
        <v>1769.859377</v>
      </c>
      <c r="AM91" s="28">
        <f t="shared" si="119"/>
        <v>1657.603197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1493.563773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2363.383595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 t="str">
        <f t="shared" si="119"/>
        <v>#N/A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1519.524133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1784.092572</v>
      </c>
      <c r="AK92" s="28">
        <f t="shared" si="120"/>
        <v>2411.459736</v>
      </c>
      <c r="AL92" s="28">
        <f t="shared" si="120"/>
        <v>1769.859377</v>
      </c>
      <c r="AM92" s="28">
        <f t="shared" si="120"/>
        <v>1657.603197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1493.563773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2363.383595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 t="str">
        <f t="shared" si="120"/>
        <v>#N/A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1519.524133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1784.092572</v>
      </c>
      <c r="AK93" s="28">
        <f t="shared" si="121"/>
        <v>2411.459736</v>
      </c>
      <c r="AL93" s="28">
        <f t="shared" si="121"/>
        <v>1769.859377</v>
      </c>
      <c r="AM93" s="28">
        <f t="shared" si="121"/>
        <v>1657.603197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1493.563773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2363.383595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 t="str">
        <f t="shared" si="121"/>
        <v>#N/A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1519.524133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1784.092572</v>
      </c>
      <c r="AK94" s="28">
        <f t="shared" si="122"/>
        <v>2411.459736</v>
      </c>
      <c r="AL94" s="28">
        <f t="shared" si="122"/>
        <v>1769.859377</v>
      </c>
      <c r="AM94" s="28">
        <f t="shared" si="122"/>
        <v>1657.603197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1493.563773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2363.383595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 t="str">
        <f t="shared" si="122"/>
        <v>#N/A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1519.524133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1784.092572</v>
      </c>
      <c r="AK95" s="28">
        <f t="shared" si="123"/>
        <v>2411.459736</v>
      </c>
      <c r="AL95" s="28">
        <f t="shared" si="123"/>
        <v>1769.859377</v>
      </c>
      <c r="AM95" s="28">
        <f t="shared" si="123"/>
        <v>1657.603197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1493.563773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2363.383595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 t="str">
        <f t="shared" si="123"/>
        <v>#N/A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1519.524133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1784.092572</v>
      </c>
      <c r="AK96" s="28">
        <f t="shared" si="124"/>
        <v>2411.459736</v>
      </c>
      <c r="AL96" s="28">
        <f t="shared" si="124"/>
        <v>1769.859377</v>
      </c>
      <c r="AM96" s="28">
        <f t="shared" si="124"/>
        <v>1657.603197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1493.563773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2363.383595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 t="str">
        <f t="shared" si="124"/>
        <v>#N/A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1519.524133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1784.092572</v>
      </c>
      <c r="AK97" s="28">
        <f t="shared" si="125"/>
        <v>2411.459736</v>
      </c>
      <c r="AL97" s="28">
        <f t="shared" si="125"/>
        <v>1769.859377</v>
      </c>
      <c r="AM97" s="28">
        <f t="shared" si="125"/>
        <v>1657.603197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1493.563773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2363.383595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 t="str">
        <f t="shared" si="125"/>
        <v>#N/A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1519.524133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1784.092572</v>
      </c>
      <c r="AK98" s="28">
        <f t="shared" si="126"/>
        <v>2411.459736</v>
      </c>
      <c r="AL98" s="28">
        <f t="shared" si="126"/>
        <v>1769.859377</v>
      </c>
      <c r="AM98" s="28">
        <f t="shared" si="126"/>
        <v>1657.603197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1493.563773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2363.383595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 t="str">
        <f t="shared" si="126"/>
        <v>#N/A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1519.524133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1784.092572</v>
      </c>
      <c r="AK99" s="28">
        <f t="shared" si="127"/>
        <v>2411.459736</v>
      </c>
      <c r="AL99" s="28">
        <f t="shared" si="127"/>
        <v>1769.859377</v>
      </c>
      <c r="AM99" s="28">
        <f t="shared" si="127"/>
        <v>1657.603197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1493.563773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2363.383595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 t="str">
        <f t="shared" si="127"/>
        <v>#N/A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1519.524133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1784.092572</v>
      </c>
      <c r="AK100" s="28">
        <f t="shared" si="128"/>
        <v>2411.459736</v>
      </c>
      <c r="AL100" s="28">
        <f t="shared" si="128"/>
        <v>1769.859377</v>
      </c>
      <c r="AM100" s="28">
        <f t="shared" si="128"/>
        <v>1657.603197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1493.563773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2363.383595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 t="str">
        <f t="shared" si="128"/>
        <v>#N/A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1519.524133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1784.092572</v>
      </c>
      <c r="AK101" s="28">
        <f t="shared" si="129"/>
        <v>2411.459736</v>
      </c>
      <c r="AL101" s="28">
        <f t="shared" si="129"/>
        <v>1769.859377</v>
      </c>
      <c r="AM101" s="28">
        <f t="shared" si="129"/>
        <v>1657.603197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1493.563773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2363.383595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 t="str">
        <f t="shared" si="129"/>
        <v>#N/A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1519.524133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1784.092572</v>
      </c>
      <c r="AK102" s="28">
        <f t="shared" si="130"/>
        <v>2411.459736</v>
      </c>
      <c r="AL102" s="28">
        <f t="shared" si="130"/>
        <v>1769.859377</v>
      </c>
      <c r="AM102" s="28">
        <f t="shared" si="130"/>
        <v>1657.603197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1493.563773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2363.383595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 t="str">
        <f t="shared" si="130"/>
        <v>#N/A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1519.524133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1784.092572</v>
      </c>
      <c r="AK103" s="28">
        <f t="shared" si="131"/>
        <v>2411.459736</v>
      </c>
      <c r="AL103" s="28">
        <f t="shared" si="131"/>
        <v>1769.859377</v>
      </c>
      <c r="AM103" s="28">
        <f t="shared" si="131"/>
        <v>1657.603197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1493.563773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2363.383595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 t="str">
        <f t="shared" si="131"/>
        <v>#N/A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1519.524133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1784.092572</v>
      </c>
      <c r="AK104" s="28">
        <f t="shared" si="132"/>
        <v>2411.459736</v>
      </c>
      <c r="AL104" s="28">
        <f t="shared" si="132"/>
        <v>1769.859377</v>
      </c>
      <c r="AM104" s="28">
        <f t="shared" si="132"/>
        <v>1657.603197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1493.563773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2363.383595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 t="str">
        <f t="shared" si="132"/>
        <v>#N/A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1519.524133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1784.092572</v>
      </c>
      <c r="AK105" s="28">
        <f t="shared" si="133"/>
        <v>2411.459736</v>
      </c>
      <c r="AL105" s="28">
        <f t="shared" si="133"/>
        <v>1769.859377</v>
      </c>
      <c r="AM105" s="28">
        <f t="shared" si="133"/>
        <v>1657.603197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1493.563773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2363.383595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 t="str">
        <f t="shared" si="133"/>
        <v>#N/A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1519.524133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1784.092572</v>
      </c>
      <c r="AK106" s="28">
        <f t="shared" si="134"/>
        <v>2411.459736</v>
      </c>
      <c r="AL106" s="28">
        <f t="shared" si="134"/>
        <v>1769.859377</v>
      </c>
      <c r="AM106" s="28">
        <f t="shared" si="134"/>
        <v>1657.603197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1493.563773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2363.383595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 t="str">
        <f t="shared" si="134"/>
        <v>#N/A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1519.524133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1784.092572</v>
      </c>
      <c r="AK107" s="28">
        <f t="shared" si="135"/>
        <v>2411.459736</v>
      </c>
      <c r="AL107" s="28">
        <f t="shared" si="135"/>
        <v>1769.859377</v>
      </c>
      <c r="AM107" s="28">
        <f t="shared" si="135"/>
        <v>1657.603197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1493.563773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2363.383595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 t="str">
        <f t="shared" si="135"/>
        <v>#N/A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1519.524133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1784.092572</v>
      </c>
      <c r="AK108" s="28">
        <f t="shared" si="136"/>
        <v>2411.459736</v>
      </c>
      <c r="AL108" s="28">
        <f t="shared" si="136"/>
        <v>1769.859377</v>
      </c>
      <c r="AM108" s="28">
        <f t="shared" si="136"/>
        <v>1657.603197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1493.563773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2363.383595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 t="str">
        <f t="shared" si="136"/>
        <v>#N/A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1519.524133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1784.092572</v>
      </c>
      <c r="AK109" s="28">
        <f t="shared" si="137"/>
        <v>2411.459736</v>
      </c>
      <c r="AL109" s="28">
        <f t="shared" si="137"/>
        <v>1769.859377</v>
      </c>
      <c r="AM109" s="28">
        <f t="shared" si="137"/>
        <v>1657.603197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1493.563773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2363.383595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 t="str">
        <f t="shared" si="137"/>
        <v>#N/A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1519.524133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1784.092572</v>
      </c>
      <c r="AK110" s="28">
        <f t="shared" si="138"/>
        <v>2411.459736</v>
      </c>
      <c r="AL110" s="28">
        <f t="shared" si="138"/>
        <v>1769.859377</v>
      </c>
      <c r="AM110" s="28">
        <f t="shared" si="138"/>
        <v>1657.603197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1493.563773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2363.383595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 t="str">
        <f t="shared" si="138"/>
        <v>#N/A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1519.524133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1784.092572</v>
      </c>
      <c r="AK111" s="28">
        <f t="shared" si="139"/>
        <v>2411.459736</v>
      </c>
      <c r="AL111" s="28">
        <f t="shared" si="139"/>
        <v>1769.859377</v>
      </c>
      <c r="AM111" s="28">
        <f t="shared" si="139"/>
        <v>1657.603197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1493.563773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2363.383595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 t="str">
        <f t="shared" si="139"/>
        <v>#N/A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1519.524133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1784.092572</v>
      </c>
      <c r="AK112" s="28">
        <f t="shared" si="140"/>
        <v>2411.459736</v>
      </c>
      <c r="AL112" s="28">
        <f t="shared" si="140"/>
        <v>1769.859377</v>
      </c>
      <c r="AM112" s="28">
        <f t="shared" si="140"/>
        <v>1657.603197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1493.563773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2363.383595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 t="str">
        <f t="shared" si="140"/>
        <v>#N/A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1519.524133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1784.092572</v>
      </c>
      <c r="AK113" s="28">
        <f t="shared" si="141"/>
        <v>2411.459736</v>
      </c>
      <c r="AL113" s="28">
        <f t="shared" si="141"/>
        <v>1769.859377</v>
      </c>
      <c r="AM113" s="28">
        <f t="shared" si="141"/>
        <v>1657.603197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1493.563773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2363.383595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 t="str">
        <f t="shared" si="141"/>
        <v>#N/A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1519.524133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1784.092572</v>
      </c>
      <c r="AK114" s="28">
        <f t="shared" si="142"/>
        <v>2411.459736</v>
      </c>
      <c r="AL114" s="28">
        <f t="shared" si="142"/>
        <v>1769.859377</v>
      </c>
      <c r="AM114" s="28">
        <f t="shared" si="142"/>
        <v>1657.603197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1493.563773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2363.383595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 t="str">
        <f t="shared" si="142"/>
        <v>#N/A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1519.524133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1784.092572</v>
      </c>
      <c r="AK115" s="28">
        <f t="shared" si="143"/>
        <v>2411.459736</v>
      </c>
      <c r="AL115" s="28">
        <f t="shared" si="143"/>
        <v>1769.859377</v>
      </c>
      <c r="AM115" s="28">
        <f t="shared" si="143"/>
        <v>1657.603197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1493.563773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2363.383595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 t="str">
        <f t="shared" si="143"/>
        <v>#N/A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1519.524133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1784.092572</v>
      </c>
      <c r="AK116" s="28">
        <f t="shared" si="144"/>
        <v>2411.459736</v>
      </c>
      <c r="AL116" s="28">
        <f t="shared" si="144"/>
        <v>1769.859377</v>
      </c>
      <c r="AM116" s="28">
        <f t="shared" si="144"/>
        <v>1657.603197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1493.563773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2363.383595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 t="str">
        <f t="shared" si="144"/>
        <v>#N/A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1519.524133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1784.092572</v>
      </c>
      <c r="AK117" s="28">
        <f t="shared" si="145"/>
        <v>2411.459736</v>
      </c>
      <c r="AL117" s="28">
        <f t="shared" si="145"/>
        <v>1769.859377</v>
      </c>
      <c r="AM117" s="28">
        <f t="shared" si="145"/>
        <v>1657.603197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1493.563773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2363.383595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 t="str">
        <f t="shared" si="145"/>
        <v>#N/A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1519.524133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1784.092572</v>
      </c>
      <c r="AK118" s="28">
        <f t="shared" si="146"/>
        <v>2411.459736</v>
      </c>
      <c r="AL118" s="28">
        <f t="shared" si="146"/>
        <v>1769.859377</v>
      </c>
      <c r="AM118" s="28">
        <f t="shared" si="146"/>
        <v>1657.603197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1493.563773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2363.383595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 t="str">
        <f t="shared" si="146"/>
        <v>#N/A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1519.524133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1784.092572</v>
      </c>
      <c r="AK119" s="28">
        <f t="shared" si="147"/>
        <v>2411.459736</v>
      </c>
      <c r="AL119" s="28">
        <f t="shared" si="147"/>
        <v>1769.859377</v>
      </c>
      <c r="AM119" s="28">
        <f t="shared" si="147"/>
        <v>1657.603197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1493.563773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2363.383595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 t="str">
        <f t="shared" si="147"/>
        <v>#N/A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1519.524133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1784.092572</v>
      </c>
      <c r="AK120" s="28">
        <f t="shared" si="148"/>
        <v>2411.459736</v>
      </c>
      <c r="AL120" s="28">
        <f t="shared" si="148"/>
        <v>1769.859377</v>
      </c>
      <c r="AM120" s="28">
        <f t="shared" si="148"/>
        <v>1657.603197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1493.563773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2363.383595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 t="str">
        <f t="shared" si="148"/>
        <v>#N/A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1519.524133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1784.092572</v>
      </c>
      <c r="AK121" s="28">
        <f t="shared" si="149"/>
        <v>2411.459736</v>
      </c>
      <c r="AL121" s="28">
        <f t="shared" si="149"/>
        <v>1769.859377</v>
      </c>
      <c r="AM121" s="28">
        <f t="shared" si="149"/>
        <v>1657.603197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1493.563773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2363.383595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 t="str">
        <f t="shared" si="149"/>
        <v>#N/A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1519.524133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1784.092572</v>
      </c>
      <c r="AK122" s="28">
        <f t="shared" si="150"/>
        <v>2411.459736</v>
      </c>
      <c r="AL122" s="28">
        <f t="shared" si="150"/>
        <v>1769.859377</v>
      </c>
      <c r="AM122" s="28">
        <f t="shared" si="150"/>
        <v>1657.603197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1493.563773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2363.383595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 t="str">
        <f t="shared" si="150"/>
        <v>#N/A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1519.524133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1784.092572</v>
      </c>
      <c r="AK123" s="28">
        <f t="shared" si="151"/>
        <v>2411.459736</v>
      </c>
      <c r="AL123" s="28">
        <f t="shared" si="151"/>
        <v>1769.859377</v>
      </c>
      <c r="AM123" s="28">
        <f t="shared" si="151"/>
        <v>1657.603197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1493.563773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2363.383595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 t="str">
        <f t="shared" si="151"/>
        <v>#N/A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1519.524133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1784.092572</v>
      </c>
      <c r="AK124" s="28">
        <f t="shared" si="152"/>
        <v>2411.459736</v>
      </c>
      <c r="AL124" s="28">
        <f t="shared" si="152"/>
        <v>1769.859377</v>
      </c>
      <c r="AM124" s="28">
        <f t="shared" si="152"/>
        <v>1657.603197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1493.563773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2363.383595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 t="str">
        <f t="shared" si="152"/>
        <v>#N/A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1519.524133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1784.092572</v>
      </c>
      <c r="AK125" s="28">
        <f t="shared" si="153"/>
        <v>2411.459736</v>
      </c>
      <c r="AL125" s="28">
        <f t="shared" si="153"/>
        <v>1769.859377</v>
      </c>
      <c r="AM125" s="28">
        <f t="shared" si="153"/>
        <v>1657.603197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1493.563773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2363.383595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 t="str">
        <f t="shared" si="153"/>
        <v>#N/A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1519.524133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1784.092572</v>
      </c>
      <c r="AK126" s="28">
        <f t="shared" si="154"/>
        <v>2411.459736</v>
      </c>
      <c r="AL126" s="28">
        <f t="shared" si="154"/>
        <v>1769.859377</v>
      </c>
      <c r="AM126" s="28">
        <f t="shared" si="154"/>
        <v>1657.603197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1493.563773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2363.383595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 t="str">
        <f t="shared" si="154"/>
        <v>#N/A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1519.524133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1784.092572</v>
      </c>
      <c r="AK127" s="28">
        <f t="shared" si="155"/>
        <v>2411.459736</v>
      </c>
      <c r="AL127" s="28">
        <f t="shared" si="155"/>
        <v>1769.859377</v>
      </c>
      <c r="AM127" s="28">
        <f t="shared" si="155"/>
        <v>1657.603197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1493.563773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2363.383595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 t="str">
        <f t="shared" si="155"/>
        <v>#N/A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1519.524133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1784.092572</v>
      </c>
      <c r="AK128" s="28">
        <f t="shared" si="156"/>
        <v>2411.459736</v>
      </c>
      <c r="AL128" s="28">
        <f t="shared" si="156"/>
        <v>1769.859377</v>
      </c>
      <c r="AM128" s="28">
        <f t="shared" si="156"/>
        <v>1657.603197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1493.563773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2363.383595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 t="str">
        <f t="shared" si="156"/>
        <v>#N/A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1519.524133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1784.092572</v>
      </c>
      <c r="AK129" s="28">
        <f t="shared" si="157"/>
        <v>2411.459736</v>
      </c>
      <c r="AL129" s="28">
        <f t="shared" si="157"/>
        <v>1769.859377</v>
      </c>
      <c r="AM129" s="28">
        <f t="shared" si="157"/>
        <v>1657.603197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1493.563773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2363.383595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 t="str">
        <f t="shared" si="157"/>
        <v>#N/A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1519.524133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1784.092572</v>
      </c>
      <c r="AK130" s="28">
        <f t="shared" si="158"/>
        <v>2411.459736</v>
      </c>
      <c r="AL130" s="28">
        <f t="shared" si="158"/>
        <v>1769.859377</v>
      </c>
      <c r="AM130" s="28">
        <f t="shared" si="158"/>
        <v>1657.603197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1493.563773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2363.383595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 t="str">
        <f t="shared" si="158"/>
        <v>#N/A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1519.524133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1784.092572</v>
      </c>
      <c r="AK131" s="28">
        <f t="shared" si="159"/>
        <v>2411.459736</v>
      </c>
      <c r="AL131" s="28">
        <f t="shared" si="159"/>
        <v>1769.859377</v>
      </c>
      <c r="AM131" s="28">
        <f t="shared" si="159"/>
        <v>1657.603197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1493.563773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2363.383595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 t="str">
        <f t="shared" si="159"/>
        <v>#N/A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1519.524133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1784.092572</v>
      </c>
      <c r="AK132" s="28">
        <f t="shared" si="160"/>
        <v>2411.459736</v>
      </c>
      <c r="AL132" s="28">
        <f t="shared" si="160"/>
        <v>1769.859377</v>
      </c>
      <c r="AM132" s="28">
        <f t="shared" si="160"/>
        <v>1657.603197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1493.563773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2363.383595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 t="str">
        <f t="shared" si="160"/>
        <v>#N/A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1519.524133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1784.092572</v>
      </c>
      <c r="AK133" s="28">
        <f t="shared" si="161"/>
        <v>2411.459736</v>
      </c>
      <c r="AL133" s="28">
        <f t="shared" si="161"/>
        <v>1769.859377</v>
      </c>
      <c r="AM133" s="28">
        <f t="shared" si="161"/>
        <v>1657.603197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1493.563773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2363.383595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 t="str">
        <f t="shared" si="161"/>
        <v>#N/A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1519.524133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1784.092572</v>
      </c>
      <c r="AK134" s="28">
        <f t="shared" si="162"/>
        <v>2411.459736</v>
      </c>
      <c r="AL134" s="28">
        <f t="shared" si="162"/>
        <v>1769.859377</v>
      </c>
      <c r="AM134" s="28">
        <f t="shared" si="162"/>
        <v>1657.603197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1493.563773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2363.383595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 t="str">
        <f t="shared" si="162"/>
        <v>#N/A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1519.524133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1784.092572</v>
      </c>
      <c r="AK135" s="28">
        <f t="shared" si="163"/>
        <v>2411.459736</v>
      </c>
      <c r="AL135" s="28">
        <f t="shared" si="163"/>
        <v>1769.859377</v>
      </c>
      <c r="AM135" s="28">
        <f t="shared" si="163"/>
        <v>1657.603197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1493.563773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2363.383595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 t="str">
        <f t="shared" si="163"/>
        <v>#N/A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1519.524133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1784.092572</v>
      </c>
      <c r="AK136" s="28">
        <f t="shared" si="164"/>
        <v>2411.459736</v>
      </c>
      <c r="AL136" s="28">
        <f t="shared" si="164"/>
        <v>1769.859377</v>
      </c>
      <c r="AM136" s="28">
        <f t="shared" si="164"/>
        <v>1657.603197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1493.563773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2363.383595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 t="str">
        <f t="shared" si="164"/>
        <v>#N/A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1519.524133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1784.092572</v>
      </c>
      <c r="AK137" s="28">
        <f t="shared" si="165"/>
        <v>2411.459736</v>
      </c>
      <c r="AL137" s="28">
        <f t="shared" si="165"/>
        <v>1769.859377</v>
      </c>
      <c r="AM137" s="28">
        <f t="shared" si="165"/>
        <v>1657.603197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1493.563773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2363.383595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 t="str">
        <f t="shared" si="165"/>
        <v>#N/A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1519.524133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1784.092572</v>
      </c>
      <c r="AK138" s="28">
        <f t="shared" si="166"/>
        <v>2411.459736</v>
      </c>
      <c r="AL138" s="28">
        <f t="shared" si="166"/>
        <v>1769.859377</v>
      </c>
      <c r="AM138" s="28">
        <f t="shared" si="166"/>
        <v>1657.603197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1493.563773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2363.383595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 t="str">
        <f t="shared" si="166"/>
        <v>#N/A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1519.524133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1784.092572</v>
      </c>
      <c r="AK139" s="28">
        <f t="shared" si="167"/>
        <v>2411.459736</v>
      </c>
      <c r="AL139" s="28">
        <f t="shared" si="167"/>
        <v>1769.859377</v>
      </c>
      <c r="AM139" s="28">
        <f t="shared" si="167"/>
        <v>1657.603197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1493.563773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2363.383595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 t="str">
        <f t="shared" si="167"/>
        <v>#N/A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1519.524133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1784.092572</v>
      </c>
      <c r="AK140" s="28">
        <f t="shared" si="168"/>
        <v>2411.459736</v>
      </c>
      <c r="AL140" s="28">
        <f t="shared" si="168"/>
        <v>1769.859377</v>
      </c>
      <c r="AM140" s="28">
        <f t="shared" si="168"/>
        <v>1657.603197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1493.563773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2363.383595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 t="str">
        <f t="shared" si="168"/>
        <v>#N/A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1519.524133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1784.092572</v>
      </c>
      <c r="AK141" s="28">
        <f t="shared" si="169"/>
        <v>2411.459736</v>
      </c>
      <c r="AL141" s="28">
        <f t="shared" si="169"/>
        <v>1769.859377</v>
      </c>
      <c r="AM141" s="28">
        <f t="shared" si="169"/>
        <v>1657.603197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1493.563773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2363.383595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 t="str">
        <f t="shared" si="169"/>
        <v>#N/A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1519.524133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1784.092572</v>
      </c>
      <c r="AK142" s="28">
        <f t="shared" si="170"/>
        <v>2411.459736</v>
      </c>
      <c r="AL142" s="28">
        <f t="shared" si="170"/>
        <v>1769.859377</v>
      </c>
      <c r="AM142" s="28">
        <f t="shared" si="170"/>
        <v>1657.603197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1493.563773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2363.383595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 t="str">
        <f t="shared" si="170"/>
        <v>#N/A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1519.524133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1784.092572</v>
      </c>
      <c r="AK143" s="28">
        <f t="shared" si="171"/>
        <v>2411.459736</v>
      </c>
      <c r="AL143" s="28">
        <f t="shared" si="171"/>
        <v>1769.859377</v>
      </c>
      <c r="AM143" s="28">
        <f t="shared" si="171"/>
        <v>1657.603197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1493.563773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2363.383595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 t="str">
        <f t="shared" si="171"/>
        <v>#N/A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1519.524133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1784.092572</v>
      </c>
      <c r="AK144" s="28">
        <f t="shared" si="172"/>
        <v>2411.459736</v>
      </c>
      <c r="AL144" s="28">
        <f t="shared" si="172"/>
        <v>1769.859377</v>
      </c>
      <c r="AM144" s="28">
        <f t="shared" si="172"/>
        <v>1657.603197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1493.563773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2363.383595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 t="str">
        <f t="shared" si="172"/>
        <v>#N/A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1519.524133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1784.092572</v>
      </c>
      <c r="AK145" s="28">
        <f t="shared" si="173"/>
        <v>2411.459736</v>
      </c>
      <c r="AL145" s="28">
        <f t="shared" si="173"/>
        <v>1769.859377</v>
      </c>
      <c r="AM145" s="28">
        <f t="shared" si="173"/>
        <v>1657.603197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1493.563773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2363.383595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 t="str">
        <f t="shared" si="173"/>
        <v>#N/A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1519.524133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1784.092572</v>
      </c>
      <c r="AK146" s="28">
        <f t="shared" si="174"/>
        <v>2411.459736</v>
      </c>
      <c r="AL146" s="28">
        <f t="shared" si="174"/>
        <v>1769.859377</v>
      </c>
      <c r="AM146" s="28">
        <f t="shared" si="174"/>
        <v>1657.603197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1493.563773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2363.383595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 t="str">
        <f t="shared" si="174"/>
        <v>#N/A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1519.524133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1784.092572</v>
      </c>
      <c r="AK147" s="28">
        <f t="shared" si="175"/>
        <v>2411.459736</v>
      </c>
      <c r="AL147" s="28">
        <f t="shared" si="175"/>
        <v>1769.859377</v>
      </c>
      <c r="AM147" s="28">
        <f t="shared" si="175"/>
        <v>1657.603197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1493.563773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2363.383595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 t="str">
        <f t="shared" si="175"/>
        <v>#N/A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1519.524133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1784.092572</v>
      </c>
      <c r="AK148" s="28">
        <f t="shared" si="176"/>
        <v>2411.459736</v>
      </c>
      <c r="AL148" s="28">
        <f t="shared" si="176"/>
        <v>1769.859377</v>
      </c>
      <c r="AM148" s="28">
        <f t="shared" si="176"/>
        <v>1657.603197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1493.563773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2363.383595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 t="str">
        <f t="shared" si="176"/>
        <v>#N/A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1519.524133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1784.092572</v>
      </c>
      <c r="AK149" s="28">
        <f t="shared" si="177"/>
        <v>2411.459736</v>
      </c>
      <c r="AL149" s="28">
        <f t="shared" si="177"/>
        <v>1769.859377</v>
      </c>
      <c r="AM149" s="28">
        <f t="shared" si="177"/>
        <v>1657.603197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1493.563773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2363.383595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 t="str">
        <f t="shared" si="177"/>
        <v>#N/A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1519.524133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1784.092572</v>
      </c>
      <c r="AK150" s="28">
        <f t="shared" si="178"/>
        <v>2411.459736</v>
      </c>
      <c r="AL150" s="28">
        <f t="shared" si="178"/>
        <v>1769.859377</v>
      </c>
      <c r="AM150" s="28">
        <f t="shared" si="178"/>
        <v>1657.603197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1493.563773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2363.383595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 t="str">
        <f t="shared" si="178"/>
        <v>#N/A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1519.524133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1784.092572</v>
      </c>
      <c r="AK151" s="28">
        <f t="shared" si="179"/>
        <v>2411.459736</v>
      </c>
      <c r="AL151" s="28">
        <f t="shared" si="179"/>
        <v>1769.859377</v>
      </c>
      <c r="AM151" s="28">
        <f t="shared" si="179"/>
        <v>1657.603197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1493.563773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2363.383595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 t="str">
        <f t="shared" si="179"/>
        <v>#N/A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1519.524133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1784.092572</v>
      </c>
      <c r="AK152" s="28">
        <f t="shared" si="180"/>
        <v>2411.459736</v>
      </c>
      <c r="AL152" s="28">
        <f t="shared" si="180"/>
        <v>1769.859377</v>
      </c>
      <c r="AM152" s="28">
        <f t="shared" si="180"/>
        <v>1657.603197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1493.563773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2363.383595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 t="str">
        <f t="shared" si="180"/>
        <v>#N/A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1519.524133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1784.092572</v>
      </c>
      <c r="AK153" s="28">
        <f t="shared" si="181"/>
        <v>2411.459736</v>
      </c>
      <c r="AL153" s="28">
        <f t="shared" si="181"/>
        <v>1769.859377</v>
      </c>
      <c r="AM153" s="28">
        <f t="shared" si="181"/>
        <v>1657.603197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1493.563773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2363.383595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 t="str">
        <f t="shared" si="181"/>
        <v>#N/A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1519.524133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1784.092572</v>
      </c>
      <c r="AK154" s="28">
        <f t="shared" si="182"/>
        <v>2411.459736</v>
      </c>
      <c r="AL154" s="28">
        <f t="shared" si="182"/>
        <v>1769.859377</v>
      </c>
      <c r="AM154" s="28">
        <f t="shared" si="182"/>
        <v>1657.603197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1493.563773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2363.383595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 t="str">
        <f t="shared" si="182"/>
        <v>#N/A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1519.524133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1784.092572</v>
      </c>
      <c r="AK155" s="28">
        <f t="shared" si="183"/>
        <v>2411.459736</v>
      </c>
      <c r="AL155" s="28">
        <f t="shared" si="183"/>
        <v>1769.859377</v>
      </c>
      <c r="AM155" s="28">
        <f t="shared" si="183"/>
        <v>1657.603197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1493.563773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2363.383595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 t="str">
        <f t="shared" si="183"/>
        <v>#N/A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1519.524133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1784.092572</v>
      </c>
      <c r="AK156" s="28">
        <f t="shared" si="184"/>
        <v>2411.459736</v>
      </c>
      <c r="AL156" s="28">
        <f t="shared" si="184"/>
        <v>1769.859377</v>
      </c>
      <c r="AM156" s="28">
        <f t="shared" si="184"/>
        <v>1657.603197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1493.563773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2363.383595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 t="str">
        <f t="shared" si="184"/>
        <v>#N/A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1519.524133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1784.092572</v>
      </c>
      <c r="AK157" s="28">
        <f t="shared" si="185"/>
        <v>2411.459736</v>
      </c>
      <c r="AL157" s="28">
        <f t="shared" si="185"/>
        <v>1769.859377</v>
      </c>
      <c r="AM157" s="28">
        <f t="shared" si="185"/>
        <v>1657.603197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1493.563773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2363.383595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 t="str">
        <f t="shared" si="185"/>
        <v>#N/A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1519.524133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1784.092572</v>
      </c>
      <c r="AK158" s="28">
        <f t="shared" si="186"/>
        <v>2411.459736</v>
      </c>
      <c r="AL158" s="28">
        <f t="shared" si="186"/>
        <v>1769.859377</v>
      </c>
      <c r="AM158" s="28">
        <f t="shared" si="186"/>
        <v>1657.603197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1493.563773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2363.383595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 t="str">
        <f t="shared" si="186"/>
        <v>#N/A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1519.524133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1784.092572</v>
      </c>
      <c r="AK159" s="28">
        <f t="shared" si="187"/>
        <v>2411.459736</v>
      </c>
      <c r="AL159" s="28">
        <f t="shared" si="187"/>
        <v>1769.859377</v>
      </c>
      <c r="AM159" s="28">
        <f t="shared" si="187"/>
        <v>1657.603197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1493.563773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2363.383595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 t="str">
        <f t="shared" si="187"/>
        <v>#N/A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1519.524133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1784.092572</v>
      </c>
      <c r="AK160" s="28">
        <f t="shared" si="188"/>
        <v>2411.459736</v>
      </c>
      <c r="AL160" s="28">
        <f t="shared" si="188"/>
        <v>1769.859377</v>
      </c>
      <c r="AM160" s="28">
        <f t="shared" si="188"/>
        <v>1657.603197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1493.563773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2363.383595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 t="str">
        <f t="shared" si="188"/>
        <v>#N/A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1519.524133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1784.092572</v>
      </c>
      <c r="AK161" s="28">
        <f t="shared" si="189"/>
        <v>2411.459736</v>
      </c>
      <c r="AL161" s="28">
        <f t="shared" si="189"/>
        <v>1769.859377</v>
      </c>
      <c r="AM161" s="28">
        <f t="shared" si="189"/>
        <v>1657.603197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1493.563773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2363.383595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 t="str">
        <f t="shared" si="189"/>
        <v>#N/A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1519.524133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1784.092572</v>
      </c>
      <c r="AK162" s="28">
        <f t="shared" si="190"/>
        <v>2411.459736</v>
      </c>
      <c r="AL162" s="28">
        <f t="shared" si="190"/>
        <v>1769.859377</v>
      </c>
      <c r="AM162" s="28">
        <f t="shared" si="190"/>
        <v>1657.603197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1493.563773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2363.383595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 t="str">
        <f t="shared" si="190"/>
        <v>#N/A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1519.524133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1784.092572</v>
      </c>
      <c r="AK163" s="28">
        <f t="shared" si="191"/>
        <v>2411.459736</v>
      </c>
      <c r="AL163" s="28">
        <f t="shared" si="191"/>
        <v>1769.859377</v>
      </c>
      <c r="AM163" s="28">
        <f t="shared" si="191"/>
        <v>1657.603197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1493.563773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2363.383595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 t="str">
        <f t="shared" si="191"/>
        <v>#N/A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1519.524133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1784.092572</v>
      </c>
      <c r="AK164" s="28">
        <f t="shared" si="192"/>
        <v>2411.459736</v>
      </c>
      <c r="AL164" s="28">
        <f t="shared" si="192"/>
        <v>1769.859377</v>
      </c>
      <c r="AM164" s="28">
        <f t="shared" si="192"/>
        <v>1657.603197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1493.563773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2363.383595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 t="str">
        <f t="shared" si="192"/>
        <v>#N/A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1519.524133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1784.092572</v>
      </c>
      <c r="AK165" s="28">
        <f t="shared" si="193"/>
        <v>2411.459736</v>
      </c>
      <c r="AL165" s="28">
        <f t="shared" si="193"/>
        <v>1769.859377</v>
      </c>
      <c r="AM165" s="28">
        <f t="shared" si="193"/>
        <v>1657.603197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1493.563773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2363.383595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 t="str">
        <f t="shared" si="193"/>
        <v>#N/A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1519.524133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1784.092572</v>
      </c>
      <c r="AK166" s="28">
        <f t="shared" si="194"/>
        <v>2411.459736</v>
      </c>
      <c r="AL166" s="28">
        <f t="shared" si="194"/>
        <v>1769.859377</v>
      </c>
      <c r="AM166" s="28">
        <f t="shared" si="194"/>
        <v>1657.603197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1493.563773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2363.383595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 t="str">
        <f t="shared" si="194"/>
        <v>#N/A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1519.524133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1784.092572</v>
      </c>
      <c r="AK167" s="28">
        <f t="shared" si="195"/>
        <v>2411.459736</v>
      </c>
      <c r="AL167" s="28">
        <f t="shared" si="195"/>
        <v>1769.859377</v>
      </c>
      <c r="AM167" s="28">
        <f t="shared" si="195"/>
        <v>1657.603197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1493.563773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2363.383595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 t="str">
        <f t="shared" si="195"/>
        <v>#N/A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1519.524133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1784.092572</v>
      </c>
      <c r="AK168" s="28">
        <f t="shared" si="196"/>
        <v>2411.459736</v>
      </c>
      <c r="AL168" s="28">
        <f t="shared" si="196"/>
        <v>1769.859377</v>
      </c>
      <c r="AM168" s="28">
        <f t="shared" si="196"/>
        <v>1657.603197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1493.563773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2363.383595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 t="str">
        <f t="shared" si="196"/>
        <v>#N/A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1519.524133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1784.092572</v>
      </c>
      <c r="AK169" s="28">
        <f t="shared" si="197"/>
        <v>2411.459736</v>
      </c>
      <c r="AL169" s="28">
        <f t="shared" si="197"/>
        <v>1769.859377</v>
      </c>
      <c r="AM169" s="28">
        <f t="shared" si="197"/>
        <v>1657.603197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1493.563773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2363.383595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 t="str">
        <f t="shared" si="197"/>
        <v>#N/A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1519.524133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1784.092572</v>
      </c>
      <c r="AK170" s="28">
        <f t="shared" si="198"/>
        <v>2411.459736</v>
      </c>
      <c r="AL170" s="28">
        <f t="shared" si="198"/>
        <v>1769.859377</v>
      </c>
      <c r="AM170" s="28">
        <f t="shared" si="198"/>
        <v>1657.603197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1493.563773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2363.383595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 t="str">
        <f t="shared" si="198"/>
        <v>#N/A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1519.524133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1784.092572</v>
      </c>
      <c r="AK171" s="28">
        <f t="shared" si="199"/>
        <v>2411.459736</v>
      </c>
      <c r="AL171" s="28">
        <f t="shared" si="199"/>
        <v>1769.859377</v>
      </c>
      <c r="AM171" s="28">
        <f t="shared" si="199"/>
        <v>1657.603197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1493.563773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2363.383595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 t="str">
        <f t="shared" si="199"/>
        <v>#N/A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1519.524133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1784.092572</v>
      </c>
      <c r="AK172" s="28">
        <f t="shared" si="200"/>
        <v>2411.459736</v>
      </c>
      <c r="AL172" s="28">
        <f t="shared" si="200"/>
        <v>1769.859377</v>
      </c>
      <c r="AM172" s="28">
        <f t="shared" si="200"/>
        <v>1657.603197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1493.563773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2363.383595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 t="str">
        <f t="shared" si="200"/>
        <v>#N/A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1519.524133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1784.092572</v>
      </c>
      <c r="AK173" s="28">
        <f t="shared" si="201"/>
        <v>2411.459736</v>
      </c>
      <c r="AL173" s="28">
        <f t="shared" si="201"/>
        <v>1769.859377</v>
      </c>
      <c r="AM173" s="28">
        <f t="shared" si="201"/>
        <v>1657.603197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1493.563773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2363.383595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 t="str">
        <f t="shared" si="201"/>
        <v>#N/A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1519.524133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1784.092572</v>
      </c>
      <c r="AK174" s="28">
        <f t="shared" si="202"/>
        <v>2411.459736</v>
      </c>
      <c r="AL174" s="28">
        <f t="shared" si="202"/>
        <v>1769.859377</v>
      </c>
      <c r="AM174" s="28">
        <f t="shared" si="202"/>
        <v>1657.603197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1493.563773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2363.383595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 t="str">
        <f t="shared" si="202"/>
        <v>#N/A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1519.524133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1784.092572</v>
      </c>
      <c r="AK175" s="28">
        <f t="shared" si="203"/>
        <v>2411.459736</v>
      </c>
      <c r="AL175" s="28">
        <f t="shared" si="203"/>
        <v>1769.859377</v>
      </c>
      <c r="AM175" s="28">
        <f t="shared" si="203"/>
        <v>1657.603197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1493.563773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2363.383595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 t="str">
        <f t="shared" si="203"/>
        <v>#N/A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1519.524133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1784.092572</v>
      </c>
      <c r="AK176" s="28">
        <f t="shared" si="204"/>
        <v>2411.459736</v>
      </c>
      <c r="AL176" s="28">
        <f t="shared" si="204"/>
        <v>1769.859377</v>
      </c>
      <c r="AM176" s="28">
        <f t="shared" si="204"/>
        <v>1657.603197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1493.563773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2363.383595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 t="str">
        <f t="shared" si="204"/>
        <v>#N/A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1519.524133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1784.092572</v>
      </c>
      <c r="AK177" s="28">
        <f t="shared" si="205"/>
        <v>2411.459736</v>
      </c>
      <c r="AL177" s="28">
        <f t="shared" si="205"/>
        <v>1769.859377</v>
      </c>
      <c r="AM177" s="28">
        <f t="shared" si="205"/>
        <v>1657.603197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1493.563773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2363.383595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 t="str">
        <f t="shared" si="205"/>
        <v>#N/A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1519.524133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1784.092572</v>
      </c>
      <c r="AK178" s="28">
        <f t="shared" si="206"/>
        <v>2411.459736</v>
      </c>
      <c r="AL178" s="28">
        <f t="shared" si="206"/>
        <v>1769.859377</v>
      </c>
      <c r="AM178" s="28">
        <f t="shared" si="206"/>
        <v>1657.603197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1493.563773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2363.383595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 t="str">
        <f t="shared" si="206"/>
        <v>#N/A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1519.524133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1784.092572</v>
      </c>
      <c r="AK179" s="28">
        <f t="shared" si="207"/>
        <v>2411.459736</v>
      </c>
      <c r="AL179" s="28">
        <f t="shared" si="207"/>
        <v>1769.859377</v>
      </c>
      <c r="AM179" s="28">
        <f t="shared" si="207"/>
        <v>1657.603197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1493.563773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2363.383595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 t="str">
        <f t="shared" si="207"/>
        <v>#N/A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1519.524133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1784.092572</v>
      </c>
      <c r="AK180" s="28">
        <f t="shared" si="208"/>
        <v>2411.459736</v>
      </c>
      <c r="AL180" s="28">
        <f t="shared" si="208"/>
        <v>1769.859377</v>
      </c>
      <c r="AM180" s="28">
        <f t="shared" si="208"/>
        <v>1657.603197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1493.563773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2363.383595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 t="str">
        <f t="shared" si="208"/>
        <v>#N/A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1519.524133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1784.092572</v>
      </c>
      <c r="AK182" s="28">
        <f t="shared" si="209"/>
        <v>2411.459736</v>
      </c>
      <c r="AL182" s="28">
        <f t="shared" si="209"/>
        <v>1769.859377</v>
      </c>
      <c r="AM182" s="28">
        <f t="shared" si="209"/>
        <v>1657.603197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1493.563773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2363.383595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10" t="str">
        <f t="shared" si="209"/>
        <v>#N/A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1519.524133</v>
      </c>
    </row>
    <row r="183">
      <c r="A183" s="53"/>
      <c r="B183" s="54" t="s">
        <v>57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58</v>
      </c>
      <c r="AI183" s="58">
        <f t="shared" ref="AI183:EE183" si="210">AI182</f>
        <v>1204.770186</v>
      </c>
      <c r="AJ183" s="58">
        <f t="shared" si="210"/>
        <v>1784.092572</v>
      </c>
      <c r="AK183" s="58">
        <f t="shared" si="210"/>
        <v>2411.459736</v>
      </c>
      <c r="AL183" s="58">
        <f t="shared" si="210"/>
        <v>1769.859377</v>
      </c>
      <c r="AM183" s="58">
        <f t="shared" si="210"/>
        <v>1657.603197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1493.563773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2363.383595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9" t="str">
        <f t="shared" si="210"/>
        <v>#N/A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1519.524133</v>
      </c>
    </row>
    <row r="184">
      <c r="A184" s="56"/>
      <c r="B184" s="54" t="s">
        <v>59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60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2411.459736</v>
      </c>
      <c r="AL184" s="58">
        <f t="shared" si="211"/>
        <v>1769.859377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9" t="str">
        <f t="shared" si="211"/>
        <v>#N/A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61</v>
      </c>
      <c r="C3" s="69"/>
      <c r="D3" s="69"/>
      <c r="E3" s="70"/>
      <c r="F3" s="71"/>
      <c r="G3" s="72" t="s">
        <v>62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63</v>
      </c>
      <c r="C4" s="75" t="s">
        <v>64</v>
      </c>
      <c r="D4" s="76" t="s">
        <v>65</v>
      </c>
      <c r="E4" s="77" t="s">
        <v>66</v>
      </c>
      <c r="F4" s="78"/>
      <c r="G4" s="79" t="s">
        <v>67</v>
      </c>
      <c r="H4" s="80" t="s">
        <v>68</v>
      </c>
      <c r="I4" s="80" t="s">
        <v>69</v>
      </c>
      <c r="J4" s="80" t="s">
        <v>58</v>
      </c>
      <c r="K4" s="81" t="s">
        <v>70</v>
      </c>
      <c r="L4" s="80" t="s">
        <v>60</v>
      </c>
      <c r="M4" s="81" t="s">
        <v>71</v>
      </c>
      <c r="N4" s="81" t="s">
        <v>72</v>
      </c>
      <c r="O4" s="81" t="s">
        <v>73</v>
      </c>
      <c r="P4" s="81" t="s">
        <v>74</v>
      </c>
      <c r="Q4" s="82" t="s">
        <v>75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76</v>
      </c>
      <c r="D5" s="85" t="s">
        <v>77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21.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78</v>
      </c>
      <c r="E6" s="86">
        <v>1881.730220960355</v>
      </c>
      <c r="F6" s="87"/>
      <c r="G6" s="88">
        <f>if(isblank(C6),"",(countif(Pelitulokset!E:E,C6)))</f>
        <v>4</v>
      </c>
      <c r="H6" s="89">
        <f>if(isblank(C6),"",countif(Pelitulokset!B:C,C6))</f>
        <v>11</v>
      </c>
      <c r="I6" s="90" t="str">
        <f t="array" ref="I6">iferror(index('Säännöt ja ohjeet'!$H$19:$H$46,match(J6,'Säännöt ja ohjeet'!$J$19:$J$46,-1)+1,0) &amp; if(J6&gt;1600," (" &amp; round(J6,0) &amp; ")",""),"")</f>
        <v>3 kyu (1784)</v>
      </c>
      <c r="J6" s="90">
        <f t="array" ref="J6">iferror(index(Pelitulokset!$AI$183:$JL$183,1,match($C6,Pelitulokset!$AI$3:$JL$3,0)),"")</f>
        <v>1784.092572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79</v>
      </c>
      <c r="E7" s="86">
        <v>2384.2023544715453</v>
      </c>
      <c r="F7" s="87"/>
      <c r="G7" s="88">
        <f>if(isblank(C7),"",(countif(Pelitulokset!E:E,C7)))</f>
        <v>16</v>
      </c>
      <c r="H7" s="89">
        <f>if(isblank(C7),"",countif(Pelitulokset!B:C,C7))</f>
        <v>20</v>
      </c>
      <c r="I7" s="90" t="str">
        <f t="array" ref="I7">iferror(index('Säännöt ja ohjeet'!$H$19:$H$46,match(J7,'Säännöt ja ohjeet'!$J$19:$J$46,-1)+1,0) &amp; if(J7&gt;1600," (" &amp; round(J7,0) &amp; ")",""),"")</f>
        <v>4 dan (2411)</v>
      </c>
      <c r="J7" s="90">
        <f t="array" ref="J7">iferror(index(Pelitulokset!$AI$183:$JL$183,1,match($C7,Pelitulokset!$AI$3:$JL$3,0)),"")</f>
        <v>2411.459736</v>
      </c>
      <c r="K7" s="90" t="str">
        <f t="array" ref="K7">iferror(index('Säännöt ja ohjeet'!$H$19:$H$45,match(L7,'Säännöt ja ohjeet'!$J$19:$J$45,-1)+1,0) &amp; " (" &amp; round(L7,0) &amp; ")","")</f>
        <v>4 dan (2411)</v>
      </c>
      <c r="L7" s="90">
        <f t="array" ref="L7">iferror(index(Pelitulokset!$AI$184:$JL$184,1,match($C7,Pelitulokset!$AI$3:$JL$3,0)),"")</f>
        <v>2411.459736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80</v>
      </c>
      <c r="E8" s="101">
        <v>1518.0</v>
      </c>
      <c r="F8" s="87"/>
      <c r="G8" s="88">
        <f>if(isblank(C8),"",(countif(Pelitulokset!E:E,C8)))</f>
        <v>17</v>
      </c>
      <c r="H8" s="89">
        <f>if(isblank(C8),"",countif(Pelitulokset!B:C,C8))</f>
        <v>20</v>
      </c>
      <c r="I8" s="90" t="str">
        <f t="array" ref="I8">iferror(index('Säännöt ja ohjeet'!$H$19:$H$46,match(J8,'Säännöt ja ohjeet'!$J$19:$J$46,-1)+1,0) &amp; if(J8&gt;1600," (" &amp; round(J8,0) &amp; ")",""),"")</f>
        <v>3 kyu (1770)</v>
      </c>
      <c r="J8" s="90">
        <f t="array" ref="J8">iferror(index(Pelitulokset!$AI$183:$JL$183,1,match($C8,Pelitulokset!$AI$3:$JL$3,0)),"")</f>
        <v>1769.859377</v>
      </c>
      <c r="K8" s="90" t="str">
        <f t="array" ref="K8">iferror(index('Säännöt ja ohjeet'!$H$19:$H$45,match(L8,'Säännöt ja ohjeet'!$J$19:$J$45,-1)+1,0) &amp; " (" &amp; round(L8,0) &amp; ")","")</f>
        <v>3 kyu (1770)</v>
      </c>
      <c r="L8" s="90">
        <f t="array" ref="L8">iferror(index(Pelitulokset!$AI$184:$JL$184,1,match($C8,Pelitulokset!$AI$3:$JL$3,0)),"")</f>
        <v>1769.859377</v>
      </c>
      <c r="M8" s="91">
        <f t="shared" si="1"/>
        <v>252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13.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80</v>
      </c>
      <c r="E9" s="102">
        <v>1486.0</v>
      </c>
      <c r="F9" s="87"/>
      <c r="G9" s="88">
        <f>if(isblank(C9),"",(countif(Pelitulokset!E:E,C9)))</f>
        <v>13</v>
      </c>
      <c r="H9" s="89">
        <f>if(isblank(C9),"",countif(Pelitulokset!B:C,C9))</f>
        <v>25</v>
      </c>
      <c r="I9" s="90" t="str">
        <f t="array" ref="I9">iferror(index('Säännöt ja ohjeet'!$H$19:$H$46,match(J9,'Säännöt ja ohjeet'!$J$19:$J$46,-1)+1,0) &amp; if(J9&gt;1600," (" &amp; round(J9,0) &amp; ")",""),"")</f>
        <v>4 kyu (1658)</v>
      </c>
      <c r="J9" s="90">
        <f t="array" ref="J9">iferror(index(Pelitulokset!$AI$183:$JL$183,1,match($C9,Pelitulokset!$AI$3:$JL$3,0)),"")</f>
        <v>1657.603197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81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18.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80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1493.563773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77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22.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83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78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79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4 dan (2363)</v>
      </c>
      <c r="J16" s="90">
        <f t="array" ref="J16">iferror(index(Pelitulokset!$AI$183:$JL$183,1,match($C16,Pelitulokset!$AI$3:$JL$3,0)),"")</f>
        <v>2363.383595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8.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83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86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23.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83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90</v>
      </c>
      <c r="D21" s="96" t="s">
        <v>81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19.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93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94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25.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95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24.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97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98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27.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99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29.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77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20.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99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28.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97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7.</v>
      </c>
      <c r="Q31" s="89" t="str">
        <f t="shared" si="4"/>
        <v>14.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100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26.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101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/>
      <c r="D34" s="96"/>
      <c r="E34" s="102"/>
      <c r="F34" s="65"/>
      <c r="G34" s="88" t="str">
        <f>if(isblank(C34),"",(countif(Pelitulokset!E:E,C34)))</f>
        <v/>
      </c>
      <c r="H34" s="89" t="str">
        <f>if(isblank(C34),"",countif(Pelitulokset!B:C,C34))</f>
        <v/>
      </c>
      <c r="I34" s="90" t="str">
        <f t="array" ref="I34">iferror(index('Säännöt ja ohjeet'!$H$19:$H$46,match(J34,'Säännöt ja ohjeet'!$J$19:$J$46,-1)+1,0) &amp; if(J34&gt;1600," (" &amp; round(J34,0) &amp; ")",""),"")</f>
        <v/>
      </c>
      <c r="J34" s="90" t="str">
        <f t="array" ref="J34">iferror(index(Pelitulokset!$AI$183:$JL$183,1,match($C34,Pelitulokset!$AI$3:$JL$3,0)),"")</f>
        <v/>
      </c>
      <c r="K34" s="90" t="str">
        <f t="array" ref="K34">iferror(index('Säännöt ja ohjeet'!$H$19:$H$45,match(L34,'Säännöt ja ohjeet'!$J$19:$J$45,-1)+1,0) &amp; " (" &amp; round(L34,0) &amp; ")","")</f>
        <v/>
      </c>
      <c r="L34" s="90" t="str">
        <f t="array" ref="L34">iferror(index(Pelitulokset!$AI$184:$JL$184,1,match($C34,Pelitulokset!$AI$3:$JL$3,0)),"")</f>
        <v/>
      </c>
      <c r="M34" s="91" t="str">
        <f t="shared" si="1"/>
        <v/>
      </c>
      <c r="N34" s="89"/>
      <c r="O34" s="89" t="str">
        <f t="shared" si="2"/>
        <v/>
      </c>
      <c r="P34" s="89" t="str">
        <f t="shared" si="3"/>
        <v/>
      </c>
      <c r="Q34" s="89" t="str">
        <f t="shared" si="4"/>
        <v/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102</v>
      </c>
      <c r="C77" s="65"/>
      <c r="D77" s="65"/>
      <c r="E77" s="110">
        <f>AVERAGE(E5:E37)</f>
        <v>1486.446377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103</v>
      </c>
      <c r="C78" s="65"/>
      <c r="D78" s="65"/>
      <c r="E78" s="110">
        <f>average(J5:J30)</f>
        <v>1519.524133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105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106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107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108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109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110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111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112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113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114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115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116</v>
      </c>
      <c r="C17" s="65"/>
      <c r="D17" s="65"/>
      <c r="E17" s="65"/>
      <c r="F17" s="65"/>
      <c r="G17" s="65"/>
      <c r="H17" s="112" t="s">
        <v>117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118</v>
      </c>
      <c r="I18" s="73" t="s">
        <v>119</v>
      </c>
      <c r="J18" s="73" t="s">
        <v>120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121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122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123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79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92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83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124</v>
      </c>
      <c r="C25" s="97"/>
      <c r="D25" s="98"/>
      <c r="E25" s="97"/>
      <c r="F25" s="98"/>
      <c r="G25" s="65"/>
      <c r="H25" s="114" t="s">
        <v>93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86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125</v>
      </c>
      <c r="C27" s="97"/>
      <c r="D27" s="98"/>
      <c r="E27" s="97"/>
      <c r="F27" s="98"/>
      <c r="G27" s="65"/>
      <c r="H27" s="114" t="s">
        <v>78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126</v>
      </c>
      <c r="C28" s="97"/>
      <c r="D28" s="98"/>
      <c r="E28" s="97"/>
      <c r="F28" s="98"/>
      <c r="G28" s="65"/>
      <c r="H28" s="114" t="s">
        <v>101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127</v>
      </c>
      <c r="C29" s="118"/>
      <c r="D29" s="116"/>
      <c r="E29" s="118"/>
      <c r="F29" s="116"/>
      <c r="G29" s="65"/>
      <c r="H29" s="114" t="s">
        <v>97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128</v>
      </c>
      <c r="C30" s="118"/>
      <c r="D30" s="116"/>
      <c r="E30" s="118"/>
      <c r="F30" s="116"/>
      <c r="G30" s="65"/>
      <c r="H30" s="114" t="s">
        <v>129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130</v>
      </c>
      <c r="C31" s="119"/>
      <c r="D31" s="119"/>
      <c r="E31" s="119"/>
      <c r="F31" s="119"/>
      <c r="G31" s="65"/>
      <c r="H31" s="114" t="s">
        <v>80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131</v>
      </c>
      <c r="C32" s="119"/>
      <c r="D32" s="119"/>
      <c r="E32" s="119"/>
      <c r="F32" s="119"/>
      <c r="G32" s="65"/>
      <c r="H32" s="114" t="s">
        <v>132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133</v>
      </c>
      <c r="C33" s="119"/>
      <c r="D33" s="119"/>
      <c r="E33" s="119"/>
      <c r="F33" s="119"/>
      <c r="G33" s="65"/>
      <c r="H33" s="114" t="s">
        <v>81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134</v>
      </c>
      <c r="C34" s="119"/>
      <c r="D34" s="119"/>
      <c r="E34" s="119"/>
      <c r="F34" s="119"/>
      <c r="G34" s="65"/>
      <c r="H34" s="114" t="s">
        <v>77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135</v>
      </c>
      <c r="C35" s="119"/>
      <c r="D35" s="119"/>
      <c r="E35" s="119"/>
      <c r="F35" s="119"/>
      <c r="G35" s="65"/>
      <c r="H35" s="114" t="s">
        <v>136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137</v>
      </c>
      <c r="C36" s="119"/>
      <c r="D36" s="119"/>
      <c r="E36" s="119"/>
      <c r="F36" s="119"/>
      <c r="G36" s="65"/>
      <c r="H36" s="114" t="s">
        <v>88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138</v>
      </c>
      <c r="C37" s="119"/>
      <c r="D37" s="119"/>
      <c r="E37" s="119"/>
      <c r="F37" s="119"/>
      <c r="G37" s="65"/>
      <c r="H37" s="114" t="s">
        <v>139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140</v>
      </c>
      <c r="C38" s="119"/>
      <c r="D38" s="119"/>
      <c r="E38" s="119"/>
      <c r="F38" s="119"/>
      <c r="G38" s="65"/>
      <c r="H38" s="114" t="s">
        <v>95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141</v>
      </c>
      <c r="C39" s="119"/>
      <c r="D39" s="119"/>
      <c r="E39" s="119"/>
      <c r="F39" s="119"/>
      <c r="G39" s="65"/>
      <c r="H39" s="114" t="s">
        <v>142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143</v>
      </c>
      <c r="C40" s="119"/>
      <c r="D40" s="119"/>
      <c r="E40" s="119"/>
      <c r="F40" s="119"/>
      <c r="G40" s="65"/>
      <c r="H40" s="114" t="s">
        <v>94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144</v>
      </c>
      <c r="C41" s="119"/>
      <c r="D41" s="119"/>
      <c r="E41" s="119"/>
      <c r="F41" s="119"/>
      <c r="G41" s="65"/>
      <c r="H41" s="114" t="s">
        <v>145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146</v>
      </c>
      <c r="C42" s="119"/>
      <c r="D42" s="119"/>
      <c r="E42" s="119"/>
      <c r="F42" s="119"/>
      <c r="G42" s="65"/>
      <c r="H42" s="114" t="s">
        <v>100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147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98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99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148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149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150</v>
      </c>
      <c r="G3" s="65"/>
      <c r="H3" s="65"/>
      <c r="I3" s="65"/>
      <c r="J3" s="65"/>
      <c r="K3" s="125" t="s">
        <v>151</v>
      </c>
      <c r="L3" s="123"/>
      <c r="M3" s="126" t="s">
        <v>152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153</v>
      </c>
      <c r="G4" s="65"/>
      <c r="H4" s="65"/>
      <c r="I4" s="65"/>
      <c r="J4" s="65"/>
      <c r="K4" s="128" t="str">
        <f>M4- today() &amp; " päivää"</f>
        <v>90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154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155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(2411)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(2363)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156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157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153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158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155</v>
      </c>
      <c r="G34" s="133"/>
      <c r="H34" s="138" t="s">
        <v>159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(1770)</v>
      </c>
      <c r="H35" s="139" t="str">
        <f t="array" ref="H35">iferror("+" &amp; round(index('Osallistujat ja seuranta'!$M$5:$M$30,match("1.",'Osallistujat ja seuranta'!$O$5:$O$30,0),0),0),"")</f>
        <v>+252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(1658)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156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160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153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161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155</v>
      </c>
      <c r="G52" s="133"/>
      <c r="H52" s="138" t="s">
        <v>67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(1770)</v>
      </c>
      <c r="H53" s="139">
        <f t="array" ref="H53">iferror(round(index('Osallistujat ja seuranta'!$G$5:$G$30,match("1.",'Osallistujat ja seuranta'!$P$5:$P$30,0),0),0),"")</f>
        <v>17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(2411)</v>
      </c>
      <c r="H54" s="139">
        <f t="array" ref="H54">iferror(round(index('Osallistujat ja seuranta'!$G$5:$G$30,match("2.",'Osallistujat ja seuranta'!$P$5:$P$30,0),0),0),"")</f>
        <v>16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4 kyu (1658)</v>
      </c>
      <c r="H55" s="139">
        <f t="array" ref="H55">iferror(round(index('Osallistujat ja seuranta'!$G$5:$G$30,match("3.",'Osallistujat ja seuranta'!$P$5:$P$30,0),0),0),"")</f>
        <v>13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156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162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153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163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164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165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155</v>
      </c>
      <c r="G67" s="133"/>
      <c r="H67" s="144" t="s">
        <v>166</v>
      </c>
      <c r="I67" s="145"/>
      <c r="J67" s="146" t="s">
        <v>167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168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169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