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<sst xmlns="http://schemas.openxmlformats.org/spreadsheetml/2006/main" count="395" uniqueCount="163">
  <si>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</si>
  <si>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</si>
  <si>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</si>
  <si>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</si>
  <si>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</si>
  <si>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</si>
  <si>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</si>
  <si>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</si>
  <si>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</si>
  <si>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</si>
  <si>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</si>
  <si>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</si>
  <si>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</si>
  <si>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</si>
  <si>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</si>
  <si>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</si>
  <si>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</si>
  <si>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</si>
  <si>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</si>
  <si>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</si>
  <si>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</si>
  <si>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</si>
  <si>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</si>
  <si>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</si>
  <si>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</si>
  <si>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</si>
  <si>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</si>
  <si>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</si>
  <si>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</si>
  <si>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</si>
  <si>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</si>
  <si>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</si>
  <si>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</si>
  <si>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</si>
  <si>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</si>
  <si>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</si>
  <si>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</si>
  <si>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</si>
  <si>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</si>
  <si>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</si>
  <si>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</si>
  <si>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</si>
  <si>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</si>
  <si>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</si>
  <si>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</si>
  <si>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</si>
  <si>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</si>
  <si>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</si>
  <si>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</si>
  <si>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</si>
  <si>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</si>
  <si>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</si>
  <si>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Tim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</si>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</sst>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 t="s">
        <v>42</v>
      </c>
      <c r="C61" s="30" t="s">
        <v>41</v>
      </c>
      <c r="D61" s="30">
        <v>7.0</v>
      </c>
      <c r="E61" s="30" t="s">
        <v>42</v>
      </c>
      <c r="F61" s="31">
        <v>46197.0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1927.668078</v>
      </c>
      <c r="P61" s="34">
        <f t="shared" si="9"/>
        <v>830.8798854</v>
      </c>
      <c r="Q61" s="35">
        <f t="shared" si="10"/>
        <v>446.7881931</v>
      </c>
      <c r="R61" s="34">
        <f t="shared" si="11"/>
        <v>1480.879885</v>
      </c>
      <c r="S61" s="33">
        <f t="shared" si="12"/>
        <v>1</v>
      </c>
      <c r="T61" s="33">
        <f t="shared" si="13"/>
        <v>-50.56986693</v>
      </c>
      <c r="U61" s="33">
        <f t="shared" si="14"/>
        <v>-52.54275747</v>
      </c>
      <c r="V61" s="36">
        <f t="shared" si="15"/>
        <v>0.8779212466</v>
      </c>
      <c r="W61" s="37">
        <f t="shared" si="16"/>
        <v>21.79147723</v>
      </c>
      <c r="X61" s="37">
        <f t="shared" si="17"/>
        <v>0.9327251967</v>
      </c>
      <c r="Y61" s="37">
        <f>if(N61=1,(W61*(S61-V61))*'Säännöt ja ohjeet'!$B$54+X61,"")</f>
        <v>6.253277946</v>
      </c>
      <c r="Z61" s="37">
        <f t="shared" si="18"/>
        <v>0</v>
      </c>
      <c r="AA61" s="37">
        <f t="shared" si="19"/>
        <v>0.1220787534</v>
      </c>
      <c r="AB61" s="37">
        <f t="shared" si="20"/>
        <v>55.77242843</v>
      </c>
      <c r="AC61" s="37">
        <f t="shared" si="21"/>
        <v>3.672800289</v>
      </c>
      <c r="AD61" s="37">
        <f>if(N61=1,(AB61*(Z61-AA61))*'Säännöt ja ohjeet'!$B$54+AC61,"")</f>
        <v>-9.944456785</v>
      </c>
      <c r="AE61" s="38">
        <f t="shared" si="22"/>
        <v>4</v>
      </c>
      <c r="AF61" s="38">
        <f t="shared" si="23"/>
        <v>-2</v>
      </c>
      <c r="AG61" s="1"/>
      <c r="AH61" s="10"/>
      <c r="AI61" s="27">
        <f t="shared" ref="AI61:ED61" si="92">if($B61=AI$3,AI60+$Y61,if($C61=AI$3,AI60+$AD61,AI60))</f>
        <v>1933.921356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820.9354286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1657.666842</v>
      </c>
    </row>
    <row r="62">
      <c r="A62" s="1"/>
      <c r="B62" s="29" t="s">
        <v>37</v>
      </c>
      <c r="C62" s="30" t="s">
        <v>42</v>
      </c>
      <c r="D62" s="30">
        <v>5.0</v>
      </c>
      <c r="E62" s="30" t="s">
        <v>42</v>
      </c>
      <c r="F62" s="31">
        <v>46204.0</v>
      </c>
      <c r="G62" s="32"/>
      <c r="H62" s="32" t="b">
        <f t="shared" si="3"/>
        <v>1</v>
      </c>
      <c r="I62" s="32" t="b">
        <f>if(iferror(match(B62,'Osallistujat ja seuranta'!C:C,0),0)&gt;0,TRUE,FALSE)</f>
        <v>1</v>
      </c>
      <c r="J62" s="32" t="b">
        <f>if(iferror(match(C62,'Osallistujat ja seuranta'!C:C,0),0)&gt;0,TRUE,FALSE)</f>
        <v>1</v>
      </c>
      <c r="K62" s="32" t="b">
        <f t="shared" si="4"/>
        <v>1</v>
      </c>
      <c r="L62" s="32" t="b">
        <f t="shared" si="5"/>
        <v>1</v>
      </c>
      <c r="M62" s="32" t="b">
        <f t="shared" si="6"/>
        <v>1</v>
      </c>
      <c r="N62" s="33">
        <f t="shared" si="7"/>
        <v>1</v>
      </c>
      <c r="O62" s="34">
        <f t="shared" si="8"/>
        <v>2426.044381</v>
      </c>
      <c r="P62" s="34">
        <f t="shared" si="9"/>
        <v>1933.921356</v>
      </c>
      <c r="Q62" s="35">
        <f t="shared" si="10"/>
        <v>42.12302467</v>
      </c>
      <c r="R62" s="34">
        <f t="shared" si="11"/>
        <v>2383.921356</v>
      </c>
      <c r="S62" s="33">
        <f t="shared" si="12"/>
        <v>0</v>
      </c>
      <c r="T62" s="33">
        <f t="shared" si="13"/>
        <v>-47.41120717</v>
      </c>
      <c r="U62" s="33">
        <f t="shared" si="14"/>
        <v>-47.74071552</v>
      </c>
      <c r="V62" s="36">
        <f t="shared" si="15"/>
        <v>0.5816397459</v>
      </c>
      <c r="W62" s="37">
        <f t="shared" si="16"/>
        <v>10.58607614</v>
      </c>
      <c r="X62" s="37">
        <f t="shared" si="17"/>
        <v>0.03760981535</v>
      </c>
      <c r="Y62" s="37">
        <f>if(N62=1,(W62*(S62-V62))*'Säännöt ja ohjeet'!$B$54+X62,"")</f>
        <v>-12.27695545</v>
      </c>
      <c r="Z62" s="37">
        <f t="shared" si="18"/>
        <v>1</v>
      </c>
      <c r="AA62" s="37">
        <f t="shared" si="19"/>
        <v>0.4183602541</v>
      </c>
      <c r="AB62" s="37">
        <f t="shared" si="20"/>
        <v>21.63281967</v>
      </c>
      <c r="AC62" s="37">
        <f t="shared" si="21"/>
        <v>0.9172453146</v>
      </c>
      <c r="AD62" s="37">
        <f>if(N62=1,(AB62*(Z62-AA62))*'Säännöt ja ohjeet'!$B$54+AC62,"")</f>
        <v>26.08226078</v>
      </c>
      <c r="AE62" s="38">
        <f t="shared" si="22"/>
        <v>-8</v>
      </c>
      <c r="AF62" s="38">
        <f t="shared" si="23"/>
        <v>10</v>
      </c>
      <c r="AG62" s="1"/>
      <c r="AH62" s="10"/>
      <c r="AI62" s="27">
        <f t="shared" ref="AI62:ED62" si="93">if($B62=AI$3,AI61+$Y62,if($C62=AI$3,AI61+$AD62,AI61))</f>
        <v>1960.003617</v>
      </c>
      <c r="AJ62" s="27">
        <f t="shared" si="93"/>
        <v>1884.318373</v>
      </c>
      <c r="AK62" s="27">
        <f t="shared" si="93"/>
        <v>2413.767426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820.9354286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1658.324238</v>
      </c>
    </row>
    <row r="63">
      <c r="A63" s="1"/>
      <c r="B63" s="29" t="s">
        <v>37</v>
      </c>
      <c r="C63" s="30" t="s">
        <v>41</v>
      </c>
      <c r="D63" s="30">
        <v>9.0</v>
      </c>
      <c r="E63" s="30" t="s">
        <v>37</v>
      </c>
      <c r="F63" s="31">
        <v>46204.0</v>
      </c>
      <c r="G63" s="32"/>
      <c r="H63" s="32" t="b">
        <f t="shared" si="3"/>
        <v>1</v>
      </c>
      <c r="I63" s="32" t="b">
        <f>if(iferror(match(B63,'Osallistujat ja seuranta'!C:C,0),0)&gt;0,TRUE,FALSE)</f>
        <v>1</v>
      </c>
      <c r="J63" s="32" t="b">
        <f>if(iferror(match(C63,'Osallistujat ja seuranta'!C:C,0),0)&gt;0,TRUE,FALSE)</f>
        <v>1</v>
      </c>
      <c r="K63" s="32" t="b">
        <f t="shared" si="4"/>
        <v>1</v>
      </c>
      <c r="L63" s="32" t="b">
        <f t="shared" si="5"/>
        <v>1</v>
      </c>
      <c r="M63" s="32" t="b">
        <f t="shared" si="6"/>
        <v>1</v>
      </c>
      <c r="N63" s="33">
        <f t="shared" si="7"/>
        <v>1</v>
      </c>
      <c r="O63" s="34">
        <f t="shared" si="8"/>
        <v>2413.767426</v>
      </c>
      <c r="P63" s="34">
        <f t="shared" si="9"/>
        <v>820.9354286</v>
      </c>
      <c r="Q63" s="35">
        <f t="shared" si="10"/>
        <v>742.831997</v>
      </c>
      <c r="R63" s="34">
        <f t="shared" si="11"/>
        <v>1670.935429</v>
      </c>
      <c r="S63" s="33">
        <f t="shared" si="12"/>
        <v>1</v>
      </c>
      <c r="T63" s="33">
        <f t="shared" si="13"/>
        <v>-47.50885591</v>
      </c>
      <c r="U63" s="33">
        <f t="shared" si="14"/>
        <v>-51.77032873</v>
      </c>
      <c r="V63" s="36">
        <f t="shared" si="15"/>
        <v>0.9860945695</v>
      </c>
      <c r="W63" s="37">
        <f t="shared" si="16"/>
        <v>10.82501087</v>
      </c>
      <c r="X63" s="37">
        <f t="shared" si="17"/>
        <v>0.04321712966</v>
      </c>
      <c r="Y63" s="37">
        <f>if(N63=1,(W63*(S63-V63))*'Säännöt ja ohjeet'!$B$54+X63,"")</f>
        <v>0.3442700017</v>
      </c>
      <c r="Z63" s="37">
        <f t="shared" si="18"/>
        <v>0</v>
      </c>
      <c r="AA63" s="37">
        <f t="shared" si="19"/>
        <v>0.01390543047</v>
      </c>
      <c r="AB63" s="37">
        <f t="shared" si="20"/>
        <v>56.1322627</v>
      </c>
      <c r="AC63" s="37">
        <f t="shared" si="21"/>
        <v>3.69766143</v>
      </c>
      <c r="AD63" s="37">
        <f>if(N63=1,(AB63*(Z63-AA63))*'Säännöt ja ohjeet'!$B$54+AC63,"")</f>
        <v>2.136574878</v>
      </c>
      <c r="AE63" s="38">
        <f t="shared" si="22"/>
        <v>-2</v>
      </c>
      <c r="AF63" s="38">
        <f t="shared" si="23"/>
        <v>1</v>
      </c>
      <c r="AG63" s="1"/>
      <c r="AH63" s="10"/>
      <c r="AI63" s="27">
        <f t="shared" ref="AI63:ED63" si="94">if($B63=AI$3,AI62+$Y63,if($C63=AI$3,AI62+$AD63,AI62))</f>
        <v>1960.003617</v>
      </c>
      <c r="AJ63" s="27">
        <f t="shared" si="94"/>
        <v>1884.318373</v>
      </c>
      <c r="AK63" s="27">
        <f t="shared" si="94"/>
        <v>2414.111696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823.0720035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1658.442373</v>
      </c>
    </row>
    <row r="64">
      <c r="A64" s="1"/>
      <c r="B64" s="29" t="s">
        <v>42</v>
      </c>
      <c r="C64" s="30" t="s">
        <v>41</v>
      </c>
      <c r="D64" s="30">
        <v>0.0</v>
      </c>
      <c r="E64" s="30" t="s">
        <v>42</v>
      </c>
      <c r="F64" s="31">
        <v>46211.0</v>
      </c>
      <c r="G64" s="32"/>
      <c r="H64" s="32" t="b">
        <f t="shared" si="3"/>
        <v>1</v>
      </c>
      <c r="I64" s="32" t="b">
        <f>if(iferror(match(B64,'Osallistujat ja seuranta'!C:C,0),0)&gt;0,TRUE,FALSE)</f>
        <v>1</v>
      </c>
      <c r="J64" s="32" t="b">
        <f>if(iferror(match(C64,'Osallistujat ja seuranta'!C:C,0),0)&gt;0,TRUE,FALSE)</f>
        <v>1</v>
      </c>
      <c r="K64" s="32" t="b">
        <f t="shared" si="4"/>
        <v>1</v>
      </c>
      <c r="L64" s="32" t="b">
        <f t="shared" si="5"/>
        <v>1</v>
      </c>
      <c r="M64" s="32" t="b">
        <f t="shared" si="6"/>
        <v>1</v>
      </c>
      <c r="N64" s="33">
        <f t="shared" si="7"/>
        <v>1</v>
      </c>
      <c r="O64" s="34">
        <f t="shared" si="8"/>
        <v>1960.003617</v>
      </c>
      <c r="P64" s="34">
        <f t="shared" si="9"/>
        <v>823.0720035</v>
      </c>
      <c r="Q64" s="35">
        <f t="shared" si="10"/>
        <v>1136.931614</v>
      </c>
      <c r="R64" s="34">
        <f t="shared" si="11"/>
        <v>823.0720035</v>
      </c>
      <c r="S64" s="33">
        <f t="shared" si="12"/>
        <v>1</v>
      </c>
      <c r="T64" s="33">
        <f t="shared" si="13"/>
        <v>-50.40295535</v>
      </c>
      <c r="U64" s="33">
        <f t="shared" si="14"/>
        <v>-54.70342052</v>
      </c>
      <c r="V64" s="36">
        <f t="shared" si="15"/>
        <v>0.9866192246</v>
      </c>
      <c r="W64" s="37">
        <f t="shared" si="16"/>
        <v>20.97576499</v>
      </c>
      <c r="X64" s="37">
        <f t="shared" si="17"/>
        <v>0.8528237756</v>
      </c>
      <c r="Y64" s="37">
        <f>if(N64=1,(W64*(S64-V64))*'Säännöt ja ohjeet'!$B$54+X64,"")</f>
        <v>1.414167777</v>
      </c>
      <c r="Z64" s="37">
        <f t="shared" si="18"/>
        <v>0</v>
      </c>
      <c r="AA64" s="37">
        <f t="shared" si="19"/>
        <v>0.01338077543</v>
      </c>
      <c r="AB64" s="37">
        <f t="shared" si="20"/>
        <v>56.05487883</v>
      </c>
      <c r="AC64" s="37">
        <f t="shared" si="21"/>
        <v>3.692319993</v>
      </c>
      <c r="AD64" s="37">
        <f>if(N64=1,(AB64*(Z64-AA64))*'Säännöt ja ohjeet'!$B$54+AC64,"")</f>
        <v>2.192204503</v>
      </c>
      <c r="AE64" s="38">
        <f t="shared" si="22"/>
        <v>-11</v>
      </c>
      <c r="AF64" s="38">
        <f t="shared" si="23"/>
        <v>1</v>
      </c>
      <c r="AG64" s="1"/>
      <c r="AH64" s="10"/>
      <c r="AI64" s="27">
        <f t="shared" ref="AI64:ED64" si="95">if($B64=AI$3,AI63+$Y64,if($C64=AI$3,AI63+$AD64,AI63))</f>
        <v>1961.417785</v>
      </c>
      <c r="AJ64" s="27">
        <f t="shared" si="95"/>
        <v>1884.318373</v>
      </c>
      <c r="AK64" s="27">
        <f t="shared" si="95"/>
        <v>2414.111696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825.264208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1658.614105</v>
      </c>
    </row>
    <row r="65">
      <c r="A65" s="1"/>
      <c r="B65" s="29" t="s">
        <v>42</v>
      </c>
      <c r="C65" s="30" t="s">
        <v>52</v>
      </c>
      <c r="D65" s="30">
        <v>0.0</v>
      </c>
      <c r="E65" s="30" t="s">
        <v>42</v>
      </c>
      <c r="F65" s="31">
        <v>46215.0</v>
      </c>
      <c r="G65" s="32"/>
      <c r="H65" s="32" t="b">
        <f t="shared" si="3"/>
        <v>1</v>
      </c>
      <c r="I65" s="32" t="b">
        <f>if(iferror(match(B65,'Osallistujat ja seuranta'!C:C,0),0)&gt;0,TRUE,FALSE)</f>
        <v>1</v>
      </c>
      <c r="J65" s="32" t="b">
        <f>if(iferror(match(C65,'Osallistujat ja seuranta'!C:C,0),0)&gt;0,TRUE,FALSE)</f>
        <v>1</v>
      </c>
      <c r="K65" s="32" t="b">
        <f t="shared" si="4"/>
        <v>1</v>
      </c>
      <c r="L65" s="32" t="b">
        <f t="shared" si="5"/>
        <v>1</v>
      </c>
      <c r="M65" s="32" t="b">
        <f t="shared" si="6"/>
        <v>1</v>
      </c>
      <c r="N65" s="33">
        <f t="shared" si="7"/>
        <v>1</v>
      </c>
      <c r="O65" s="34">
        <f t="shared" si="8"/>
        <v>1961.417785</v>
      </c>
      <c r="P65" s="34">
        <f t="shared" si="9"/>
        <v>1804.072131</v>
      </c>
      <c r="Q65" s="35">
        <f t="shared" si="10"/>
        <v>157.3456537</v>
      </c>
      <c r="R65" s="34">
        <f t="shared" si="11"/>
        <v>1804.072131</v>
      </c>
      <c r="S65" s="33">
        <f t="shared" si="12"/>
        <v>1</v>
      </c>
      <c r="T65" s="33">
        <f t="shared" si="13"/>
        <v>-50.39556399</v>
      </c>
      <c r="U65" s="33">
        <f t="shared" si="14"/>
        <v>-51.17351359</v>
      </c>
      <c r="V65" s="36">
        <f t="shared" si="15"/>
        <v>0.6852380373</v>
      </c>
      <c r="W65" s="37">
        <f t="shared" si="16"/>
        <v>20.9403573</v>
      </c>
      <c r="X65" s="37">
        <f t="shared" si="17"/>
        <v>0.849338515</v>
      </c>
      <c r="Y65" s="37">
        <f>if(N65=1,(W65*(S65-V65))*'Säännöt ja ohjeet'!$B$54+X65,"")</f>
        <v>14.03179444</v>
      </c>
      <c r="Z65" s="37">
        <f t="shared" si="18"/>
        <v>0</v>
      </c>
      <c r="AA65" s="37">
        <f t="shared" si="19"/>
        <v>0.3147619627</v>
      </c>
      <c r="AB65" s="37">
        <f t="shared" si="20"/>
        <v>25.01549217</v>
      </c>
      <c r="AC65" s="37">
        <f t="shared" si="21"/>
        <v>1.240225512</v>
      </c>
      <c r="AD65" s="37">
        <f>if(N65=1,(AB65*(Z65-AA65))*'Säännöt ja ohjeet'!$B$54+AC65,"")</f>
        <v>-14.50762531</v>
      </c>
      <c r="AE65" s="38">
        <f t="shared" si="22"/>
        <v>8</v>
      </c>
      <c r="AF65" s="38">
        <f t="shared" si="23"/>
        <v>-6</v>
      </c>
      <c r="AG65" s="1"/>
      <c r="AH65" s="10"/>
      <c r="AI65" s="27">
        <f t="shared" ref="AI65:ED65" si="96">if($B65=AI$3,AI64+$Y65,if($C65=AI$3,AI64+$AD65,AI64))</f>
        <v>1975.449579</v>
      </c>
      <c r="AJ65" s="27">
        <f t="shared" si="96"/>
        <v>1884.318373</v>
      </c>
      <c r="AK65" s="27">
        <f t="shared" si="96"/>
        <v>2414.111696</v>
      </c>
      <c r="AL65" s="27">
        <f t="shared" si="96"/>
        <v>1653.720151</v>
      </c>
      <c r="AM65" s="27">
        <f t="shared" si="96"/>
        <v>1789.564506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825.264208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1658.591447</v>
      </c>
    </row>
    <row r="66">
      <c r="A66" s="1"/>
      <c r="B66" s="29" t="s">
        <v>37</v>
      </c>
      <c r="C66" s="30" t="s">
        <v>40</v>
      </c>
      <c r="D66" s="30">
        <v>9.0</v>
      </c>
      <c r="E66" s="30" t="s">
        <v>37</v>
      </c>
      <c r="F66" s="31">
        <v>46211.0</v>
      </c>
      <c r="G66" s="32"/>
      <c r="H66" s="32" t="b">
        <f t="shared" si="3"/>
        <v>1</v>
      </c>
      <c r="I66" s="32" t="b">
        <f>if(iferror(match(B66,'Osallistujat ja seuranta'!C:C,0),0)&gt;0,TRUE,FALSE)</f>
        <v>1</v>
      </c>
      <c r="J66" s="32" t="b">
        <f>if(iferror(match(C66,'Osallistujat ja seuranta'!C:C,0),0)&gt;0,TRUE,FALSE)</f>
        <v>1</v>
      </c>
      <c r="K66" s="32" t="b">
        <f t="shared" si="4"/>
        <v>1</v>
      </c>
      <c r="L66" s="32" t="b">
        <f t="shared" si="5"/>
        <v>1</v>
      </c>
      <c r="M66" s="32" t="b">
        <f t="shared" si="6"/>
        <v>1</v>
      </c>
      <c r="N66" s="33">
        <f t="shared" si="7"/>
        <v>1</v>
      </c>
      <c r="O66" s="34">
        <f t="shared" si="8"/>
        <v>2414.111696</v>
      </c>
      <c r="P66" s="34">
        <f t="shared" si="9"/>
        <v>1146.93389</v>
      </c>
      <c r="Q66" s="35">
        <f t="shared" si="10"/>
        <v>417.1778054</v>
      </c>
      <c r="R66" s="34">
        <f t="shared" si="11"/>
        <v>1996.93389</v>
      </c>
      <c r="S66" s="33">
        <f t="shared" si="12"/>
        <v>1</v>
      </c>
      <c r="T66" s="33">
        <f t="shared" si="13"/>
        <v>-47.50613613</v>
      </c>
      <c r="U66" s="33">
        <f t="shared" si="14"/>
        <v>-50.20732719</v>
      </c>
      <c r="V66" s="36">
        <f t="shared" si="15"/>
        <v>0.9370968891</v>
      </c>
      <c r="W66" s="37">
        <f t="shared" si="16"/>
        <v>10.81828344</v>
      </c>
      <c r="X66" s="37">
        <f t="shared" si="17"/>
        <v>0.04305016119</v>
      </c>
      <c r="Y66" s="37">
        <f>if(N66=1,(W66*(S66-V66))*'Säännöt ja ohjeet'!$B$54+X66,"")</f>
        <v>1.404057528</v>
      </c>
      <c r="Z66" s="37">
        <f t="shared" si="18"/>
        <v>0</v>
      </c>
      <c r="AA66" s="37">
        <f t="shared" si="19"/>
        <v>0.06290311095</v>
      </c>
      <c r="AB66" s="37">
        <f t="shared" si="20"/>
        <v>44.79646983</v>
      </c>
      <c r="AC66" s="37">
        <f t="shared" si="21"/>
        <v>2.882665384</v>
      </c>
      <c r="AD66" s="37">
        <f>if(N66=1,(AB66*(Z66-AA66))*'Säännöt ja ohjeet'!$B$54+AC66,"")</f>
        <v>-2.753009239</v>
      </c>
      <c r="AE66" s="38">
        <f t="shared" si="22"/>
        <v>4</v>
      </c>
      <c r="AF66" s="38">
        <f t="shared" si="23"/>
        <v>-2</v>
      </c>
      <c r="AG66" s="1"/>
      <c r="AH66" s="10"/>
      <c r="AI66" s="27">
        <f t="shared" ref="AI66:ED66" si="97">if($B66=AI$3,AI65+$Y66,if($C66=AI$3,AI65+$AD66,AI65))</f>
        <v>1975.449579</v>
      </c>
      <c r="AJ66" s="27">
        <f t="shared" si="97"/>
        <v>1884.318373</v>
      </c>
      <c r="AK66" s="27">
        <f t="shared" si="97"/>
        <v>2415.515753</v>
      </c>
      <c r="AL66" s="27">
        <f t="shared" si="97"/>
        <v>1653.720151</v>
      </c>
      <c r="AM66" s="27">
        <f t="shared" si="97"/>
        <v>1789.564506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825.264208</v>
      </c>
      <c r="AS66" s="27">
        <f t="shared" si="97"/>
        <v>2178.77133</v>
      </c>
      <c r="AT66" s="27">
        <f t="shared" si="97"/>
        <v>811.649061</v>
      </c>
      <c r="AU66" s="27">
        <f t="shared" si="97"/>
        <v>1144.180881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1658.527211</v>
      </c>
    </row>
    <row r="67">
      <c r="A67" s="1"/>
      <c r="B67" s="29" t="s">
        <v>46</v>
      </c>
      <c r="C67" s="30" t="s">
        <v>40</v>
      </c>
      <c r="D67" s="30">
        <v>5.0</v>
      </c>
      <c r="E67" s="30" t="s">
        <v>40</v>
      </c>
      <c r="F67" s="31">
        <v>46215.0</v>
      </c>
      <c r="G67" s="32"/>
      <c r="H67" s="32" t="b">
        <f t="shared" si="3"/>
        <v>1</v>
      </c>
      <c r="I67" s="32" t="b">
        <f>if(iferror(match(B67,'Osallistujat ja seuranta'!C:C,0),0)&gt;0,TRUE,FALSE)</f>
        <v>1</v>
      </c>
      <c r="J67" s="32" t="b">
        <f>if(iferror(match(C67,'Osallistujat ja seuranta'!C:C,0),0)&gt;0,TRUE,FALSE)</f>
        <v>1</v>
      </c>
      <c r="K67" s="32" t="b">
        <f t="shared" si="4"/>
        <v>1</v>
      </c>
      <c r="L67" s="32" t="b">
        <f t="shared" si="5"/>
        <v>1</v>
      </c>
      <c r="M67" s="32" t="b">
        <f t="shared" si="6"/>
        <v>1</v>
      </c>
      <c r="N67" s="33">
        <f t="shared" si="7"/>
        <v>1</v>
      </c>
      <c r="O67" s="34">
        <f t="shared" si="8"/>
        <v>1653.720151</v>
      </c>
      <c r="P67" s="34">
        <f t="shared" si="9"/>
        <v>1144.180881</v>
      </c>
      <c r="Q67" s="35">
        <f t="shared" si="10"/>
        <v>59.53926991</v>
      </c>
      <c r="R67" s="34">
        <f t="shared" si="11"/>
        <v>1594.180881</v>
      </c>
      <c r="S67" s="33">
        <f t="shared" si="12"/>
        <v>0</v>
      </c>
      <c r="T67" s="33">
        <f t="shared" si="13"/>
        <v>-51.84391369</v>
      </c>
      <c r="U67" s="33">
        <f t="shared" si="14"/>
        <v>-52.09260487</v>
      </c>
      <c r="V67" s="36">
        <f t="shared" si="15"/>
        <v>0.5618543298</v>
      </c>
      <c r="W67" s="37">
        <f t="shared" si="16"/>
        <v>29.15800907</v>
      </c>
      <c r="X67" s="37">
        <f t="shared" si="17"/>
        <v>1.61576164</v>
      </c>
      <c r="Y67" s="37">
        <f>if(N67=1,(W67*(S67-V67))*'Säännöt ja ohjeet'!$B$54+X67,"")</f>
        <v>-31.14934564</v>
      </c>
      <c r="Z67" s="37">
        <f t="shared" si="18"/>
        <v>1</v>
      </c>
      <c r="AA67" s="37">
        <f t="shared" si="19"/>
        <v>0.4381456702</v>
      </c>
      <c r="AB67" s="37">
        <f t="shared" si="20"/>
        <v>44.8881511</v>
      </c>
      <c r="AC67" s="37">
        <f t="shared" si="21"/>
        <v>2.889547904</v>
      </c>
      <c r="AD67" s="37">
        <f>if(N67=1,(AB67*(Z67-AA67))*'Säännöt ja ohjeet'!$B$54+AC67,"")</f>
        <v>53.33075201</v>
      </c>
      <c r="AE67" s="38">
        <f t="shared" si="22"/>
        <v>-9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1975.449579</v>
      </c>
      <c r="AJ67" s="27">
        <f t="shared" si="98"/>
        <v>1884.318373</v>
      </c>
      <c r="AK67" s="27">
        <f t="shared" si="98"/>
        <v>2415.515753</v>
      </c>
      <c r="AL67" s="27">
        <f t="shared" si="98"/>
        <v>1622.570805</v>
      </c>
      <c r="AM67" s="27">
        <f t="shared" si="98"/>
        <v>1789.564506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825.264208</v>
      </c>
      <c r="AS67" s="27">
        <f t="shared" si="98"/>
        <v>2178.77133</v>
      </c>
      <c r="AT67" s="27">
        <f t="shared" si="98"/>
        <v>811.649061</v>
      </c>
      <c r="AU67" s="27">
        <f t="shared" si="98"/>
        <v>1197.511633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1659.583468</v>
      </c>
    </row>
    <row r="68">
      <c r="A68" s="1"/>
      <c r="B68" s="29" t="s">
        <v>42</v>
      </c>
      <c r="C68" s="30" t="s">
        <v>41</v>
      </c>
      <c r="D68" s="30">
        <v>7.0</v>
      </c>
      <c r="E68" s="30" t="s">
        <v>42</v>
      </c>
      <c r="F68" s="31">
        <v>46218.0</v>
      </c>
      <c r="G68" s="32"/>
      <c r="H68" s="32" t="b">
        <f t="shared" si="3"/>
        <v>1</v>
      </c>
      <c r="I68" s="32" t="b">
        <f>if(iferror(match(B68,'Osallistujat ja seuranta'!C:C,0),0)&gt;0,TRUE,FALSE)</f>
        <v>1</v>
      </c>
      <c r="J68" s="32" t="b">
        <f>if(iferror(match(C68,'Osallistujat ja seuranta'!C:C,0),0)&gt;0,TRUE,FALSE)</f>
        <v>1</v>
      </c>
      <c r="K68" s="32" t="b">
        <f t="shared" si="4"/>
        <v>1</v>
      </c>
      <c r="L68" s="32" t="b">
        <f t="shared" si="5"/>
        <v>1</v>
      </c>
      <c r="M68" s="32" t="b">
        <f t="shared" si="6"/>
        <v>1</v>
      </c>
      <c r="N68" s="33">
        <f t="shared" si="7"/>
        <v>1</v>
      </c>
      <c r="O68" s="34">
        <f t="shared" si="8"/>
        <v>1975.449579</v>
      </c>
      <c r="P68" s="34">
        <f t="shared" si="9"/>
        <v>825.264208</v>
      </c>
      <c r="Q68" s="35">
        <f t="shared" si="10"/>
        <v>500.1853714</v>
      </c>
      <c r="R68" s="34">
        <f t="shared" si="11"/>
        <v>1475.264208</v>
      </c>
      <c r="S68" s="33">
        <f t="shared" si="12"/>
        <v>1</v>
      </c>
      <c r="T68" s="33">
        <f t="shared" si="13"/>
        <v>-50.32179863</v>
      </c>
      <c r="U68" s="33">
        <f t="shared" si="14"/>
        <v>-52.56433339</v>
      </c>
      <c r="V68" s="36">
        <f t="shared" si="15"/>
        <v>0.9040046506</v>
      </c>
      <c r="W68" s="37">
        <f t="shared" si="16"/>
        <v>20.59024901</v>
      </c>
      <c r="X68" s="37">
        <f t="shared" si="17"/>
        <v>0.8148070364</v>
      </c>
      <c r="Y68" s="37">
        <f>if(N68=1,(W68*(S68-V68))*'Säännöt ja ohjeet'!$B$54+X68,"")</f>
        <v>4.76794333</v>
      </c>
      <c r="Z68" s="37">
        <f t="shared" si="18"/>
        <v>0</v>
      </c>
      <c r="AA68" s="37">
        <f t="shared" si="19"/>
        <v>0.09599534936</v>
      </c>
      <c r="AB68" s="37">
        <f t="shared" si="20"/>
        <v>55.97552173</v>
      </c>
      <c r="AC68" s="37">
        <f t="shared" si="21"/>
        <v>3.686839482</v>
      </c>
      <c r="AD68" s="37">
        <f>if(N68=1,(AB68*(Z68-AA68))*'Säännöt ja ohjeet'!$B$54+AC68,"")</f>
        <v>-7.059940046</v>
      </c>
      <c r="AE68" s="38">
        <f t="shared" si="22"/>
        <v>2</v>
      </c>
      <c r="AF68" s="38">
        <f t="shared" si="23"/>
        <v>0</v>
      </c>
      <c r="AG68" s="1"/>
      <c r="AH68" s="10"/>
      <c r="AI68" s="27">
        <f t="shared" ref="AI68:ED68" si="99">if($B68=AI$3,AI67+$Y68,if($C68=AI$3,AI67+$AD68,AI67))</f>
        <v>1980.217523</v>
      </c>
      <c r="AJ68" s="27">
        <f t="shared" si="99"/>
        <v>1884.318373</v>
      </c>
      <c r="AK68" s="27">
        <f t="shared" si="99"/>
        <v>2415.515753</v>
      </c>
      <c r="AL68" s="27">
        <f t="shared" si="99"/>
        <v>1622.570805</v>
      </c>
      <c r="AM68" s="27">
        <f t="shared" si="99"/>
        <v>1789.564506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818.204268</v>
      </c>
      <c r="AS68" s="27">
        <f t="shared" si="99"/>
        <v>2178.77133</v>
      </c>
      <c r="AT68" s="27">
        <f t="shared" si="99"/>
        <v>811.649061</v>
      </c>
      <c r="AU68" s="27">
        <f t="shared" si="99"/>
        <v>1197.511633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1659.474326</v>
      </c>
    </row>
    <row r="69">
      <c r="A69" s="1"/>
      <c r="B69" s="29" t="s">
        <v>42</v>
      </c>
      <c r="C69" s="30" t="s">
        <v>38</v>
      </c>
      <c r="D69" s="30">
        <v>0.0</v>
      </c>
      <c r="E69" s="30" t="s">
        <v>42</v>
      </c>
      <c r="F69" s="31">
        <v>46222.0</v>
      </c>
      <c r="G69" s="32"/>
      <c r="H69" s="32" t="b">
        <f t="shared" si="3"/>
        <v>1</v>
      </c>
      <c r="I69" s="32" t="b">
        <f>if(iferror(match(B69,'Osallistujat ja seuranta'!C:C,0),0)&gt;0,TRUE,FALSE)</f>
        <v>1</v>
      </c>
      <c r="J69" s="32" t="b">
        <f>if(iferror(match(C69,'Osallistujat ja seuranta'!C:C,0),0)&gt;0,TRUE,FALSE)</f>
        <v>1</v>
      </c>
      <c r="K69" s="32" t="b">
        <f t="shared" si="4"/>
        <v>1</v>
      </c>
      <c r="L69" s="32" t="b">
        <f t="shared" si="5"/>
        <v>1</v>
      </c>
      <c r="M69" s="32" t="b">
        <f t="shared" si="6"/>
        <v>1</v>
      </c>
      <c r="N69" s="33">
        <f t="shared" si="7"/>
        <v>1</v>
      </c>
      <c r="O69" s="34">
        <f t="shared" si="8"/>
        <v>1980.217523</v>
      </c>
      <c r="P69" s="34">
        <f t="shared" si="9"/>
        <v>1884.318373</v>
      </c>
      <c r="Q69" s="35">
        <f t="shared" si="10"/>
        <v>95.89915015</v>
      </c>
      <c r="R69" s="34">
        <f t="shared" si="11"/>
        <v>1884.318373</v>
      </c>
      <c r="S69" s="33">
        <f t="shared" si="12"/>
        <v>1</v>
      </c>
      <c r="T69" s="33">
        <f t="shared" si="13"/>
        <v>-50.29655548</v>
      </c>
      <c r="U69" s="33">
        <f t="shared" si="14"/>
        <v>-50.78756487</v>
      </c>
      <c r="V69" s="36">
        <f t="shared" si="15"/>
        <v>0.6203441883</v>
      </c>
      <c r="W69" s="37">
        <f t="shared" si="16"/>
        <v>20.4717882</v>
      </c>
      <c r="X69" s="37">
        <f t="shared" si="17"/>
        <v>0.8030959728</v>
      </c>
      <c r="Y69" s="37">
        <f>if(N69=1,(W69*(S69-V69))*'Säännöt ja ohjeet'!$B$54+X69,"")</f>
        <v>16.3475627</v>
      </c>
      <c r="Z69" s="37">
        <f t="shared" si="18"/>
        <v>0</v>
      </c>
      <c r="AA69" s="37">
        <f t="shared" si="19"/>
        <v>0.3796558117</v>
      </c>
      <c r="AB69" s="37">
        <f t="shared" si="20"/>
        <v>22.90324191</v>
      </c>
      <c r="AC69" s="37">
        <f t="shared" si="21"/>
        <v>1.040308725</v>
      </c>
      <c r="AD69" s="37">
        <f>if(N69=1,(AB69*(Z69-AA69))*'Säännöt ja ohjeet'!$B$54+AC69,"")</f>
        <v>-16.35038908</v>
      </c>
      <c r="AE69" s="38">
        <f t="shared" si="22"/>
        <v>10</v>
      </c>
      <c r="AF69" s="38">
        <f t="shared" si="23"/>
        <v>-8</v>
      </c>
      <c r="AG69" s="1"/>
      <c r="AH69" s="10"/>
      <c r="AI69" s="27">
        <f t="shared" ref="AI69:ED69" si="100">if($B69=AI$3,AI68+$Y69,if($C69=AI$3,AI68+$AD69,AI68))</f>
        <v>1996.565085</v>
      </c>
      <c r="AJ69" s="27">
        <f t="shared" si="100"/>
        <v>1867.967984</v>
      </c>
      <c r="AK69" s="27">
        <f t="shared" si="100"/>
        <v>2415.515753</v>
      </c>
      <c r="AL69" s="27">
        <f t="shared" si="100"/>
        <v>1622.570805</v>
      </c>
      <c r="AM69" s="27">
        <f t="shared" si="100"/>
        <v>1789.564506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818.204268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1197.511633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1659.474191</v>
      </c>
    </row>
    <row r="70">
      <c r="A70" s="1"/>
      <c r="B70" s="29" t="s">
        <v>47</v>
      </c>
      <c r="C70" s="30" t="s">
        <v>42</v>
      </c>
      <c r="D70" s="30">
        <v>4.0</v>
      </c>
      <c r="E70" s="30" t="s">
        <v>42</v>
      </c>
      <c r="F70" s="31">
        <v>46222.0</v>
      </c>
      <c r="G70" s="32"/>
      <c r="H70" s="32" t="b">
        <f t="shared" si="3"/>
        <v>1</v>
      </c>
      <c r="I70" s="32" t="b">
        <f>if(iferror(match(B70,'Osallistujat ja seuranta'!C:C,0),0)&gt;0,TRUE,FALSE)</f>
        <v>1</v>
      </c>
      <c r="J70" s="32" t="b">
        <f>if(iferror(match(C70,'Osallistujat ja seuranta'!C:C,0),0)&gt;0,TRUE,FALSE)</f>
        <v>1</v>
      </c>
      <c r="K70" s="32" t="b">
        <f t="shared" si="4"/>
        <v>1</v>
      </c>
      <c r="L70" s="32" t="b">
        <f t="shared" si="5"/>
        <v>1</v>
      </c>
      <c r="M70" s="32" t="b">
        <f t="shared" si="6"/>
        <v>1</v>
      </c>
      <c r="N70" s="33">
        <f t="shared" si="7"/>
        <v>1</v>
      </c>
      <c r="O70" s="34">
        <f t="shared" si="8"/>
        <v>2327.314325</v>
      </c>
      <c r="P70" s="34">
        <f t="shared" si="9"/>
        <v>1996.565085</v>
      </c>
      <c r="Q70" s="35">
        <f t="shared" si="10"/>
        <v>-19.25076013</v>
      </c>
      <c r="R70" s="34">
        <f t="shared" si="11"/>
        <v>2346.565085</v>
      </c>
      <c r="S70" s="33">
        <f t="shared" si="12"/>
        <v>0</v>
      </c>
      <c r="T70" s="33">
        <f t="shared" si="13"/>
        <v>-48.16042688</v>
      </c>
      <c r="U70" s="33">
        <f t="shared" si="14"/>
        <v>-48.02049814</v>
      </c>
      <c r="V70" s="36">
        <f t="shared" si="15"/>
        <v>0.4650747843</v>
      </c>
      <c r="W70" s="37">
        <f t="shared" si="16"/>
        <v>12.56342463</v>
      </c>
      <c r="X70" s="37">
        <f t="shared" si="17"/>
        <v>0.107386828</v>
      </c>
      <c r="Y70" s="37">
        <f>if(N70=1,(W70*(S70-V70))*'Säännöt ja ohjeet'!$B$54+X70,"")</f>
        <v>-11.57847717</v>
      </c>
      <c r="Z70" s="37">
        <f t="shared" si="18"/>
        <v>1</v>
      </c>
      <c r="AA70" s="37">
        <f t="shared" si="19"/>
        <v>0.5349252157</v>
      </c>
      <c r="AB70" s="37">
        <f t="shared" si="20"/>
        <v>20.06757834</v>
      </c>
      <c r="AC70" s="37">
        <f t="shared" si="21"/>
        <v>0.7630431487</v>
      </c>
      <c r="AD70" s="37">
        <f>if(N70=1,(AB70*(Z70-AA70))*'Säännöt ja ohjeet'!$B$54+AC70,"")</f>
        <v>19.42889248</v>
      </c>
      <c r="AE70" s="38">
        <f t="shared" si="22"/>
        <v>-7</v>
      </c>
      <c r="AF70" s="38">
        <f t="shared" si="23"/>
        <v>9</v>
      </c>
      <c r="AG70" s="1"/>
      <c r="AH70" s="10"/>
      <c r="AI70" s="27">
        <f t="shared" ref="AI70:ED70" si="101">if($B70=AI$3,AI69+$Y70,if($C70=AI$3,AI69+$AD70,AI69))</f>
        <v>2015.993978</v>
      </c>
      <c r="AJ70" s="27">
        <f t="shared" si="101"/>
        <v>1867.967984</v>
      </c>
      <c r="AK70" s="27">
        <f t="shared" si="101"/>
        <v>2415.515753</v>
      </c>
      <c r="AL70" s="27">
        <f t="shared" si="101"/>
        <v>1622.570805</v>
      </c>
      <c r="AM70" s="27">
        <f t="shared" si="101"/>
        <v>1789.564506</v>
      </c>
      <c r="AN70" s="27">
        <f t="shared" si="101"/>
        <v>2315.735848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818.204268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1197.511633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1659.84802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2015.993978</v>
      </c>
      <c r="AJ71" s="27">
        <f t="shared" si="102"/>
        <v>1867.967984</v>
      </c>
      <c r="AK71" s="27">
        <f t="shared" si="102"/>
        <v>2415.515753</v>
      </c>
      <c r="AL71" s="27">
        <f t="shared" si="102"/>
        <v>1622.570805</v>
      </c>
      <c r="AM71" s="27">
        <f t="shared" si="102"/>
        <v>1789.564506</v>
      </c>
      <c r="AN71" s="27">
        <f t="shared" si="102"/>
        <v>2315.735848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818.204268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1197.511633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1659.84802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2015.993978</v>
      </c>
      <c r="AJ72" s="27">
        <f t="shared" si="103"/>
        <v>1867.967984</v>
      </c>
      <c r="AK72" s="27">
        <f t="shared" si="103"/>
        <v>2415.515753</v>
      </c>
      <c r="AL72" s="27">
        <f t="shared" si="103"/>
        <v>1622.570805</v>
      </c>
      <c r="AM72" s="27">
        <f t="shared" si="103"/>
        <v>1789.564506</v>
      </c>
      <c r="AN72" s="27">
        <f t="shared" si="103"/>
        <v>2315.735848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818.204268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1197.511633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1659.84802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2015.993978</v>
      </c>
      <c r="AJ73" s="27">
        <f t="shared" si="104"/>
        <v>1867.967984</v>
      </c>
      <c r="AK73" s="27">
        <f t="shared" si="104"/>
        <v>2415.515753</v>
      </c>
      <c r="AL73" s="27">
        <f t="shared" si="104"/>
        <v>1622.570805</v>
      </c>
      <c r="AM73" s="27">
        <f t="shared" si="104"/>
        <v>1789.564506</v>
      </c>
      <c r="AN73" s="27">
        <f t="shared" si="104"/>
        <v>2315.735848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818.204268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1197.511633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1659.84802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2015.993978</v>
      </c>
      <c r="AJ74" s="27">
        <f t="shared" si="105"/>
        <v>1867.967984</v>
      </c>
      <c r="AK74" s="27">
        <f t="shared" si="105"/>
        <v>2415.515753</v>
      </c>
      <c r="AL74" s="27">
        <f t="shared" si="105"/>
        <v>1622.570805</v>
      </c>
      <c r="AM74" s="27">
        <f t="shared" si="105"/>
        <v>1789.564506</v>
      </c>
      <c r="AN74" s="27">
        <f t="shared" si="105"/>
        <v>2315.735848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818.204268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1197.511633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1659.84802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2015.993978</v>
      </c>
      <c r="AJ75" s="27">
        <f t="shared" si="106"/>
        <v>1867.967984</v>
      </c>
      <c r="AK75" s="27">
        <f t="shared" si="106"/>
        <v>2415.515753</v>
      </c>
      <c r="AL75" s="27">
        <f t="shared" si="106"/>
        <v>1622.570805</v>
      </c>
      <c r="AM75" s="27">
        <f t="shared" si="106"/>
        <v>1789.564506</v>
      </c>
      <c r="AN75" s="27">
        <f t="shared" si="106"/>
        <v>2315.735848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818.204268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1197.511633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1659.84802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2015.993978</v>
      </c>
      <c r="AJ76" s="27">
        <f t="shared" si="107"/>
        <v>1867.967984</v>
      </c>
      <c r="AK76" s="27">
        <f t="shared" si="107"/>
        <v>2415.515753</v>
      </c>
      <c r="AL76" s="27">
        <f t="shared" si="107"/>
        <v>1622.570805</v>
      </c>
      <c r="AM76" s="27">
        <f t="shared" si="107"/>
        <v>1789.564506</v>
      </c>
      <c r="AN76" s="27">
        <f t="shared" si="107"/>
        <v>2315.735848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818.204268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1197.511633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1659.84802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2015.993978</v>
      </c>
      <c r="AJ77" s="27">
        <f t="shared" si="108"/>
        <v>1867.967984</v>
      </c>
      <c r="AK77" s="27">
        <f t="shared" si="108"/>
        <v>2415.515753</v>
      </c>
      <c r="AL77" s="27">
        <f t="shared" si="108"/>
        <v>1622.570805</v>
      </c>
      <c r="AM77" s="27">
        <f t="shared" si="108"/>
        <v>1789.564506</v>
      </c>
      <c r="AN77" s="27">
        <f t="shared" si="108"/>
        <v>2315.735848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818.204268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1197.511633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1659.84802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2015.993978</v>
      </c>
      <c r="AJ78" s="27">
        <f t="shared" si="109"/>
        <v>1867.967984</v>
      </c>
      <c r="AK78" s="27">
        <f t="shared" si="109"/>
        <v>2415.515753</v>
      </c>
      <c r="AL78" s="27">
        <f t="shared" si="109"/>
        <v>1622.570805</v>
      </c>
      <c r="AM78" s="27">
        <f t="shared" si="109"/>
        <v>1789.564506</v>
      </c>
      <c r="AN78" s="27">
        <f t="shared" si="109"/>
        <v>2315.735848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818.204268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1197.511633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1659.84802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2015.993978</v>
      </c>
      <c r="AJ79" s="27">
        <f t="shared" si="110"/>
        <v>1867.967984</v>
      </c>
      <c r="AK79" s="27">
        <f t="shared" si="110"/>
        <v>2415.515753</v>
      </c>
      <c r="AL79" s="27">
        <f t="shared" si="110"/>
        <v>1622.570805</v>
      </c>
      <c r="AM79" s="27">
        <f t="shared" si="110"/>
        <v>1789.564506</v>
      </c>
      <c r="AN79" s="27">
        <f t="shared" si="110"/>
        <v>2315.735848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818.204268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1197.511633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1659.84802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2015.993978</v>
      </c>
      <c r="AJ80" s="27">
        <f t="shared" si="111"/>
        <v>1867.967984</v>
      </c>
      <c r="AK80" s="27">
        <f t="shared" si="111"/>
        <v>2415.515753</v>
      </c>
      <c r="AL80" s="27">
        <f t="shared" si="111"/>
        <v>1622.570805</v>
      </c>
      <c r="AM80" s="27">
        <f t="shared" si="111"/>
        <v>1789.564506</v>
      </c>
      <c r="AN80" s="27">
        <f t="shared" si="111"/>
        <v>2315.735848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818.204268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1197.511633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1659.84802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2015.993978</v>
      </c>
      <c r="AJ81" s="27">
        <f t="shared" si="112"/>
        <v>1867.967984</v>
      </c>
      <c r="AK81" s="27">
        <f t="shared" si="112"/>
        <v>2415.515753</v>
      </c>
      <c r="AL81" s="27">
        <f t="shared" si="112"/>
        <v>1622.570805</v>
      </c>
      <c r="AM81" s="27">
        <f t="shared" si="112"/>
        <v>1789.564506</v>
      </c>
      <c r="AN81" s="27">
        <f t="shared" si="112"/>
        <v>2315.735848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818.204268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1197.511633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1659.84802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2015.993978</v>
      </c>
      <c r="AJ82" s="27">
        <f t="shared" si="113"/>
        <v>1867.967984</v>
      </c>
      <c r="AK82" s="27">
        <f t="shared" si="113"/>
        <v>2415.515753</v>
      </c>
      <c r="AL82" s="27">
        <f t="shared" si="113"/>
        <v>1622.570805</v>
      </c>
      <c r="AM82" s="27">
        <f t="shared" si="113"/>
        <v>1789.564506</v>
      </c>
      <c r="AN82" s="27">
        <f t="shared" si="113"/>
        <v>2315.735848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818.204268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1197.511633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1659.84802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2015.993978</v>
      </c>
      <c r="AJ83" s="27">
        <f t="shared" si="114"/>
        <v>1867.967984</v>
      </c>
      <c r="AK83" s="27">
        <f t="shared" si="114"/>
        <v>2415.515753</v>
      </c>
      <c r="AL83" s="27">
        <f t="shared" si="114"/>
        <v>1622.570805</v>
      </c>
      <c r="AM83" s="27">
        <f t="shared" si="114"/>
        <v>1789.564506</v>
      </c>
      <c r="AN83" s="27">
        <f t="shared" si="114"/>
        <v>2315.735848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818.204268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1197.511633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1659.84802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2015.993978</v>
      </c>
      <c r="AJ84" s="27">
        <f t="shared" si="115"/>
        <v>1867.967984</v>
      </c>
      <c r="AK84" s="27">
        <f t="shared" si="115"/>
        <v>2415.515753</v>
      </c>
      <c r="AL84" s="27">
        <f t="shared" si="115"/>
        <v>1622.570805</v>
      </c>
      <c r="AM84" s="27">
        <f t="shared" si="115"/>
        <v>1789.564506</v>
      </c>
      <c r="AN84" s="27">
        <f t="shared" si="115"/>
        <v>2315.735848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818.204268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1197.511633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1659.84802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2015.993978</v>
      </c>
      <c r="AJ85" s="27">
        <f t="shared" si="116"/>
        <v>1867.967984</v>
      </c>
      <c r="AK85" s="27">
        <f t="shared" si="116"/>
        <v>2415.515753</v>
      </c>
      <c r="AL85" s="27">
        <f t="shared" si="116"/>
        <v>1622.570805</v>
      </c>
      <c r="AM85" s="27">
        <f t="shared" si="116"/>
        <v>1789.564506</v>
      </c>
      <c r="AN85" s="27">
        <f t="shared" si="116"/>
        <v>2315.735848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818.204268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1197.511633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1659.84802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2015.993978</v>
      </c>
      <c r="AJ86" s="27">
        <f t="shared" si="117"/>
        <v>1867.967984</v>
      </c>
      <c r="AK86" s="27">
        <f t="shared" si="117"/>
        <v>2415.515753</v>
      </c>
      <c r="AL86" s="27">
        <f t="shared" si="117"/>
        <v>1622.570805</v>
      </c>
      <c r="AM86" s="27">
        <f t="shared" si="117"/>
        <v>1789.564506</v>
      </c>
      <c r="AN86" s="27">
        <f t="shared" si="117"/>
        <v>2315.735848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818.204268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1197.511633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1659.84802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2015.993978</v>
      </c>
      <c r="AJ87" s="27">
        <f t="shared" si="118"/>
        <v>1867.967984</v>
      </c>
      <c r="AK87" s="27">
        <f t="shared" si="118"/>
        <v>2415.515753</v>
      </c>
      <c r="AL87" s="27">
        <f t="shared" si="118"/>
        <v>1622.570805</v>
      </c>
      <c r="AM87" s="27">
        <f t="shared" si="118"/>
        <v>1789.564506</v>
      </c>
      <c r="AN87" s="27">
        <f t="shared" si="118"/>
        <v>2315.735848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818.204268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1197.511633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1659.84802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2015.993978</v>
      </c>
      <c r="AJ88" s="27">
        <f t="shared" si="119"/>
        <v>1867.967984</v>
      </c>
      <c r="AK88" s="27">
        <f t="shared" si="119"/>
        <v>2415.515753</v>
      </c>
      <c r="AL88" s="27">
        <f t="shared" si="119"/>
        <v>1622.570805</v>
      </c>
      <c r="AM88" s="27">
        <f t="shared" si="119"/>
        <v>1789.564506</v>
      </c>
      <c r="AN88" s="27">
        <f t="shared" si="119"/>
        <v>2315.735848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818.204268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1197.511633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1659.84802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2015.993978</v>
      </c>
      <c r="AJ89" s="27">
        <f t="shared" si="120"/>
        <v>1867.967984</v>
      </c>
      <c r="AK89" s="27">
        <f t="shared" si="120"/>
        <v>2415.515753</v>
      </c>
      <c r="AL89" s="27">
        <f t="shared" si="120"/>
        <v>1622.570805</v>
      </c>
      <c r="AM89" s="27">
        <f t="shared" si="120"/>
        <v>1789.564506</v>
      </c>
      <c r="AN89" s="27">
        <f t="shared" si="120"/>
        <v>2315.735848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818.204268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1197.511633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1659.84802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2015.993978</v>
      </c>
      <c r="AJ90" s="27">
        <f t="shared" si="121"/>
        <v>1867.967984</v>
      </c>
      <c r="AK90" s="27">
        <f t="shared" si="121"/>
        <v>2415.515753</v>
      </c>
      <c r="AL90" s="27">
        <f t="shared" si="121"/>
        <v>1622.570805</v>
      </c>
      <c r="AM90" s="27">
        <f t="shared" si="121"/>
        <v>1789.564506</v>
      </c>
      <c r="AN90" s="27">
        <f t="shared" si="121"/>
        <v>2315.735848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818.204268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1197.511633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1659.84802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2015.993978</v>
      </c>
      <c r="AJ91" s="27">
        <f t="shared" si="122"/>
        <v>1867.967984</v>
      </c>
      <c r="AK91" s="27">
        <f t="shared" si="122"/>
        <v>2415.515753</v>
      </c>
      <c r="AL91" s="27">
        <f t="shared" si="122"/>
        <v>1622.570805</v>
      </c>
      <c r="AM91" s="27">
        <f t="shared" si="122"/>
        <v>1789.564506</v>
      </c>
      <c r="AN91" s="27">
        <f t="shared" si="122"/>
        <v>2315.735848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818.204268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1197.511633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1659.84802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2015.993978</v>
      </c>
      <c r="AJ92" s="27">
        <f t="shared" si="123"/>
        <v>1867.967984</v>
      </c>
      <c r="AK92" s="27">
        <f t="shared" si="123"/>
        <v>2415.515753</v>
      </c>
      <c r="AL92" s="27">
        <f t="shared" si="123"/>
        <v>1622.570805</v>
      </c>
      <c r="AM92" s="27">
        <f t="shared" si="123"/>
        <v>1789.564506</v>
      </c>
      <c r="AN92" s="27">
        <f t="shared" si="123"/>
        <v>2315.735848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818.204268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1197.511633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1659.84802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2015.993978</v>
      </c>
      <c r="AJ93" s="27">
        <f t="shared" si="124"/>
        <v>1867.967984</v>
      </c>
      <c r="AK93" s="27">
        <f t="shared" si="124"/>
        <v>2415.515753</v>
      </c>
      <c r="AL93" s="27">
        <f t="shared" si="124"/>
        <v>1622.570805</v>
      </c>
      <c r="AM93" s="27">
        <f t="shared" si="124"/>
        <v>1789.564506</v>
      </c>
      <c r="AN93" s="27">
        <f t="shared" si="124"/>
        <v>2315.735848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818.204268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1197.511633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1659.84802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2015.993978</v>
      </c>
      <c r="AJ94" s="27">
        <f t="shared" si="125"/>
        <v>1867.967984</v>
      </c>
      <c r="AK94" s="27">
        <f t="shared" si="125"/>
        <v>2415.515753</v>
      </c>
      <c r="AL94" s="27">
        <f t="shared" si="125"/>
        <v>1622.570805</v>
      </c>
      <c r="AM94" s="27">
        <f t="shared" si="125"/>
        <v>1789.564506</v>
      </c>
      <c r="AN94" s="27">
        <f t="shared" si="125"/>
        <v>2315.735848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818.204268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1197.511633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1659.84802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2015.993978</v>
      </c>
      <c r="AJ95" s="27">
        <f t="shared" si="126"/>
        <v>1867.967984</v>
      </c>
      <c r="AK95" s="27">
        <f t="shared" si="126"/>
        <v>2415.515753</v>
      </c>
      <c r="AL95" s="27">
        <f t="shared" si="126"/>
        <v>1622.570805</v>
      </c>
      <c r="AM95" s="27">
        <f t="shared" si="126"/>
        <v>1789.564506</v>
      </c>
      <c r="AN95" s="27">
        <f t="shared" si="126"/>
        <v>2315.735848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818.204268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1197.511633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1659.84802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2015.993978</v>
      </c>
      <c r="AJ96" s="27">
        <f t="shared" si="127"/>
        <v>1867.967984</v>
      </c>
      <c r="AK96" s="27">
        <f t="shared" si="127"/>
        <v>2415.515753</v>
      </c>
      <c r="AL96" s="27">
        <f t="shared" si="127"/>
        <v>1622.570805</v>
      </c>
      <c r="AM96" s="27">
        <f t="shared" si="127"/>
        <v>1789.564506</v>
      </c>
      <c r="AN96" s="27">
        <f t="shared" si="127"/>
        <v>2315.735848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818.204268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1197.511633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1659.84802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2015.993978</v>
      </c>
      <c r="AJ97" s="27">
        <f t="shared" si="128"/>
        <v>1867.967984</v>
      </c>
      <c r="AK97" s="27">
        <f t="shared" si="128"/>
        <v>2415.515753</v>
      </c>
      <c r="AL97" s="27">
        <f t="shared" si="128"/>
        <v>1622.570805</v>
      </c>
      <c r="AM97" s="27">
        <f t="shared" si="128"/>
        <v>1789.564506</v>
      </c>
      <c r="AN97" s="27">
        <f t="shared" si="128"/>
        <v>2315.735848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818.204268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1197.511633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1659.84802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2015.993978</v>
      </c>
      <c r="AJ98" s="27">
        <f t="shared" si="129"/>
        <v>1867.967984</v>
      </c>
      <c r="AK98" s="27">
        <f t="shared" si="129"/>
        <v>2415.515753</v>
      </c>
      <c r="AL98" s="27">
        <f t="shared" si="129"/>
        <v>1622.570805</v>
      </c>
      <c r="AM98" s="27">
        <f t="shared" si="129"/>
        <v>1789.564506</v>
      </c>
      <c r="AN98" s="27">
        <f t="shared" si="129"/>
        <v>2315.735848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818.204268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1197.511633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1659.84802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2015.993978</v>
      </c>
      <c r="AJ99" s="27">
        <f t="shared" si="130"/>
        <v>1867.967984</v>
      </c>
      <c r="AK99" s="27">
        <f t="shared" si="130"/>
        <v>2415.515753</v>
      </c>
      <c r="AL99" s="27">
        <f t="shared" si="130"/>
        <v>1622.570805</v>
      </c>
      <c r="AM99" s="27">
        <f t="shared" si="130"/>
        <v>1789.564506</v>
      </c>
      <c r="AN99" s="27">
        <f t="shared" si="130"/>
        <v>2315.735848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818.204268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1197.511633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1659.84802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2015.993978</v>
      </c>
      <c r="AJ100" s="27">
        <f t="shared" si="131"/>
        <v>1867.967984</v>
      </c>
      <c r="AK100" s="27">
        <f t="shared" si="131"/>
        <v>2415.515753</v>
      </c>
      <c r="AL100" s="27">
        <f t="shared" si="131"/>
        <v>1622.570805</v>
      </c>
      <c r="AM100" s="27">
        <f t="shared" si="131"/>
        <v>1789.564506</v>
      </c>
      <c r="AN100" s="27">
        <f t="shared" si="131"/>
        <v>2315.735848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818.204268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1197.511633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1659.84802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2015.993978</v>
      </c>
      <c r="AJ101" s="27">
        <f t="shared" si="132"/>
        <v>1867.967984</v>
      </c>
      <c r="AK101" s="27">
        <f t="shared" si="132"/>
        <v>2415.515753</v>
      </c>
      <c r="AL101" s="27">
        <f t="shared" si="132"/>
        <v>1622.570805</v>
      </c>
      <c r="AM101" s="27">
        <f t="shared" si="132"/>
        <v>1789.564506</v>
      </c>
      <c r="AN101" s="27">
        <f t="shared" si="132"/>
        <v>2315.735848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818.204268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1197.511633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1659.84802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2015.993978</v>
      </c>
      <c r="AJ102" s="27">
        <f t="shared" si="133"/>
        <v>1867.967984</v>
      </c>
      <c r="AK102" s="27">
        <f t="shared" si="133"/>
        <v>2415.515753</v>
      </c>
      <c r="AL102" s="27">
        <f t="shared" si="133"/>
        <v>1622.570805</v>
      </c>
      <c r="AM102" s="27">
        <f t="shared" si="133"/>
        <v>1789.564506</v>
      </c>
      <c r="AN102" s="27">
        <f t="shared" si="133"/>
        <v>2315.735848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818.204268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1197.511633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1659.84802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2015.993978</v>
      </c>
      <c r="AJ103" s="27">
        <f t="shared" si="134"/>
        <v>1867.967984</v>
      </c>
      <c r="AK103" s="27">
        <f t="shared" si="134"/>
        <v>2415.515753</v>
      </c>
      <c r="AL103" s="27">
        <f t="shared" si="134"/>
        <v>1622.570805</v>
      </c>
      <c r="AM103" s="27">
        <f t="shared" si="134"/>
        <v>1789.564506</v>
      </c>
      <c r="AN103" s="27">
        <f t="shared" si="134"/>
        <v>2315.735848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818.204268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1197.511633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1659.84802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2015.993978</v>
      </c>
      <c r="AJ104" s="27">
        <f t="shared" si="135"/>
        <v>1867.967984</v>
      </c>
      <c r="AK104" s="27">
        <f t="shared" si="135"/>
        <v>2415.515753</v>
      </c>
      <c r="AL104" s="27">
        <f t="shared" si="135"/>
        <v>1622.570805</v>
      </c>
      <c r="AM104" s="27">
        <f t="shared" si="135"/>
        <v>1789.564506</v>
      </c>
      <c r="AN104" s="27">
        <f t="shared" si="135"/>
        <v>2315.735848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818.204268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1197.511633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1659.84802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2015.993978</v>
      </c>
      <c r="AJ105" s="27">
        <f t="shared" si="136"/>
        <v>1867.967984</v>
      </c>
      <c r="AK105" s="27">
        <f t="shared" si="136"/>
        <v>2415.515753</v>
      </c>
      <c r="AL105" s="27">
        <f t="shared" si="136"/>
        <v>1622.570805</v>
      </c>
      <c r="AM105" s="27">
        <f t="shared" si="136"/>
        <v>1789.564506</v>
      </c>
      <c r="AN105" s="27">
        <f t="shared" si="136"/>
        <v>2315.735848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818.204268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1197.511633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1659.84802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2015.993978</v>
      </c>
      <c r="AJ106" s="27">
        <f t="shared" si="137"/>
        <v>1867.967984</v>
      </c>
      <c r="AK106" s="27">
        <f t="shared" si="137"/>
        <v>2415.515753</v>
      </c>
      <c r="AL106" s="27">
        <f t="shared" si="137"/>
        <v>1622.570805</v>
      </c>
      <c r="AM106" s="27">
        <f t="shared" si="137"/>
        <v>1789.564506</v>
      </c>
      <c r="AN106" s="27">
        <f t="shared" si="137"/>
        <v>2315.735848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818.204268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1197.511633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1659.84802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2015.993978</v>
      </c>
      <c r="AJ107" s="27">
        <f t="shared" si="138"/>
        <v>1867.967984</v>
      </c>
      <c r="AK107" s="27">
        <f t="shared" si="138"/>
        <v>2415.515753</v>
      </c>
      <c r="AL107" s="27">
        <f t="shared" si="138"/>
        <v>1622.570805</v>
      </c>
      <c r="AM107" s="27">
        <f t="shared" si="138"/>
        <v>1789.564506</v>
      </c>
      <c r="AN107" s="27">
        <f t="shared" si="138"/>
        <v>2315.735848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818.204268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1197.511633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1659.84802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2015.993978</v>
      </c>
      <c r="AJ108" s="27">
        <f t="shared" si="139"/>
        <v>1867.967984</v>
      </c>
      <c r="AK108" s="27">
        <f t="shared" si="139"/>
        <v>2415.515753</v>
      </c>
      <c r="AL108" s="27">
        <f t="shared" si="139"/>
        <v>1622.570805</v>
      </c>
      <c r="AM108" s="27">
        <f t="shared" si="139"/>
        <v>1789.564506</v>
      </c>
      <c r="AN108" s="27">
        <f t="shared" si="139"/>
        <v>2315.735848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818.204268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1197.511633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1659.84802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2015.993978</v>
      </c>
      <c r="AJ109" s="27">
        <f t="shared" si="140"/>
        <v>1867.967984</v>
      </c>
      <c r="AK109" s="27">
        <f t="shared" si="140"/>
        <v>2415.515753</v>
      </c>
      <c r="AL109" s="27">
        <f t="shared" si="140"/>
        <v>1622.570805</v>
      </c>
      <c r="AM109" s="27">
        <f t="shared" si="140"/>
        <v>1789.564506</v>
      </c>
      <c r="AN109" s="27">
        <f t="shared" si="140"/>
        <v>2315.735848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818.204268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1197.511633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1659.84802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2015.993978</v>
      </c>
      <c r="AJ110" s="27">
        <f t="shared" si="141"/>
        <v>1867.967984</v>
      </c>
      <c r="AK110" s="27">
        <f t="shared" si="141"/>
        <v>2415.515753</v>
      </c>
      <c r="AL110" s="27">
        <f t="shared" si="141"/>
        <v>1622.570805</v>
      </c>
      <c r="AM110" s="27">
        <f t="shared" si="141"/>
        <v>1789.564506</v>
      </c>
      <c r="AN110" s="27">
        <f t="shared" si="141"/>
        <v>2315.735848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818.204268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1197.511633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1659.84802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2015.993978</v>
      </c>
      <c r="AJ111" s="27">
        <f t="shared" si="142"/>
        <v>1867.967984</v>
      </c>
      <c r="AK111" s="27">
        <f t="shared" si="142"/>
        <v>2415.515753</v>
      </c>
      <c r="AL111" s="27">
        <f t="shared" si="142"/>
        <v>1622.570805</v>
      </c>
      <c r="AM111" s="27">
        <f t="shared" si="142"/>
        <v>1789.564506</v>
      </c>
      <c r="AN111" s="27">
        <f t="shared" si="142"/>
        <v>2315.735848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818.204268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1197.511633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1659.84802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2015.993978</v>
      </c>
      <c r="AJ112" s="27">
        <f t="shared" si="143"/>
        <v>1867.967984</v>
      </c>
      <c r="AK112" s="27">
        <f t="shared" si="143"/>
        <v>2415.515753</v>
      </c>
      <c r="AL112" s="27">
        <f t="shared" si="143"/>
        <v>1622.570805</v>
      </c>
      <c r="AM112" s="27">
        <f t="shared" si="143"/>
        <v>1789.564506</v>
      </c>
      <c r="AN112" s="27">
        <f t="shared" si="143"/>
        <v>2315.735848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818.204268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1197.511633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1659.84802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2015.993978</v>
      </c>
      <c r="AJ113" s="27">
        <f t="shared" si="144"/>
        <v>1867.967984</v>
      </c>
      <c r="AK113" s="27">
        <f t="shared" si="144"/>
        <v>2415.515753</v>
      </c>
      <c r="AL113" s="27">
        <f t="shared" si="144"/>
        <v>1622.570805</v>
      </c>
      <c r="AM113" s="27">
        <f t="shared" si="144"/>
        <v>1789.564506</v>
      </c>
      <c r="AN113" s="27">
        <f t="shared" si="144"/>
        <v>2315.735848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818.204268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1197.511633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1659.84802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2015.993978</v>
      </c>
      <c r="AJ114" s="27">
        <f t="shared" si="145"/>
        <v>1867.967984</v>
      </c>
      <c r="AK114" s="27">
        <f t="shared" si="145"/>
        <v>2415.515753</v>
      </c>
      <c r="AL114" s="27">
        <f t="shared" si="145"/>
        <v>1622.570805</v>
      </c>
      <c r="AM114" s="27">
        <f t="shared" si="145"/>
        <v>1789.564506</v>
      </c>
      <c r="AN114" s="27">
        <f t="shared" si="145"/>
        <v>2315.735848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818.204268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1197.511633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1659.84802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2015.993978</v>
      </c>
      <c r="AJ115" s="27">
        <f t="shared" si="146"/>
        <v>1867.967984</v>
      </c>
      <c r="AK115" s="27">
        <f t="shared" si="146"/>
        <v>2415.515753</v>
      </c>
      <c r="AL115" s="27">
        <f t="shared" si="146"/>
        <v>1622.570805</v>
      </c>
      <c r="AM115" s="27">
        <f t="shared" si="146"/>
        <v>1789.564506</v>
      </c>
      <c r="AN115" s="27">
        <f t="shared" si="146"/>
        <v>2315.735848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818.204268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1197.511633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1659.84802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2015.993978</v>
      </c>
      <c r="AJ116" s="27">
        <f t="shared" si="147"/>
        <v>1867.967984</v>
      </c>
      <c r="AK116" s="27">
        <f t="shared" si="147"/>
        <v>2415.515753</v>
      </c>
      <c r="AL116" s="27">
        <f t="shared" si="147"/>
        <v>1622.570805</v>
      </c>
      <c r="AM116" s="27">
        <f t="shared" si="147"/>
        <v>1789.564506</v>
      </c>
      <c r="AN116" s="27">
        <f t="shared" si="147"/>
        <v>2315.735848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818.204268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1197.511633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1659.84802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2015.993978</v>
      </c>
      <c r="AJ117" s="27">
        <f t="shared" si="148"/>
        <v>1867.967984</v>
      </c>
      <c r="AK117" s="27">
        <f t="shared" si="148"/>
        <v>2415.515753</v>
      </c>
      <c r="AL117" s="27">
        <f t="shared" si="148"/>
        <v>1622.570805</v>
      </c>
      <c r="AM117" s="27">
        <f t="shared" si="148"/>
        <v>1789.564506</v>
      </c>
      <c r="AN117" s="27">
        <f t="shared" si="148"/>
        <v>2315.735848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818.204268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1197.511633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1659.84802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2015.993978</v>
      </c>
      <c r="AJ118" s="27">
        <f t="shared" si="149"/>
        <v>1867.967984</v>
      </c>
      <c r="AK118" s="27">
        <f t="shared" si="149"/>
        <v>2415.515753</v>
      </c>
      <c r="AL118" s="27">
        <f t="shared" si="149"/>
        <v>1622.570805</v>
      </c>
      <c r="AM118" s="27">
        <f t="shared" si="149"/>
        <v>1789.564506</v>
      </c>
      <c r="AN118" s="27">
        <f t="shared" si="149"/>
        <v>2315.735848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818.204268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1197.511633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1659.84802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2015.993978</v>
      </c>
      <c r="AJ119" s="27">
        <f t="shared" si="150"/>
        <v>1867.967984</v>
      </c>
      <c r="AK119" s="27">
        <f t="shared" si="150"/>
        <v>2415.515753</v>
      </c>
      <c r="AL119" s="27">
        <f t="shared" si="150"/>
        <v>1622.570805</v>
      </c>
      <c r="AM119" s="27">
        <f t="shared" si="150"/>
        <v>1789.564506</v>
      </c>
      <c r="AN119" s="27">
        <f t="shared" si="150"/>
        <v>2315.735848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818.204268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1197.511633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1659.84802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2015.993978</v>
      </c>
      <c r="AJ120" s="27">
        <f t="shared" si="151"/>
        <v>1867.967984</v>
      </c>
      <c r="AK120" s="27">
        <f t="shared" si="151"/>
        <v>2415.515753</v>
      </c>
      <c r="AL120" s="27">
        <f t="shared" si="151"/>
        <v>1622.570805</v>
      </c>
      <c r="AM120" s="27">
        <f t="shared" si="151"/>
        <v>1789.564506</v>
      </c>
      <c r="AN120" s="27">
        <f t="shared" si="151"/>
        <v>2315.735848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818.204268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1197.511633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1659.84802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2015.993978</v>
      </c>
      <c r="AJ121" s="27">
        <f t="shared" si="152"/>
        <v>1867.967984</v>
      </c>
      <c r="AK121" s="27">
        <f t="shared" si="152"/>
        <v>2415.515753</v>
      </c>
      <c r="AL121" s="27">
        <f t="shared" si="152"/>
        <v>1622.570805</v>
      </c>
      <c r="AM121" s="27">
        <f t="shared" si="152"/>
        <v>1789.564506</v>
      </c>
      <c r="AN121" s="27">
        <f t="shared" si="152"/>
        <v>2315.735848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818.204268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1197.511633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1659.84802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2015.993978</v>
      </c>
      <c r="AJ122" s="27">
        <f t="shared" si="153"/>
        <v>1867.967984</v>
      </c>
      <c r="AK122" s="27">
        <f t="shared" si="153"/>
        <v>2415.515753</v>
      </c>
      <c r="AL122" s="27">
        <f t="shared" si="153"/>
        <v>1622.570805</v>
      </c>
      <c r="AM122" s="27">
        <f t="shared" si="153"/>
        <v>1789.564506</v>
      </c>
      <c r="AN122" s="27">
        <f t="shared" si="153"/>
        <v>2315.735848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818.204268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1197.511633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1659.84802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2015.993978</v>
      </c>
      <c r="AJ123" s="27">
        <f t="shared" si="154"/>
        <v>1867.967984</v>
      </c>
      <c r="AK123" s="27">
        <f t="shared" si="154"/>
        <v>2415.515753</v>
      </c>
      <c r="AL123" s="27">
        <f t="shared" si="154"/>
        <v>1622.570805</v>
      </c>
      <c r="AM123" s="27">
        <f t="shared" si="154"/>
        <v>1789.564506</v>
      </c>
      <c r="AN123" s="27">
        <f t="shared" si="154"/>
        <v>2315.735848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818.204268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1197.511633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1659.84802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2015.993978</v>
      </c>
      <c r="AJ124" s="27">
        <f t="shared" si="155"/>
        <v>1867.967984</v>
      </c>
      <c r="AK124" s="27">
        <f t="shared" si="155"/>
        <v>2415.515753</v>
      </c>
      <c r="AL124" s="27">
        <f t="shared" si="155"/>
        <v>1622.570805</v>
      </c>
      <c r="AM124" s="27">
        <f t="shared" si="155"/>
        <v>1789.564506</v>
      </c>
      <c r="AN124" s="27">
        <f t="shared" si="155"/>
        <v>2315.735848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818.204268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1197.511633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1659.84802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2015.993978</v>
      </c>
      <c r="AJ125" s="27">
        <f t="shared" si="156"/>
        <v>1867.967984</v>
      </c>
      <c r="AK125" s="27">
        <f t="shared" si="156"/>
        <v>2415.515753</v>
      </c>
      <c r="AL125" s="27">
        <f t="shared" si="156"/>
        <v>1622.570805</v>
      </c>
      <c r="AM125" s="27">
        <f t="shared" si="156"/>
        <v>1789.564506</v>
      </c>
      <c r="AN125" s="27">
        <f t="shared" si="156"/>
        <v>2315.735848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818.204268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1197.511633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1659.84802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2015.993978</v>
      </c>
      <c r="AJ126" s="27">
        <f t="shared" si="157"/>
        <v>1867.967984</v>
      </c>
      <c r="AK126" s="27">
        <f t="shared" si="157"/>
        <v>2415.515753</v>
      </c>
      <c r="AL126" s="27">
        <f t="shared" si="157"/>
        <v>1622.570805</v>
      </c>
      <c r="AM126" s="27">
        <f t="shared" si="157"/>
        <v>1789.564506</v>
      </c>
      <c r="AN126" s="27">
        <f t="shared" si="157"/>
        <v>2315.735848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818.204268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1197.511633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1659.84802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2015.993978</v>
      </c>
      <c r="AJ127" s="27">
        <f t="shared" si="158"/>
        <v>1867.967984</v>
      </c>
      <c r="AK127" s="27">
        <f t="shared" si="158"/>
        <v>2415.515753</v>
      </c>
      <c r="AL127" s="27">
        <f t="shared" si="158"/>
        <v>1622.570805</v>
      </c>
      <c r="AM127" s="27">
        <f t="shared" si="158"/>
        <v>1789.564506</v>
      </c>
      <c r="AN127" s="27">
        <f t="shared" si="158"/>
        <v>2315.735848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818.204268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1197.511633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1659.84802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2015.993978</v>
      </c>
      <c r="AJ128" s="27">
        <f t="shared" si="159"/>
        <v>1867.967984</v>
      </c>
      <c r="AK128" s="27">
        <f t="shared" si="159"/>
        <v>2415.515753</v>
      </c>
      <c r="AL128" s="27">
        <f t="shared" si="159"/>
        <v>1622.570805</v>
      </c>
      <c r="AM128" s="27">
        <f t="shared" si="159"/>
        <v>1789.564506</v>
      </c>
      <c r="AN128" s="27">
        <f t="shared" si="159"/>
        <v>2315.735848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818.204268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1197.511633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1659.84802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2015.993978</v>
      </c>
      <c r="AJ129" s="27">
        <f t="shared" si="160"/>
        <v>1867.967984</v>
      </c>
      <c r="AK129" s="27">
        <f t="shared" si="160"/>
        <v>2415.515753</v>
      </c>
      <c r="AL129" s="27">
        <f t="shared" si="160"/>
        <v>1622.570805</v>
      </c>
      <c r="AM129" s="27">
        <f t="shared" si="160"/>
        <v>1789.564506</v>
      </c>
      <c r="AN129" s="27">
        <f t="shared" si="160"/>
        <v>2315.735848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818.204268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1197.511633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1659.84802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2015.993978</v>
      </c>
      <c r="AJ130" s="27">
        <f t="shared" si="161"/>
        <v>1867.967984</v>
      </c>
      <c r="AK130" s="27">
        <f t="shared" si="161"/>
        <v>2415.515753</v>
      </c>
      <c r="AL130" s="27">
        <f t="shared" si="161"/>
        <v>1622.570805</v>
      </c>
      <c r="AM130" s="27">
        <f t="shared" si="161"/>
        <v>1789.564506</v>
      </c>
      <c r="AN130" s="27">
        <f t="shared" si="161"/>
        <v>2315.735848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818.204268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1197.511633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1659.84802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2015.993978</v>
      </c>
      <c r="AJ131" s="27">
        <f t="shared" si="162"/>
        <v>1867.967984</v>
      </c>
      <c r="AK131" s="27">
        <f t="shared" si="162"/>
        <v>2415.515753</v>
      </c>
      <c r="AL131" s="27">
        <f t="shared" si="162"/>
        <v>1622.570805</v>
      </c>
      <c r="AM131" s="27">
        <f t="shared" si="162"/>
        <v>1789.564506</v>
      </c>
      <c r="AN131" s="27">
        <f t="shared" si="162"/>
        <v>2315.735848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818.204268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1197.511633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1659.84802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2015.993978</v>
      </c>
      <c r="AJ132" s="27">
        <f t="shared" si="163"/>
        <v>1867.967984</v>
      </c>
      <c r="AK132" s="27">
        <f t="shared" si="163"/>
        <v>2415.515753</v>
      </c>
      <c r="AL132" s="27">
        <f t="shared" si="163"/>
        <v>1622.570805</v>
      </c>
      <c r="AM132" s="27">
        <f t="shared" si="163"/>
        <v>1789.564506</v>
      </c>
      <c r="AN132" s="27">
        <f t="shared" si="163"/>
        <v>2315.735848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818.204268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1197.511633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1659.84802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2015.993978</v>
      </c>
      <c r="AJ133" s="27">
        <f t="shared" si="164"/>
        <v>1867.967984</v>
      </c>
      <c r="AK133" s="27">
        <f t="shared" si="164"/>
        <v>2415.515753</v>
      </c>
      <c r="AL133" s="27">
        <f t="shared" si="164"/>
        <v>1622.570805</v>
      </c>
      <c r="AM133" s="27">
        <f t="shared" si="164"/>
        <v>1789.564506</v>
      </c>
      <c r="AN133" s="27">
        <f t="shared" si="164"/>
        <v>2315.735848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818.204268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1197.511633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1659.84802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2015.993978</v>
      </c>
      <c r="AJ134" s="27">
        <f t="shared" si="165"/>
        <v>1867.967984</v>
      </c>
      <c r="AK134" s="27">
        <f t="shared" si="165"/>
        <v>2415.515753</v>
      </c>
      <c r="AL134" s="27">
        <f t="shared" si="165"/>
        <v>1622.570805</v>
      </c>
      <c r="AM134" s="27">
        <f t="shared" si="165"/>
        <v>1789.564506</v>
      </c>
      <c r="AN134" s="27">
        <f t="shared" si="165"/>
        <v>2315.735848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818.204268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1197.511633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1659.84802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2015.993978</v>
      </c>
      <c r="AJ135" s="27">
        <f t="shared" si="166"/>
        <v>1867.967984</v>
      </c>
      <c r="AK135" s="27">
        <f t="shared" si="166"/>
        <v>2415.515753</v>
      </c>
      <c r="AL135" s="27">
        <f t="shared" si="166"/>
        <v>1622.570805</v>
      </c>
      <c r="AM135" s="27">
        <f t="shared" si="166"/>
        <v>1789.564506</v>
      </c>
      <c r="AN135" s="27">
        <f t="shared" si="166"/>
        <v>2315.735848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818.204268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1197.511633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1659.84802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2015.993978</v>
      </c>
      <c r="AJ136" s="27">
        <f t="shared" si="167"/>
        <v>1867.967984</v>
      </c>
      <c r="AK136" s="27">
        <f t="shared" si="167"/>
        <v>2415.515753</v>
      </c>
      <c r="AL136" s="27">
        <f t="shared" si="167"/>
        <v>1622.570805</v>
      </c>
      <c r="AM136" s="27">
        <f t="shared" si="167"/>
        <v>1789.564506</v>
      </c>
      <c r="AN136" s="27">
        <f t="shared" si="167"/>
        <v>2315.735848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818.204268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1197.511633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1659.84802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2015.993978</v>
      </c>
      <c r="AJ137" s="27">
        <f t="shared" si="168"/>
        <v>1867.967984</v>
      </c>
      <c r="AK137" s="27">
        <f t="shared" si="168"/>
        <v>2415.515753</v>
      </c>
      <c r="AL137" s="27">
        <f t="shared" si="168"/>
        <v>1622.570805</v>
      </c>
      <c r="AM137" s="27">
        <f t="shared" si="168"/>
        <v>1789.564506</v>
      </c>
      <c r="AN137" s="27">
        <f t="shared" si="168"/>
        <v>2315.735848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818.204268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1197.511633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1659.84802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2015.993978</v>
      </c>
      <c r="AJ138" s="27">
        <f t="shared" si="169"/>
        <v>1867.967984</v>
      </c>
      <c r="AK138" s="27">
        <f t="shared" si="169"/>
        <v>2415.515753</v>
      </c>
      <c r="AL138" s="27">
        <f t="shared" si="169"/>
        <v>1622.570805</v>
      </c>
      <c r="AM138" s="27">
        <f t="shared" si="169"/>
        <v>1789.564506</v>
      </c>
      <c r="AN138" s="27">
        <f t="shared" si="169"/>
        <v>2315.735848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818.204268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1197.511633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1659.84802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2015.993978</v>
      </c>
      <c r="AJ139" s="27">
        <f t="shared" si="170"/>
        <v>1867.967984</v>
      </c>
      <c r="AK139" s="27">
        <f t="shared" si="170"/>
        <v>2415.515753</v>
      </c>
      <c r="AL139" s="27">
        <f t="shared" si="170"/>
        <v>1622.570805</v>
      </c>
      <c r="AM139" s="27">
        <f t="shared" si="170"/>
        <v>1789.564506</v>
      </c>
      <c r="AN139" s="27">
        <f t="shared" si="170"/>
        <v>2315.735848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818.204268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1197.511633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1659.84802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2015.993978</v>
      </c>
      <c r="AJ140" s="27">
        <f t="shared" si="171"/>
        <v>1867.967984</v>
      </c>
      <c r="AK140" s="27">
        <f t="shared" si="171"/>
        <v>2415.515753</v>
      </c>
      <c r="AL140" s="27">
        <f t="shared" si="171"/>
        <v>1622.570805</v>
      </c>
      <c r="AM140" s="27">
        <f t="shared" si="171"/>
        <v>1789.564506</v>
      </c>
      <c r="AN140" s="27">
        <f t="shared" si="171"/>
        <v>2315.735848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818.204268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1197.511633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1659.84802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2015.993978</v>
      </c>
      <c r="AJ141" s="27">
        <f t="shared" si="172"/>
        <v>1867.967984</v>
      </c>
      <c r="AK141" s="27">
        <f t="shared" si="172"/>
        <v>2415.515753</v>
      </c>
      <c r="AL141" s="27">
        <f t="shared" si="172"/>
        <v>1622.570805</v>
      </c>
      <c r="AM141" s="27">
        <f t="shared" si="172"/>
        <v>1789.564506</v>
      </c>
      <c r="AN141" s="27">
        <f t="shared" si="172"/>
        <v>2315.735848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818.204268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1197.511633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1659.84802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2015.993978</v>
      </c>
      <c r="AJ142" s="27">
        <f t="shared" si="173"/>
        <v>1867.967984</v>
      </c>
      <c r="AK142" s="27">
        <f t="shared" si="173"/>
        <v>2415.515753</v>
      </c>
      <c r="AL142" s="27">
        <f t="shared" si="173"/>
        <v>1622.570805</v>
      </c>
      <c r="AM142" s="27">
        <f t="shared" si="173"/>
        <v>1789.564506</v>
      </c>
      <c r="AN142" s="27">
        <f t="shared" si="173"/>
        <v>2315.735848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818.204268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1197.511633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1659.84802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2015.993978</v>
      </c>
      <c r="AJ143" s="27">
        <f t="shared" si="174"/>
        <v>1867.967984</v>
      </c>
      <c r="AK143" s="27">
        <f t="shared" si="174"/>
        <v>2415.515753</v>
      </c>
      <c r="AL143" s="27">
        <f t="shared" si="174"/>
        <v>1622.570805</v>
      </c>
      <c r="AM143" s="27">
        <f t="shared" si="174"/>
        <v>1789.564506</v>
      </c>
      <c r="AN143" s="27">
        <f t="shared" si="174"/>
        <v>2315.735848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818.204268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1197.511633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1659.84802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2015.993978</v>
      </c>
      <c r="AJ144" s="27">
        <f t="shared" si="175"/>
        <v>1867.967984</v>
      </c>
      <c r="AK144" s="27">
        <f t="shared" si="175"/>
        <v>2415.515753</v>
      </c>
      <c r="AL144" s="27">
        <f t="shared" si="175"/>
        <v>1622.570805</v>
      </c>
      <c r="AM144" s="27">
        <f t="shared" si="175"/>
        <v>1789.564506</v>
      </c>
      <c r="AN144" s="27">
        <f t="shared" si="175"/>
        <v>2315.735848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818.204268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1197.511633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1659.84802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2015.993978</v>
      </c>
      <c r="AJ145" s="27">
        <f t="shared" si="176"/>
        <v>1867.967984</v>
      </c>
      <c r="AK145" s="27">
        <f t="shared" si="176"/>
        <v>2415.515753</v>
      </c>
      <c r="AL145" s="27">
        <f t="shared" si="176"/>
        <v>1622.570805</v>
      </c>
      <c r="AM145" s="27">
        <f t="shared" si="176"/>
        <v>1789.564506</v>
      </c>
      <c r="AN145" s="27">
        <f t="shared" si="176"/>
        <v>2315.735848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818.204268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1197.511633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1659.84802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2015.993978</v>
      </c>
      <c r="AJ146" s="27">
        <f t="shared" si="177"/>
        <v>1867.967984</v>
      </c>
      <c r="AK146" s="27">
        <f t="shared" si="177"/>
        <v>2415.515753</v>
      </c>
      <c r="AL146" s="27">
        <f t="shared" si="177"/>
        <v>1622.570805</v>
      </c>
      <c r="AM146" s="27">
        <f t="shared" si="177"/>
        <v>1789.564506</v>
      </c>
      <c r="AN146" s="27">
        <f t="shared" si="177"/>
        <v>2315.735848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818.204268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1197.511633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1659.84802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2015.993978</v>
      </c>
      <c r="AJ147" s="27">
        <f t="shared" si="178"/>
        <v>1867.967984</v>
      </c>
      <c r="AK147" s="27">
        <f t="shared" si="178"/>
        <v>2415.515753</v>
      </c>
      <c r="AL147" s="27">
        <f t="shared" si="178"/>
        <v>1622.570805</v>
      </c>
      <c r="AM147" s="27">
        <f t="shared" si="178"/>
        <v>1789.564506</v>
      </c>
      <c r="AN147" s="27">
        <f t="shared" si="178"/>
        <v>2315.735848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818.204268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1197.511633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1659.84802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2015.993978</v>
      </c>
      <c r="AJ148" s="27">
        <f t="shared" si="179"/>
        <v>1867.967984</v>
      </c>
      <c r="AK148" s="27">
        <f t="shared" si="179"/>
        <v>2415.515753</v>
      </c>
      <c r="AL148" s="27">
        <f t="shared" si="179"/>
        <v>1622.570805</v>
      </c>
      <c r="AM148" s="27">
        <f t="shared" si="179"/>
        <v>1789.564506</v>
      </c>
      <c r="AN148" s="27">
        <f t="shared" si="179"/>
        <v>2315.735848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818.204268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1197.511633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1659.84802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2015.993978</v>
      </c>
      <c r="AJ149" s="27">
        <f t="shared" si="180"/>
        <v>1867.967984</v>
      </c>
      <c r="AK149" s="27">
        <f t="shared" si="180"/>
        <v>2415.515753</v>
      </c>
      <c r="AL149" s="27">
        <f t="shared" si="180"/>
        <v>1622.570805</v>
      </c>
      <c r="AM149" s="27">
        <f t="shared" si="180"/>
        <v>1789.564506</v>
      </c>
      <c r="AN149" s="27">
        <f t="shared" si="180"/>
        <v>2315.735848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818.204268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1197.511633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1659.84802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2015.993978</v>
      </c>
      <c r="AJ150" s="27">
        <f t="shared" si="181"/>
        <v>1867.967984</v>
      </c>
      <c r="AK150" s="27">
        <f t="shared" si="181"/>
        <v>2415.515753</v>
      </c>
      <c r="AL150" s="27">
        <f t="shared" si="181"/>
        <v>1622.570805</v>
      </c>
      <c r="AM150" s="27">
        <f t="shared" si="181"/>
        <v>1789.564506</v>
      </c>
      <c r="AN150" s="27">
        <f t="shared" si="181"/>
        <v>2315.735848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818.204268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1197.511633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1659.84802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2015.993978</v>
      </c>
      <c r="AJ151" s="27">
        <f t="shared" si="182"/>
        <v>1867.967984</v>
      </c>
      <c r="AK151" s="27">
        <f t="shared" si="182"/>
        <v>2415.515753</v>
      </c>
      <c r="AL151" s="27">
        <f t="shared" si="182"/>
        <v>1622.570805</v>
      </c>
      <c r="AM151" s="27">
        <f t="shared" si="182"/>
        <v>1789.564506</v>
      </c>
      <c r="AN151" s="27">
        <f t="shared" si="182"/>
        <v>2315.735848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818.204268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1197.511633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1659.84802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2015.993978</v>
      </c>
      <c r="AJ152" s="27">
        <f t="shared" si="183"/>
        <v>1867.967984</v>
      </c>
      <c r="AK152" s="27">
        <f t="shared" si="183"/>
        <v>2415.515753</v>
      </c>
      <c r="AL152" s="27">
        <f t="shared" si="183"/>
        <v>1622.570805</v>
      </c>
      <c r="AM152" s="27">
        <f t="shared" si="183"/>
        <v>1789.564506</v>
      </c>
      <c r="AN152" s="27">
        <f t="shared" si="183"/>
        <v>2315.735848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818.204268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1197.511633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1659.84802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2015.993978</v>
      </c>
      <c r="AJ153" s="27">
        <f t="shared" si="184"/>
        <v>1867.967984</v>
      </c>
      <c r="AK153" s="27">
        <f t="shared" si="184"/>
        <v>2415.515753</v>
      </c>
      <c r="AL153" s="27">
        <f t="shared" si="184"/>
        <v>1622.570805</v>
      </c>
      <c r="AM153" s="27">
        <f t="shared" si="184"/>
        <v>1789.564506</v>
      </c>
      <c r="AN153" s="27">
        <f t="shared" si="184"/>
        <v>2315.735848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818.204268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1197.511633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1659.84802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2015.993978</v>
      </c>
      <c r="AJ154" s="27">
        <f t="shared" si="185"/>
        <v>1867.967984</v>
      </c>
      <c r="AK154" s="27">
        <f t="shared" si="185"/>
        <v>2415.515753</v>
      </c>
      <c r="AL154" s="27">
        <f t="shared" si="185"/>
        <v>1622.570805</v>
      </c>
      <c r="AM154" s="27">
        <f t="shared" si="185"/>
        <v>1789.564506</v>
      </c>
      <c r="AN154" s="27">
        <f t="shared" si="185"/>
        <v>2315.735848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818.204268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1197.511633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1659.84802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2015.993978</v>
      </c>
      <c r="AJ155" s="27">
        <f t="shared" si="186"/>
        <v>1867.967984</v>
      </c>
      <c r="AK155" s="27">
        <f t="shared" si="186"/>
        <v>2415.515753</v>
      </c>
      <c r="AL155" s="27">
        <f t="shared" si="186"/>
        <v>1622.570805</v>
      </c>
      <c r="AM155" s="27">
        <f t="shared" si="186"/>
        <v>1789.564506</v>
      </c>
      <c r="AN155" s="27">
        <f t="shared" si="186"/>
        <v>2315.735848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818.204268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1197.511633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1659.84802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2015.993978</v>
      </c>
      <c r="AJ156" s="27">
        <f t="shared" si="187"/>
        <v>1867.967984</v>
      </c>
      <c r="AK156" s="27">
        <f t="shared" si="187"/>
        <v>2415.515753</v>
      </c>
      <c r="AL156" s="27">
        <f t="shared" si="187"/>
        <v>1622.570805</v>
      </c>
      <c r="AM156" s="27">
        <f t="shared" si="187"/>
        <v>1789.564506</v>
      </c>
      <c r="AN156" s="27">
        <f t="shared" si="187"/>
        <v>2315.735848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818.204268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1197.511633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1659.84802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2015.993978</v>
      </c>
      <c r="AJ157" s="27">
        <f t="shared" si="188"/>
        <v>1867.967984</v>
      </c>
      <c r="AK157" s="27">
        <f t="shared" si="188"/>
        <v>2415.515753</v>
      </c>
      <c r="AL157" s="27">
        <f t="shared" si="188"/>
        <v>1622.570805</v>
      </c>
      <c r="AM157" s="27">
        <f t="shared" si="188"/>
        <v>1789.564506</v>
      </c>
      <c r="AN157" s="27">
        <f t="shared" si="188"/>
        <v>2315.735848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818.204268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1197.511633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1659.84802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2015.993978</v>
      </c>
      <c r="AJ158" s="27">
        <f t="shared" si="189"/>
        <v>1867.967984</v>
      </c>
      <c r="AK158" s="27">
        <f t="shared" si="189"/>
        <v>2415.515753</v>
      </c>
      <c r="AL158" s="27">
        <f t="shared" si="189"/>
        <v>1622.570805</v>
      </c>
      <c r="AM158" s="27">
        <f t="shared" si="189"/>
        <v>1789.564506</v>
      </c>
      <c r="AN158" s="27">
        <f t="shared" si="189"/>
        <v>2315.735848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818.204268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1197.511633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1659.84802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2015.993978</v>
      </c>
      <c r="AJ159" s="27">
        <f t="shared" si="190"/>
        <v>1867.967984</v>
      </c>
      <c r="AK159" s="27">
        <f t="shared" si="190"/>
        <v>2415.515753</v>
      </c>
      <c r="AL159" s="27">
        <f t="shared" si="190"/>
        <v>1622.570805</v>
      </c>
      <c r="AM159" s="27">
        <f t="shared" si="190"/>
        <v>1789.564506</v>
      </c>
      <c r="AN159" s="27">
        <f t="shared" si="190"/>
        <v>2315.735848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818.204268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1197.511633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1659.84802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2015.993978</v>
      </c>
      <c r="AJ160" s="27">
        <f t="shared" si="191"/>
        <v>1867.967984</v>
      </c>
      <c r="AK160" s="27">
        <f t="shared" si="191"/>
        <v>2415.515753</v>
      </c>
      <c r="AL160" s="27">
        <f t="shared" si="191"/>
        <v>1622.570805</v>
      </c>
      <c r="AM160" s="27">
        <f t="shared" si="191"/>
        <v>1789.564506</v>
      </c>
      <c r="AN160" s="27">
        <f t="shared" si="191"/>
        <v>2315.735848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818.204268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1197.511633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1659.84802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2015.993978</v>
      </c>
      <c r="AJ161" s="27">
        <f t="shared" si="192"/>
        <v>1867.967984</v>
      </c>
      <c r="AK161" s="27">
        <f t="shared" si="192"/>
        <v>2415.515753</v>
      </c>
      <c r="AL161" s="27">
        <f t="shared" si="192"/>
        <v>1622.570805</v>
      </c>
      <c r="AM161" s="27">
        <f t="shared" si="192"/>
        <v>1789.564506</v>
      </c>
      <c r="AN161" s="27">
        <f t="shared" si="192"/>
        <v>2315.735848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818.204268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1197.511633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1659.84802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2015.993978</v>
      </c>
      <c r="AJ162" s="27">
        <f t="shared" si="193"/>
        <v>1867.967984</v>
      </c>
      <c r="AK162" s="27">
        <f t="shared" si="193"/>
        <v>2415.515753</v>
      </c>
      <c r="AL162" s="27">
        <f t="shared" si="193"/>
        <v>1622.570805</v>
      </c>
      <c r="AM162" s="27">
        <f t="shared" si="193"/>
        <v>1789.564506</v>
      </c>
      <c r="AN162" s="27">
        <f t="shared" si="193"/>
        <v>2315.735848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818.204268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1197.511633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1659.84802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2015.993978</v>
      </c>
      <c r="AJ163" s="27">
        <f t="shared" si="194"/>
        <v>1867.967984</v>
      </c>
      <c r="AK163" s="27">
        <f t="shared" si="194"/>
        <v>2415.515753</v>
      </c>
      <c r="AL163" s="27">
        <f t="shared" si="194"/>
        <v>1622.570805</v>
      </c>
      <c r="AM163" s="27">
        <f t="shared" si="194"/>
        <v>1789.564506</v>
      </c>
      <c r="AN163" s="27">
        <f t="shared" si="194"/>
        <v>2315.735848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818.204268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1197.511633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1659.84802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2015.993978</v>
      </c>
      <c r="AJ164" s="27">
        <f t="shared" si="195"/>
        <v>1867.967984</v>
      </c>
      <c r="AK164" s="27">
        <f t="shared" si="195"/>
        <v>2415.515753</v>
      </c>
      <c r="AL164" s="27">
        <f t="shared" si="195"/>
        <v>1622.570805</v>
      </c>
      <c r="AM164" s="27">
        <f t="shared" si="195"/>
        <v>1789.564506</v>
      </c>
      <c r="AN164" s="27">
        <f t="shared" si="195"/>
        <v>2315.735848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818.204268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1197.511633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1659.84802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2015.993978</v>
      </c>
      <c r="AJ165" s="27">
        <f t="shared" si="196"/>
        <v>1867.967984</v>
      </c>
      <c r="AK165" s="27">
        <f t="shared" si="196"/>
        <v>2415.515753</v>
      </c>
      <c r="AL165" s="27">
        <f t="shared" si="196"/>
        <v>1622.570805</v>
      </c>
      <c r="AM165" s="27">
        <f t="shared" si="196"/>
        <v>1789.564506</v>
      </c>
      <c r="AN165" s="27">
        <f t="shared" si="196"/>
        <v>2315.735848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818.204268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1197.511633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1659.84802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2015.993978</v>
      </c>
      <c r="AJ166" s="27">
        <f t="shared" si="197"/>
        <v>1867.967984</v>
      </c>
      <c r="AK166" s="27">
        <f t="shared" si="197"/>
        <v>2415.515753</v>
      </c>
      <c r="AL166" s="27">
        <f t="shared" si="197"/>
        <v>1622.570805</v>
      </c>
      <c r="AM166" s="27">
        <f t="shared" si="197"/>
        <v>1789.564506</v>
      </c>
      <c r="AN166" s="27">
        <f t="shared" si="197"/>
        <v>2315.735848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818.204268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1197.511633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1659.84802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2015.993978</v>
      </c>
      <c r="AJ167" s="27">
        <f t="shared" si="198"/>
        <v>1867.967984</v>
      </c>
      <c r="AK167" s="27">
        <f t="shared" si="198"/>
        <v>2415.515753</v>
      </c>
      <c r="AL167" s="27">
        <f t="shared" si="198"/>
        <v>1622.570805</v>
      </c>
      <c r="AM167" s="27">
        <f t="shared" si="198"/>
        <v>1789.564506</v>
      </c>
      <c r="AN167" s="27">
        <f t="shared" si="198"/>
        <v>2315.735848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818.204268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1197.511633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1659.84802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2015.993978</v>
      </c>
      <c r="AJ168" s="27">
        <f t="shared" si="199"/>
        <v>1867.967984</v>
      </c>
      <c r="AK168" s="27">
        <f t="shared" si="199"/>
        <v>2415.515753</v>
      </c>
      <c r="AL168" s="27">
        <f t="shared" si="199"/>
        <v>1622.570805</v>
      </c>
      <c r="AM168" s="27">
        <f t="shared" si="199"/>
        <v>1789.564506</v>
      </c>
      <c r="AN168" s="27">
        <f t="shared" si="199"/>
        <v>2315.735848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818.204268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1197.511633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1659.84802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2015.993978</v>
      </c>
      <c r="AJ169" s="27">
        <f t="shared" si="200"/>
        <v>1867.967984</v>
      </c>
      <c r="AK169" s="27">
        <f t="shared" si="200"/>
        <v>2415.515753</v>
      </c>
      <c r="AL169" s="27">
        <f t="shared" si="200"/>
        <v>1622.570805</v>
      </c>
      <c r="AM169" s="27">
        <f t="shared" si="200"/>
        <v>1789.564506</v>
      </c>
      <c r="AN169" s="27">
        <f t="shared" si="200"/>
        <v>2315.735848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818.204268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1197.511633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1659.84802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2015.993978</v>
      </c>
      <c r="AJ170" s="27">
        <f t="shared" si="201"/>
        <v>1867.967984</v>
      </c>
      <c r="AK170" s="27">
        <f t="shared" si="201"/>
        <v>2415.515753</v>
      </c>
      <c r="AL170" s="27">
        <f t="shared" si="201"/>
        <v>1622.570805</v>
      </c>
      <c r="AM170" s="27">
        <f t="shared" si="201"/>
        <v>1789.564506</v>
      </c>
      <c r="AN170" s="27">
        <f t="shared" si="201"/>
        <v>2315.735848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818.204268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1197.511633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1659.84802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2015.993978</v>
      </c>
      <c r="AJ171" s="27">
        <f t="shared" si="202"/>
        <v>1867.967984</v>
      </c>
      <c r="AK171" s="27">
        <f t="shared" si="202"/>
        <v>2415.515753</v>
      </c>
      <c r="AL171" s="27">
        <f t="shared" si="202"/>
        <v>1622.570805</v>
      </c>
      <c r="AM171" s="27">
        <f t="shared" si="202"/>
        <v>1789.564506</v>
      </c>
      <c r="AN171" s="27">
        <f t="shared" si="202"/>
        <v>2315.735848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818.204268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1197.511633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1659.84802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2015.993978</v>
      </c>
      <c r="AJ172" s="27">
        <f t="shared" si="203"/>
        <v>1867.967984</v>
      </c>
      <c r="AK172" s="27">
        <f t="shared" si="203"/>
        <v>2415.515753</v>
      </c>
      <c r="AL172" s="27">
        <f t="shared" si="203"/>
        <v>1622.570805</v>
      </c>
      <c r="AM172" s="27">
        <f t="shared" si="203"/>
        <v>1789.564506</v>
      </c>
      <c r="AN172" s="27">
        <f t="shared" si="203"/>
        <v>2315.735848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818.204268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1197.511633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1659.84802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2015.993978</v>
      </c>
      <c r="AJ173" s="27">
        <f t="shared" si="204"/>
        <v>1867.967984</v>
      </c>
      <c r="AK173" s="27">
        <f t="shared" si="204"/>
        <v>2415.515753</v>
      </c>
      <c r="AL173" s="27">
        <f t="shared" si="204"/>
        <v>1622.570805</v>
      </c>
      <c r="AM173" s="27">
        <f t="shared" si="204"/>
        <v>1789.564506</v>
      </c>
      <c r="AN173" s="27">
        <f t="shared" si="204"/>
        <v>2315.735848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818.204268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1197.511633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1659.84802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2015.993978</v>
      </c>
      <c r="AJ174" s="27">
        <f t="shared" si="205"/>
        <v>1867.967984</v>
      </c>
      <c r="AK174" s="27">
        <f t="shared" si="205"/>
        <v>2415.515753</v>
      </c>
      <c r="AL174" s="27">
        <f t="shared" si="205"/>
        <v>1622.570805</v>
      </c>
      <c r="AM174" s="27">
        <f t="shared" si="205"/>
        <v>1789.564506</v>
      </c>
      <c r="AN174" s="27">
        <f t="shared" si="205"/>
        <v>2315.735848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818.204268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1197.511633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1659.84802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2015.993978</v>
      </c>
      <c r="AJ175" s="27">
        <f t="shared" si="206"/>
        <v>1867.967984</v>
      </c>
      <c r="AK175" s="27">
        <f t="shared" si="206"/>
        <v>2415.515753</v>
      </c>
      <c r="AL175" s="27">
        <f t="shared" si="206"/>
        <v>1622.570805</v>
      </c>
      <c r="AM175" s="27">
        <f t="shared" si="206"/>
        <v>1789.564506</v>
      </c>
      <c r="AN175" s="27">
        <f t="shared" si="206"/>
        <v>2315.735848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818.204268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1197.511633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1659.84802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2015.993978</v>
      </c>
      <c r="AJ176" s="27">
        <f t="shared" si="207"/>
        <v>1867.967984</v>
      </c>
      <c r="AK176" s="27">
        <f t="shared" si="207"/>
        <v>2415.515753</v>
      </c>
      <c r="AL176" s="27">
        <f t="shared" si="207"/>
        <v>1622.570805</v>
      </c>
      <c r="AM176" s="27">
        <f t="shared" si="207"/>
        <v>1789.564506</v>
      </c>
      <c r="AN176" s="27">
        <f t="shared" si="207"/>
        <v>2315.735848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818.204268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1197.511633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1659.84802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2015.993978</v>
      </c>
      <c r="AJ177" s="27">
        <f t="shared" si="208"/>
        <v>1867.967984</v>
      </c>
      <c r="AK177" s="27">
        <f t="shared" si="208"/>
        <v>2415.515753</v>
      </c>
      <c r="AL177" s="27">
        <f t="shared" si="208"/>
        <v>1622.570805</v>
      </c>
      <c r="AM177" s="27">
        <f t="shared" si="208"/>
        <v>1789.564506</v>
      </c>
      <c r="AN177" s="27">
        <f t="shared" si="208"/>
        <v>2315.735848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818.204268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1197.511633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1659.84802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2015.993978</v>
      </c>
      <c r="AJ178" s="27">
        <f t="shared" si="209"/>
        <v>1867.967984</v>
      </c>
      <c r="AK178" s="27">
        <f t="shared" si="209"/>
        <v>2415.515753</v>
      </c>
      <c r="AL178" s="27">
        <f t="shared" si="209"/>
        <v>1622.570805</v>
      </c>
      <c r="AM178" s="27">
        <f t="shared" si="209"/>
        <v>1789.564506</v>
      </c>
      <c r="AN178" s="27">
        <f t="shared" si="209"/>
        <v>2315.735848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818.204268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1197.511633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1659.84802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2015.993978</v>
      </c>
      <c r="AJ179" s="27">
        <f t="shared" si="210"/>
        <v>1867.967984</v>
      </c>
      <c r="AK179" s="27">
        <f t="shared" si="210"/>
        <v>2415.515753</v>
      </c>
      <c r="AL179" s="27">
        <f t="shared" si="210"/>
        <v>1622.570805</v>
      </c>
      <c r="AM179" s="27">
        <f t="shared" si="210"/>
        <v>1789.564506</v>
      </c>
      <c r="AN179" s="27">
        <f t="shared" si="210"/>
        <v>2315.735848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818.204268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1197.511633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1659.84802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2015.993978</v>
      </c>
      <c r="AJ180" s="27">
        <f t="shared" si="211"/>
        <v>1867.967984</v>
      </c>
      <c r="AK180" s="27">
        <f t="shared" si="211"/>
        <v>2415.515753</v>
      </c>
      <c r="AL180" s="27">
        <f t="shared" si="211"/>
        <v>1622.570805</v>
      </c>
      <c r="AM180" s="27">
        <f t="shared" si="211"/>
        <v>1789.564506</v>
      </c>
      <c r="AN180" s="27">
        <f t="shared" si="211"/>
        <v>2315.735848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818.204268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1197.511633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1659.84802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2015.993978</v>
      </c>
      <c r="AJ182" s="27">
        <f t="shared" si="212"/>
        <v>1867.967984</v>
      </c>
      <c r="AK182" s="27">
        <f t="shared" si="212"/>
        <v>2415.515753</v>
      </c>
      <c r="AL182" s="27">
        <f t="shared" si="212"/>
        <v>1622.570805</v>
      </c>
      <c r="AM182" s="27">
        <f t="shared" si="212"/>
        <v>1789.564506</v>
      </c>
      <c r="AN182" s="27">
        <f t="shared" si="212"/>
        <v>2315.735848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818.204268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1197.511633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1659.84802</v>
      </c>
    </row>
    <row r="183">
      <c r="A183" s="50"/>
      <c r="B183" s="51" t="s">
        <v>53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54</v>
      </c>
      <c r="AI183" s="55">
        <f t="shared" ref="AI183:EE183" si="213">AI182</f>
        <v>2015.993978</v>
      </c>
      <c r="AJ183" s="55">
        <f t="shared" si="213"/>
        <v>1867.967984</v>
      </c>
      <c r="AK183" s="55">
        <f t="shared" si="213"/>
        <v>2415.515753</v>
      </c>
      <c r="AL183" s="55">
        <f t="shared" si="213"/>
        <v>1622.570805</v>
      </c>
      <c r="AM183" s="55">
        <f t="shared" si="213"/>
        <v>1789.564506</v>
      </c>
      <c r="AN183" s="55">
        <f t="shared" si="213"/>
        <v>2315.735848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818.204268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1197.511633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1659.84802</v>
      </c>
    </row>
    <row r="184">
      <c r="A184" s="53"/>
      <c r="B184" s="51" t="s">
        <v>55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56</v>
      </c>
      <c r="AI184" s="55">
        <f t="shared" ref="AI184:EE184" si="214">max(AI4:AI182)</f>
        <v>2015.993978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1197.511633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1659.84802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57</v>
      </c>
      <c r="C3" s="65"/>
      <c r="D3" s="65"/>
      <c r="E3" s="66"/>
      <c r="F3" s="67"/>
      <c r="G3" s="68" t="s">
        <v>58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59</v>
      </c>
      <c r="C4" s="71" t="s">
        <v>60</v>
      </c>
      <c r="D4" s="72" t="s">
        <v>61</v>
      </c>
      <c r="E4" s="73" t="s">
        <v>62</v>
      </c>
      <c r="F4" s="74"/>
      <c r="G4" s="75" t="s">
        <v>63</v>
      </c>
      <c r="H4" s="76" t="s">
        <v>64</v>
      </c>
      <c r="I4" s="76" t="s">
        <v>65</v>
      </c>
      <c r="J4" s="76" t="s">
        <v>54</v>
      </c>
      <c r="K4" s="77" t="s">
        <v>66</v>
      </c>
      <c r="L4" s="76" t="s">
        <v>56</v>
      </c>
      <c r="M4" s="77" t="s">
        <v>67</v>
      </c>
      <c r="N4" s="77" t="s">
        <v>68</v>
      </c>
      <c r="O4" s="77" t="s">
        <v>69</v>
      </c>
      <c r="P4" s="77" t="s">
        <v>70</v>
      </c>
      <c r="Q4" s="78" t="s">
        <v>71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72</v>
      </c>
      <c r="E5" s="82">
        <v>1947.9561561003904</v>
      </c>
      <c r="F5" s="83"/>
      <c r="G5" s="84">
        <f>if(isblank(C5),"",(countif(Pelitulokset!E:E,C5)))</f>
        <v>20</v>
      </c>
      <c r="H5" s="85">
        <f>if(isblank(C5),"",countif(Pelitulokset!B:C,C5))</f>
        <v>32</v>
      </c>
      <c r="I5" s="86" t="str">
        <f t="array" ref="I5">iferror(index('Säännöt ja ohjeet'!$H$19:$H$46,match(J5,'Säännöt ja ohjeet'!$J$19:$J$46,-1)+1,0) &amp; if(J5&gt;1600," (" &amp; round(J5,0) &amp; ")",""),"")</f>
        <v>1 kyu (2016)</v>
      </c>
      <c r="J5" s="86">
        <f t="array" ref="J5">iferror(index(Pelitulokset!$AI$183:$JL$183,1,match($C5,Pelitulokset!$AI$3:$JL$3,0)),"")</f>
        <v>2015.993978</v>
      </c>
      <c r="K5" s="86" t="str">
        <f t="array" ref="K5">iferror(index('Säännöt ja ohjeet'!$H$19:$H$45,match(L5,'Säännöt ja ohjeet'!$J$19:$J$45,-1)+1,0) &amp; " (" &amp; round(L5,0) &amp; ")","")</f>
        <v>1 kyu (2016)</v>
      </c>
      <c r="L5" s="86">
        <f t="array" ref="L5">iferror(index(Pelitulokset!$AI$184:$JL$184,1,match($C5,Pelitulokset!$AI$3:$JL$3,0)),"")</f>
        <v>2015.993978</v>
      </c>
      <c r="M5" s="87">
        <f t="shared" ref="M5:M74" si="1">if(isblank(C5),"",round(max(0,L5-E5),0))</f>
        <v>68</v>
      </c>
      <c r="N5" s="85"/>
      <c r="O5" s="85" t="str">
        <f t="shared" ref="O5:O74" si="2">if(isblank(C5),"",rank(M5,$M$5:$M$30) &amp; ".")</f>
        <v>5.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73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14</v>
      </c>
      <c r="I6" s="86" t="str">
        <f t="array" ref="I6">iferror(index('Säännöt ja ohjeet'!$H$19:$H$46,match(J6,'Säännöt ja ohjeet'!$J$19:$J$46,-1)+1,0) &amp; if(J6&gt;1600," (" &amp; round(J6,0) &amp; ")",""),"")</f>
        <v>2 kyu (1868)</v>
      </c>
      <c r="J6" s="86">
        <f t="array" ref="J6">iferror(index(Pelitulokset!$AI$183:$JL$183,1,match($C6,Pelitulokset!$AI$3:$JL$3,0)),"")</f>
        <v>1867.967984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74</v>
      </c>
      <c r="E7" s="82">
        <v>2442.097921116131</v>
      </c>
      <c r="F7" s="83"/>
      <c r="G7" s="84">
        <f>if(isblank(C7),"",(countif(Pelitulokset!E:E,C7)))</f>
        <v>24</v>
      </c>
      <c r="H7" s="85">
        <f>if(isblank(C7),"",countif(Pelitulokset!B:C,C7))</f>
        <v>30</v>
      </c>
      <c r="I7" s="86" t="str">
        <f t="array" ref="I7">iferror(index('Säännöt ja ohjeet'!$H$19:$H$46,match(J7,'Säännöt ja ohjeet'!$J$19:$J$46,-1)+1,0) &amp; if(J7&gt;1600," (" &amp; round(J7,0) &amp; ")",""),"")</f>
        <v>4 dan (2416)</v>
      </c>
      <c r="J7" s="86">
        <f t="array" ref="J7">iferror(index(Pelitulokset!$AI$183:$JL$183,1,match($C7,Pelitulokset!$AI$3:$JL$3,0)),"")</f>
        <v>2415.515753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75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4</v>
      </c>
      <c r="I8" s="86" t="str">
        <f t="array" ref="I8">iferror(index('Säännöt ja ohjeet'!$H$19:$H$46,match(J8,'Säännöt ja ohjeet'!$J$19:$J$46,-1)+1,0) &amp; if(J8&gt;1600," (" &amp; round(J8,0) &amp; ")",""),"")</f>
        <v>5 kyu (1623)</v>
      </c>
      <c r="J8" s="86">
        <f t="array" ref="J8">iferror(index(Pelitulokset!$AI$183:$JL$183,1,match($C8,Pelitulokset!$AI$3:$JL$3,0)),"")</f>
        <v>1622.570805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52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1</v>
      </c>
      <c r="I9" s="86" t="str">
        <f t="array" ref="I9">iferror(index('Säännöt ja ohjeet'!$H$19:$H$46,match(J9,'Säännöt ja ohjeet'!$J$19:$J$46,-1)+1,0) &amp; if(J9&gt;1600," (" &amp; round(J9,0) &amp; ")",""),"")</f>
        <v>3 kyu (1790)</v>
      </c>
      <c r="J9" s="86">
        <f t="array" ref="J9">iferror(index(Pelitulokset!$AI$183:$JL$183,1,match($C9,Pelitulokset!$AI$3:$JL$3,0)),"")</f>
        <v>1789.564506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74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3</v>
      </c>
      <c r="I10" s="86" t="str">
        <f t="array" ref="I10">iferror(index('Säännöt ja ohjeet'!$H$19:$H$46,match(J10,'Säännöt ja ohjeet'!$J$19:$J$46,-1)+1,0) &amp; if(J10&gt;1600," (" &amp; round(J10,0) &amp; ")",""),"")</f>
        <v>3 dan (2316)</v>
      </c>
      <c r="J10" s="86">
        <f t="array" ref="J10">iferror(index(Pelitulokset!$AI$183:$JL$183,1,match($C10,Pelitulokset!$AI$3:$JL$3,0)),"")</f>
        <v>2315.735848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72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4.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7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818.204268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3.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5</v>
      </c>
      <c r="H17" s="85">
        <f>if(isblank(C17),"",countif(Pelitulokset!B:C,C17))</f>
        <v>22</v>
      </c>
      <c r="I17" s="86" t="str">
        <f t="array" ref="I17">iferror(index('Säännöt ja ohjeet'!$H$19:$H$46,match(J17,'Säännöt ja ohjeet'!$J$19:$J$46,-1)+1,0) &amp; if(J17&gt;1600," (" &amp; round(J17,0) &amp; ")",""),"")</f>
        <v>9 kyu</v>
      </c>
      <c r="J17" s="86">
        <f t="array" ref="J17">iferror(index(Pelitulokset!$AI$183:$JL$183,1,match($C17,Pelitulokset!$AI$3:$JL$3,0)),"")</f>
        <v>1197.511633</v>
      </c>
      <c r="K17" s="86" t="str">
        <f t="array" ref="K17">iferror(index('Säännöt ja ohjeet'!$H$19:$H$45,match(L17,'Säännöt ja ohjeet'!$J$19:$J$45,-1)+1,0) &amp; " (" &amp; round(L17,0) &amp; ")","")</f>
        <v>9 kyu (1198)</v>
      </c>
      <c r="L17" s="86">
        <f t="array" ref="L17">iferror(index(Pelitulokset!$AI$184:$JL$184,1,match($C17,Pelitulokset!$AI$3:$JL$3,0)),"")</f>
        <v>1197.511633</v>
      </c>
      <c r="M17" s="87">
        <f t="shared" si="1"/>
        <v>107</v>
      </c>
      <c r="N17" s="85"/>
      <c r="O17" s="85" t="str">
        <f t="shared" si="2"/>
        <v>2.</v>
      </c>
      <c r="P17" s="85" t="str">
        <f t="shared" si="3"/>
        <v>4.</v>
      </c>
      <c r="Q17" s="85" t="str">
        <f t="shared" si="4"/>
        <v>16.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6.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17.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73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72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1659.84802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74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72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73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75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42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(2416)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(2316)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(1868)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Janne L</v>
      </c>
      <c r="G36" s="129" t="str">
        <f t="array" ref="G36">iferror(index('Osallistujat ja seuranta'!$I$5:$I$30,match("2.",'Osallistujat ja seuranta'!$O$5:$O$30,0),0),"")</f>
        <v>9 kyu</v>
      </c>
      <c r="H36" s="134" t="str">
        <f t="array" ref="H36">iferror("+" &amp; round(index('Osallistujat ja seuranta'!$M$5:$M$30,match("2.",'Osallistujat ja seuranta'!$O$5:$O$30,0),0),0),"")</f>
        <v>+107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Ilia</v>
      </c>
      <c r="G37" s="129" t="str">
        <f t="array" ref="G37">iferror(index('Osallistujat ja seuranta'!$I$5:$I$30,match("3.",'Osallistujat ja seuranta'!$O$5:$O$30,0),0),"")</f>
        <v>13 kyu</v>
      </c>
      <c r="H37" s="134" t="str">
        <f t="array" ref="H37">iferror("+" &amp; round(index('Osallistujat ja seuranta'!$M$5:$M$30,match("3.",'Osallistujat ja seuranta'!$O$5:$O$30,0),0),0),"")</f>
        <v>+84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63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(2416)</v>
      </c>
      <c r="H53" s="134">
        <f t="array" ref="H53">iferror(round(index('Osallistujat ja seuranta'!$G$5:$G$30,match("1.",'Osallistujat ja seuranta'!$P$5:$P$30,0),0),0),"")</f>
        <v>24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(2016)</v>
      </c>
      <c r="H54" s="134">
        <f t="array" ref="H54">iferror(round(index('Osallistujat ja seuranta'!$G$5:$G$30,match("2.",'Osallistujat ja seuranta'!$P$5:$P$30,0),0),0),"")</f>
        <v>20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(1868)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