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<sst xmlns="http://schemas.openxmlformats.org/spreadsheetml/2006/main" count="362" uniqueCount="163">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</sst>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2424.758368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1149.315895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1657.894803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1927.668078</v>
      </c>
      <c r="AJ61" s="27">
        <f t="shared" si="92"/>
        <v>1884.318373</v>
      </c>
      <c r="AK61" s="27">
        <f t="shared" si="92"/>
        <v>2424.758368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1149.315895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1657.894803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1927.668078</v>
      </c>
      <c r="AJ62" s="27">
        <f t="shared" si="93"/>
        <v>1884.318373</v>
      </c>
      <c r="AK62" s="27">
        <f t="shared" si="93"/>
        <v>2424.758368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1149.315895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1657.894803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1927.668078</v>
      </c>
      <c r="AJ63" s="27">
        <f t="shared" si="94"/>
        <v>1884.318373</v>
      </c>
      <c r="AK63" s="27">
        <f t="shared" si="94"/>
        <v>2424.758368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1149.315895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1657.894803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1927.668078</v>
      </c>
      <c r="AJ64" s="27">
        <f t="shared" si="95"/>
        <v>1884.318373</v>
      </c>
      <c r="AK64" s="27">
        <f t="shared" si="95"/>
        <v>2424.758368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1149.315895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1657.894803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1927.668078</v>
      </c>
      <c r="AJ65" s="27">
        <f t="shared" si="96"/>
        <v>1884.318373</v>
      </c>
      <c r="AK65" s="27">
        <f t="shared" si="96"/>
        <v>2424.758368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1149.315895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1657.894803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1927.668078</v>
      </c>
      <c r="AJ66" s="27">
        <f t="shared" si="97"/>
        <v>1884.318373</v>
      </c>
      <c r="AK66" s="27">
        <f t="shared" si="97"/>
        <v>2424.758368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1149.315895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1657.894803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1927.668078</v>
      </c>
      <c r="AJ67" s="27">
        <f t="shared" si="98"/>
        <v>1884.318373</v>
      </c>
      <c r="AK67" s="27">
        <f t="shared" si="98"/>
        <v>2424.758368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1149.315895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1657.894803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1927.668078</v>
      </c>
      <c r="AJ68" s="27">
        <f t="shared" si="99"/>
        <v>1884.318373</v>
      </c>
      <c r="AK68" s="27">
        <f t="shared" si="99"/>
        <v>2424.758368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1149.315895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1657.894803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1927.668078</v>
      </c>
      <c r="AJ69" s="27">
        <f t="shared" si="100"/>
        <v>1884.318373</v>
      </c>
      <c r="AK69" s="27">
        <f t="shared" si="100"/>
        <v>2424.758368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1149.315895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1657.894803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1927.668078</v>
      </c>
      <c r="AJ70" s="27">
        <f t="shared" si="101"/>
        <v>1884.318373</v>
      </c>
      <c r="AK70" s="27">
        <f t="shared" si="101"/>
        <v>2424.758368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1149.315895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1657.894803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1927.668078</v>
      </c>
      <c r="AJ71" s="27">
        <f t="shared" si="102"/>
        <v>1884.318373</v>
      </c>
      <c r="AK71" s="27">
        <f t="shared" si="102"/>
        <v>2424.758368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1149.315895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1657.894803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1927.668078</v>
      </c>
      <c r="AJ72" s="27">
        <f t="shared" si="103"/>
        <v>1884.318373</v>
      </c>
      <c r="AK72" s="27">
        <f t="shared" si="103"/>
        <v>2424.758368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1149.315895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1657.894803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1927.668078</v>
      </c>
      <c r="AJ73" s="27">
        <f t="shared" si="104"/>
        <v>1884.318373</v>
      </c>
      <c r="AK73" s="27">
        <f t="shared" si="104"/>
        <v>2424.758368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1149.315895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1657.894803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1927.668078</v>
      </c>
      <c r="AJ74" s="27">
        <f t="shared" si="105"/>
        <v>1884.318373</v>
      </c>
      <c r="AK74" s="27">
        <f t="shared" si="105"/>
        <v>2424.758368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1149.315895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1657.894803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1927.668078</v>
      </c>
      <c r="AJ75" s="27">
        <f t="shared" si="106"/>
        <v>1884.318373</v>
      </c>
      <c r="AK75" s="27">
        <f t="shared" si="106"/>
        <v>2424.758368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1149.315895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1657.894803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1927.668078</v>
      </c>
      <c r="AJ76" s="27">
        <f t="shared" si="107"/>
        <v>1884.318373</v>
      </c>
      <c r="AK76" s="27">
        <f t="shared" si="107"/>
        <v>2424.758368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1149.315895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1657.894803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1927.668078</v>
      </c>
      <c r="AJ77" s="27">
        <f t="shared" si="108"/>
        <v>1884.318373</v>
      </c>
      <c r="AK77" s="27">
        <f t="shared" si="108"/>
        <v>2424.758368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1149.315895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1657.894803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1927.668078</v>
      </c>
      <c r="AJ78" s="27">
        <f t="shared" si="109"/>
        <v>1884.318373</v>
      </c>
      <c r="AK78" s="27">
        <f t="shared" si="109"/>
        <v>2424.758368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1149.315895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1657.894803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1927.668078</v>
      </c>
      <c r="AJ79" s="27">
        <f t="shared" si="110"/>
        <v>1884.318373</v>
      </c>
      <c r="AK79" s="27">
        <f t="shared" si="110"/>
        <v>2424.758368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1149.315895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1657.894803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1927.668078</v>
      </c>
      <c r="AJ80" s="27">
        <f t="shared" si="111"/>
        <v>1884.318373</v>
      </c>
      <c r="AK80" s="27">
        <f t="shared" si="111"/>
        <v>2424.758368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1149.315895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1657.894803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1927.668078</v>
      </c>
      <c r="AJ81" s="27">
        <f t="shared" si="112"/>
        <v>1884.318373</v>
      </c>
      <c r="AK81" s="27">
        <f t="shared" si="112"/>
        <v>2424.758368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1149.315895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1657.894803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1927.668078</v>
      </c>
      <c r="AJ82" s="27">
        <f t="shared" si="113"/>
        <v>1884.318373</v>
      </c>
      <c r="AK82" s="27">
        <f t="shared" si="113"/>
        <v>2424.758368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1149.315895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1657.894803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1927.668078</v>
      </c>
      <c r="AJ83" s="27">
        <f t="shared" si="114"/>
        <v>1884.318373</v>
      </c>
      <c r="AK83" s="27">
        <f t="shared" si="114"/>
        <v>2424.758368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1149.315895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1657.894803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1927.668078</v>
      </c>
      <c r="AJ84" s="27">
        <f t="shared" si="115"/>
        <v>1884.318373</v>
      </c>
      <c r="AK84" s="27">
        <f t="shared" si="115"/>
        <v>2424.758368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1149.315895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1657.894803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1927.668078</v>
      </c>
      <c r="AJ85" s="27">
        <f t="shared" si="116"/>
        <v>1884.318373</v>
      </c>
      <c r="AK85" s="27">
        <f t="shared" si="116"/>
        <v>2424.758368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1149.315895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1657.894803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1927.668078</v>
      </c>
      <c r="AJ86" s="27">
        <f t="shared" si="117"/>
        <v>1884.318373</v>
      </c>
      <c r="AK86" s="27">
        <f t="shared" si="117"/>
        <v>2424.758368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1149.315895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1657.894803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1927.668078</v>
      </c>
      <c r="AJ87" s="27">
        <f t="shared" si="118"/>
        <v>1884.318373</v>
      </c>
      <c r="AK87" s="27">
        <f t="shared" si="118"/>
        <v>2424.758368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1149.315895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1657.894803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1927.668078</v>
      </c>
      <c r="AJ88" s="27">
        <f t="shared" si="119"/>
        <v>1884.318373</v>
      </c>
      <c r="AK88" s="27">
        <f t="shared" si="119"/>
        <v>2424.758368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1149.315895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1657.894803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1927.668078</v>
      </c>
      <c r="AJ89" s="27">
        <f t="shared" si="120"/>
        <v>1884.318373</v>
      </c>
      <c r="AK89" s="27">
        <f t="shared" si="120"/>
        <v>2424.758368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1149.315895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1657.894803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1927.668078</v>
      </c>
      <c r="AJ90" s="27">
        <f t="shared" si="121"/>
        <v>1884.318373</v>
      </c>
      <c r="AK90" s="27">
        <f t="shared" si="121"/>
        <v>2424.758368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1149.315895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1657.894803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1927.668078</v>
      </c>
      <c r="AJ91" s="27">
        <f t="shared" si="122"/>
        <v>1884.318373</v>
      </c>
      <c r="AK91" s="27">
        <f t="shared" si="122"/>
        <v>2424.758368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1149.315895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1657.894803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1927.668078</v>
      </c>
      <c r="AJ92" s="27">
        <f t="shared" si="123"/>
        <v>1884.318373</v>
      </c>
      <c r="AK92" s="27">
        <f t="shared" si="123"/>
        <v>2424.758368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1149.315895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1657.894803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1927.668078</v>
      </c>
      <c r="AJ93" s="27">
        <f t="shared" si="124"/>
        <v>1884.318373</v>
      </c>
      <c r="AK93" s="27">
        <f t="shared" si="124"/>
        <v>2424.758368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1149.315895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1657.894803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1927.668078</v>
      </c>
      <c r="AJ94" s="27">
        <f t="shared" si="125"/>
        <v>1884.318373</v>
      </c>
      <c r="AK94" s="27">
        <f t="shared" si="125"/>
        <v>2424.758368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1149.315895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1657.894803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1927.668078</v>
      </c>
      <c r="AJ95" s="27">
        <f t="shared" si="126"/>
        <v>1884.318373</v>
      </c>
      <c r="AK95" s="27">
        <f t="shared" si="126"/>
        <v>2424.758368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1149.315895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1657.894803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1927.668078</v>
      </c>
      <c r="AJ96" s="27">
        <f t="shared" si="127"/>
        <v>1884.318373</v>
      </c>
      <c r="AK96" s="27">
        <f t="shared" si="127"/>
        <v>2424.758368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1149.315895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1657.894803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1927.668078</v>
      </c>
      <c r="AJ97" s="27">
        <f t="shared" si="128"/>
        <v>1884.318373</v>
      </c>
      <c r="AK97" s="27">
        <f t="shared" si="128"/>
        <v>2424.758368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1149.315895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1657.894803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1927.668078</v>
      </c>
      <c r="AJ98" s="27">
        <f t="shared" si="129"/>
        <v>1884.318373</v>
      </c>
      <c r="AK98" s="27">
        <f t="shared" si="129"/>
        <v>2424.758368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1149.315895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1657.894803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1927.668078</v>
      </c>
      <c r="AJ99" s="27">
        <f t="shared" si="130"/>
        <v>1884.318373</v>
      </c>
      <c r="AK99" s="27">
        <f t="shared" si="130"/>
        <v>2424.758368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1149.315895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1657.894803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1927.668078</v>
      </c>
      <c r="AJ100" s="27">
        <f t="shared" si="131"/>
        <v>1884.318373</v>
      </c>
      <c r="AK100" s="27">
        <f t="shared" si="131"/>
        <v>2424.758368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1149.315895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1657.894803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1927.668078</v>
      </c>
      <c r="AJ101" s="27">
        <f t="shared" si="132"/>
        <v>1884.318373</v>
      </c>
      <c r="AK101" s="27">
        <f t="shared" si="132"/>
        <v>2424.758368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1149.315895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1657.894803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1927.668078</v>
      </c>
      <c r="AJ102" s="27">
        <f t="shared" si="133"/>
        <v>1884.318373</v>
      </c>
      <c r="AK102" s="27">
        <f t="shared" si="133"/>
        <v>2424.758368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1149.315895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1657.894803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1927.668078</v>
      </c>
      <c r="AJ103" s="27">
        <f t="shared" si="134"/>
        <v>1884.318373</v>
      </c>
      <c r="AK103" s="27">
        <f t="shared" si="134"/>
        <v>2424.758368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1149.315895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1657.894803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1927.668078</v>
      </c>
      <c r="AJ104" s="27">
        <f t="shared" si="135"/>
        <v>1884.318373</v>
      </c>
      <c r="AK104" s="27">
        <f t="shared" si="135"/>
        <v>2424.758368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1149.315895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1657.894803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1927.668078</v>
      </c>
      <c r="AJ105" s="27">
        <f t="shared" si="136"/>
        <v>1884.318373</v>
      </c>
      <c r="AK105" s="27">
        <f t="shared" si="136"/>
        <v>2424.758368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1149.315895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1657.894803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1927.668078</v>
      </c>
      <c r="AJ106" s="27">
        <f t="shared" si="137"/>
        <v>1884.318373</v>
      </c>
      <c r="AK106" s="27">
        <f t="shared" si="137"/>
        <v>2424.758368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1149.315895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1657.894803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1927.668078</v>
      </c>
      <c r="AJ107" s="27">
        <f t="shared" si="138"/>
        <v>1884.318373</v>
      </c>
      <c r="AK107" s="27">
        <f t="shared" si="138"/>
        <v>2424.758368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1149.315895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1657.894803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1927.668078</v>
      </c>
      <c r="AJ108" s="27">
        <f t="shared" si="139"/>
        <v>1884.318373</v>
      </c>
      <c r="AK108" s="27">
        <f t="shared" si="139"/>
        <v>2424.758368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1149.315895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1657.894803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1927.668078</v>
      </c>
      <c r="AJ109" s="27">
        <f t="shared" si="140"/>
        <v>1884.318373</v>
      </c>
      <c r="AK109" s="27">
        <f t="shared" si="140"/>
        <v>2424.758368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1149.315895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1657.894803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1927.668078</v>
      </c>
      <c r="AJ110" s="27">
        <f t="shared" si="141"/>
        <v>1884.318373</v>
      </c>
      <c r="AK110" s="27">
        <f t="shared" si="141"/>
        <v>2424.758368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1149.315895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1657.894803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1927.668078</v>
      </c>
      <c r="AJ111" s="27">
        <f t="shared" si="142"/>
        <v>1884.318373</v>
      </c>
      <c r="AK111" s="27">
        <f t="shared" si="142"/>
        <v>2424.758368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1149.315895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1657.894803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1927.668078</v>
      </c>
      <c r="AJ112" s="27">
        <f t="shared" si="143"/>
        <v>1884.318373</v>
      </c>
      <c r="AK112" s="27">
        <f t="shared" si="143"/>
        <v>2424.758368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1149.315895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1657.894803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1927.668078</v>
      </c>
      <c r="AJ113" s="27">
        <f t="shared" si="144"/>
        <v>1884.318373</v>
      </c>
      <c r="AK113" s="27">
        <f t="shared" si="144"/>
        <v>2424.758368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1149.315895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1657.894803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1927.668078</v>
      </c>
      <c r="AJ114" s="27">
        <f t="shared" si="145"/>
        <v>1884.318373</v>
      </c>
      <c r="AK114" s="27">
        <f t="shared" si="145"/>
        <v>2424.758368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1149.315895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1657.894803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1927.668078</v>
      </c>
      <c r="AJ115" s="27">
        <f t="shared" si="146"/>
        <v>1884.318373</v>
      </c>
      <c r="AK115" s="27">
        <f t="shared" si="146"/>
        <v>2424.758368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1149.315895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1657.894803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1927.668078</v>
      </c>
      <c r="AJ116" s="27">
        <f t="shared" si="147"/>
        <v>1884.318373</v>
      </c>
      <c r="AK116" s="27">
        <f t="shared" si="147"/>
        <v>2424.758368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1149.315895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1657.894803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1927.668078</v>
      </c>
      <c r="AJ117" s="27">
        <f t="shared" si="148"/>
        <v>1884.318373</v>
      </c>
      <c r="AK117" s="27">
        <f t="shared" si="148"/>
        <v>2424.758368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1149.315895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1657.894803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1927.668078</v>
      </c>
      <c r="AJ118" s="27">
        <f t="shared" si="149"/>
        <v>1884.318373</v>
      </c>
      <c r="AK118" s="27">
        <f t="shared" si="149"/>
        <v>2424.758368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1149.315895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1657.894803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1927.668078</v>
      </c>
      <c r="AJ119" s="27">
        <f t="shared" si="150"/>
        <v>1884.318373</v>
      </c>
      <c r="AK119" s="27">
        <f t="shared" si="150"/>
        <v>2424.758368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1149.315895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1657.894803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1927.668078</v>
      </c>
      <c r="AJ120" s="27">
        <f t="shared" si="151"/>
        <v>1884.318373</v>
      </c>
      <c r="AK120" s="27">
        <f t="shared" si="151"/>
        <v>2424.758368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1149.315895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1657.894803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1927.668078</v>
      </c>
      <c r="AJ121" s="27">
        <f t="shared" si="152"/>
        <v>1884.318373</v>
      </c>
      <c r="AK121" s="27">
        <f t="shared" si="152"/>
        <v>2424.758368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1149.315895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1657.894803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1927.668078</v>
      </c>
      <c r="AJ122" s="27">
        <f t="shared" si="153"/>
        <v>1884.318373</v>
      </c>
      <c r="AK122" s="27">
        <f t="shared" si="153"/>
        <v>2424.758368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1149.315895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1657.894803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1927.668078</v>
      </c>
      <c r="AJ123" s="27">
        <f t="shared" si="154"/>
        <v>1884.318373</v>
      </c>
      <c r="AK123" s="27">
        <f t="shared" si="154"/>
        <v>2424.758368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1149.315895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1657.894803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1927.668078</v>
      </c>
      <c r="AJ124" s="27">
        <f t="shared" si="155"/>
        <v>1884.318373</v>
      </c>
      <c r="AK124" s="27">
        <f t="shared" si="155"/>
        <v>2424.758368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1149.315895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1657.894803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1927.668078</v>
      </c>
      <c r="AJ125" s="27">
        <f t="shared" si="156"/>
        <v>1884.318373</v>
      </c>
      <c r="AK125" s="27">
        <f t="shared" si="156"/>
        <v>2424.758368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1149.315895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1657.894803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1927.668078</v>
      </c>
      <c r="AJ126" s="27">
        <f t="shared" si="157"/>
        <v>1884.318373</v>
      </c>
      <c r="AK126" s="27">
        <f t="shared" si="157"/>
        <v>2424.758368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1149.315895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1657.894803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1927.668078</v>
      </c>
      <c r="AJ127" s="27">
        <f t="shared" si="158"/>
        <v>1884.318373</v>
      </c>
      <c r="AK127" s="27">
        <f t="shared" si="158"/>
        <v>2424.758368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1149.315895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1657.894803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1927.668078</v>
      </c>
      <c r="AJ128" s="27">
        <f t="shared" si="159"/>
        <v>1884.318373</v>
      </c>
      <c r="AK128" s="27">
        <f t="shared" si="159"/>
        <v>2424.758368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1149.315895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1657.894803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1927.668078</v>
      </c>
      <c r="AJ129" s="27">
        <f t="shared" si="160"/>
        <v>1884.318373</v>
      </c>
      <c r="AK129" s="27">
        <f t="shared" si="160"/>
        <v>2424.758368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1149.315895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1657.894803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1927.668078</v>
      </c>
      <c r="AJ130" s="27">
        <f t="shared" si="161"/>
        <v>1884.318373</v>
      </c>
      <c r="AK130" s="27">
        <f t="shared" si="161"/>
        <v>2424.758368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1149.315895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1657.894803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1927.668078</v>
      </c>
      <c r="AJ131" s="27">
        <f t="shared" si="162"/>
        <v>1884.318373</v>
      </c>
      <c r="AK131" s="27">
        <f t="shared" si="162"/>
        <v>2424.758368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1149.315895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1657.894803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1927.668078</v>
      </c>
      <c r="AJ132" s="27">
        <f t="shared" si="163"/>
        <v>1884.318373</v>
      </c>
      <c r="AK132" s="27">
        <f t="shared" si="163"/>
        <v>2424.758368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1149.315895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1657.894803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1927.668078</v>
      </c>
      <c r="AJ133" s="27">
        <f t="shared" si="164"/>
        <v>1884.318373</v>
      </c>
      <c r="AK133" s="27">
        <f t="shared" si="164"/>
        <v>2424.758368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1149.315895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1657.894803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1927.668078</v>
      </c>
      <c r="AJ134" s="27">
        <f t="shared" si="165"/>
        <v>1884.318373</v>
      </c>
      <c r="AK134" s="27">
        <f t="shared" si="165"/>
        <v>2424.758368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1149.315895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1657.894803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1927.668078</v>
      </c>
      <c r="AJ135" s="27">
        <f t="shared" si="166"/>
        <v>1884.318373</v>
      </c>
      <c r="AK135" s="27">
        <f t="shared" si="166"/>
        <v>2424.758368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1149.315895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1657.894803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1927.668078</v>
      </c>
      <c r="AJ136" s="27">
        <f t="shared" si="167"/>
        <v>1884.318373</v>
      </c>
      <c r="AK136" s="27">
        <f t="shared" si="167"/>
        <v>2424.758368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1149.315895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1657.894803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1927.668078</v>
      </c>
      <c r="AJ137" s="27">
        <f t="shared" si="168"/>
        <v>1884.318373</v>
      </c>
      <c r="AK137" s="27">
        <f t="shared" si="168"/>
        <v>2424.758368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1149.315895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1657.894803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1927.668078</v>
      </c>
      <c r="AJ138" s="27">
        <f t="shared" si="169"/>
        <v>1884.318373</v>
      </c>
      <c r="AK138" s="27">
        <f t="shared" si="169"/>
        <v>2424.758368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1149.315895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1657.894803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1927.668078</v>
      </c>
      <c r="AJ139" s="27">
        <f t="shared" si="170"/>
        <v>1884.318373</v>
      </c>
      <c r="AK139" s="27">
        <f t="shared" si="170"/>
        <v>2424.758368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1149.315895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1657.894803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1927.668078</v>
      </c>
      <c r="AJ140" s="27">
        <f t="shared" si="171"/>
        <v>1884.318373</v>
      </c>
      <c r="AK140" s="27">
        <f t="shared" si="171"/>
        <v>2424.758368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1149.315895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1657.894803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1927.668078</v>
      </c>
      <c r="AJ141" s="27">
        <f t="shared" si="172"/>
        <v>1884.318373</v>
      </c>
      <c r="AK141" s="27">
        <f t="shared" si="172"/>
        <v>2424.758368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1149.315895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1657.894803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1927.668078</v>
      </c>
      <c r="AJ142" s="27">
        <f t="shared" si="173"/>
        <v>1884.318373</v>
      </c>
      <c r="AK142" s="27">
        <f t="shared" si="173"/>
        <v>2424.758368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1149.315895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1657.894803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1927.668078</v>
      </c>
      <c r="AJ143" s="27">
        <f t="shared" si="174"/>
        <v>1884.318373</v>
      </c>
      <c r="AK143" s="27">
        <f t="shared" si="174"/>
        <v>2424.758368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1149.315895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1657.894803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1927.668078</v>
      </c>
      <c r="AJ144" s="27">
        <f t="shared" si="175"/>
        <v>1884.318373</v>
      </c>
      <c r="AK144" s="27">
        <f t="shared" si="175"/>
        <v>2424.758368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1149.315895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1657.894803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1927.668078</v>
      </c>
      <c r="AJ145" s="27">
        <f t="shared" si="176"/>
        <v>1884.318373</v>
      </c>
      <c r="AK145" s="27">
        <f t="shared" si="176"/>
        <v>2424.758368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1149.315895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1657.894803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1927.668078</v>
      </c>
      <c r="AJ146" s="27">
        <f t="shared" si="177"/>
        <v>1884.318373</v>
      </c>
      <c r="AK146" s="27">
        <f t="shared" si="177"/>
        <v>2424.758368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1149.315895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1657.894803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1927.668078</v>
      </c>
      <c r="AJ147" s="27">
        <f t="shared" si="178"/>
        <v>1884.318373</v>
      </c>
      <c r="AK147" s="27">
        <f t="shared" si="178"/>
        <v>2424.758368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1149.315895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1657.894803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1927.668078</v>
      </c>
      <c r="AJ148" s="27">
        <f t="shared" si="179"/>
        <v>1884.318373</v>
      </c>
      <c r="AK148" s="27">
        <f t="shared" si="179"/>
        <v>2424.758368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1149.315895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1657.894803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1927.668078</v>
      </c>
      <c r="AJ149" s="27">
        <f t="shared" si="180"/>
        <v>1884.318373</v>
      </c>
      <c r="AK149" s="27">
        <f t="shared" si="180"/>
        <v>2424.758368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1149.315895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1657.894803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1927.668078</v>
      </c>
      <c r="AJ150" s="27">
        <f t="shared" si="181"/>
        <v>1884.318373</v>
      </c>
      <c r="AK150" s="27">
        <f t="shared" si="181"/>
        <v>2424.758368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1149.315895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1657.894803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1927.668078</v>
      </c>
      <c r="AJ151" s="27">
        <f t="shared" si="182"/>
        <v>1884.318373</v>
      </c>
      <c r="AK151" s="27">
        <f t="shared" si="182"/>
        <v>2424.758368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1149.315895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1657.894803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1927.668078</v>
      </c>
      <c r="AJ152" s="27">
        <f t="shared" si="183"/>
        <v>1884.318373</v>
      </c>
      <c r="AK152" s="27">
        <f t="shared" si="183"/>
        <v>2424.758368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1149.315895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1657.894803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1927.668078</v>
      </c>
      <c r="AJ153" s="27">
        <f t="shared" si="184"/>
        <v>1884.318373</v>
      </c>
      <c r="AK153" s="27">
        <f t="shared" si="184"/>
        <v>2424.758368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1149.315895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1657.894803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1927.668078</v>
      </c>
      <c r="AJ154" s="27">
        <f t="shared" si="185"/>
        <v>1884.318373</v>
      </c>
      <c r="AK154" s="27">
        <f t="shared" si="185"/>
        <v>2424.758368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1149.315895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1657.894803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1927.668078</v>
      </c>
      <c r="AJ155" s="27">
        <f t="shared" si="186"/>
        <v>1884.318373</v>
      </c>
      <c r="AK155" s="27">
        <f t="shared" si="186"/>
        <v>2424.758368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1149.315895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1657.894803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1927.668078</v>
      </c>
      <c r="AJ156" s="27">
        <f t="shared" si="187"/>
        <v>1884.318373</v>
      </c>
      <c r="AK156" s="27">
        <f t="shared" si="187"/>
        <v>2424.758368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1149.315895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1657.894803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1927.668078</v>
      </c>
      <c r="AJ157" s="27">
        <f t="shared" si="188"/>
        <v>1884.318373</v>
      </c>
      <c r="AK157" s="27">
        <f t="shared" si="188"/>
        <v>2424.758368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1149.315895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1657.894803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1927.668078</v>
      </c>
      <c r="AJ158" s="27">
        <f t="shared" si="189"/>
        <v>1884.318373</v>
      </c>
      <c r="AK158" s="27">
        <f t="shared" si="189"/>
        <v>2424.758368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1149.315895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1657.894803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1927.668078</v>
      </c>
      <c r="AJ159" s="27">
        <f t="shared" si="190"/>
        <v>1884.318373</v>
      </c>
      <c r="AK159" s="27">
        <f t="shared" si="190"/>
        <v>2424.758368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1149.315895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1657.894803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1927.668078</v>
      </c>
      <c r="AJ160" s="27">
        <f t="shared" si="191"/>
        <v>1884.318373</v>
      </c>
      <c r="AK160" s="27">
        <f t="shared" si="191"/>
        <v>2424.758368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1149.315895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1657.894803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1927.668078</v>
      </c>
      <c r="AJ161" s="27">
        <f t="shared" si="192"/>
        <v>1884.318373</v>
      </c>
      <c r="AK161" s="27">
        <f t="shared" si="192"/>
        <v>2424.758368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1149.315895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1657.894803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1927.668078</v>
      </c>
      <c r="AJ162" s="27">
        <f t="shared" si="193"/>
        <v>1884.318373</v>
      </c>
      <c r="AK162" s="27">
        <f t="shared" si="193"/>
        <v>2424.758368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1149.315895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1657.894803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1927.668078</v>
      </c>
      <c r="AJ163" s="27">
        <f t="shared" si="194"/>
        <v>1884.318373</v>
      </c>
      <c r="AK163" s="27">
        <f t="shared" si="194"/>
        <v>2424.758368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1149.315895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1657.894803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1927.668078</v>
      </c>
      <c r="AJ164" s="27">
        <f t="shared" si="195"/>
        <v>1884.318373</v>
      </c>
      <c r="AK164" s="27">
        <f t="shared" si="195"/>
        <v>2424.758368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1149.315895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1657.894803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1927.668078</v>
      </c>
      <c r="AJ165" s="27">
        <f t="shared" si="196"/>
        <v>1884.318373</v>
      </c>
      <c r="AK165" s="27">
        <f t="shared" si="196"/>
        <v>2424.758368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1149.315895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1657.894803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1927.668078</v>
      </c>
      <c r="AJ166" s="27">
        <f t="shared" si="197"/>
        <v>1884.318373</v>
      </c>
      <c r="AK166" s="27">
        <f t="shared" si="197"/>
        <v>2424.758368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1149.315895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1657.894803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1927.668078</v>
      </c>
      <c r="AJ167" s="27">
        <f t="shared" si="198"/>
        <v>1884.318373</v>
      </c>
      <c r="AK167" s="27">
        <f t="shared" si="198"/>
        <v>2424.758368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1149.315895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1657.894803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1927.668078</v>
      </c>
      <c r="AJ168" s="27">
        <f t="shared" si="199"/>
        <v>1884.318373</v>
      </c>
      <c r="AK168" s="27">
        <f t="shared" si="199"/>
        <v>2424.758368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1149.315895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1657.894803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1927.668078</v>
      </c>
      <c r="AJ169" s="27">
        <f t="shared" si="200"/>
        <v>1884.318373</v>
      </c>
      <c r="AK169" s="27">
        <f t="shared" si="200"/>
        <v>2424.758368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1149.315895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1657.894803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1927.668078</v>
      </c>
      <c r="AJ170" s="27">
        <f t="shared" si="201"/>
        <v>1884.318373</v>
      </c>
      <c r="AK170" s="27">
        <f t="shared" si="201"/>
        <v>2424.758368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1149.315895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1657.894803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1927.668078</v>
      </c>
      <c r="AJ171" s="27">
        <f t="shared" si="202"/>
        <v>1884.318373</v>
      </c>
      <c r="AK171" s="27">
        <f t="shared" si="202"/>
        <v>2424.758368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1149.315895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1657.894803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1927.668078</v>
      </c>
      <c r="AJ172" s="27">
        <f t="shared" si="203"/>
        <v>1884.318373</v>
      </c>
      <c r="AK172" s="27">
        <f t="shared" si="203"/>
        <v>2424.758368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1149.315895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1657.894803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1927.668078</v>
      </c>
      <c r="AJ173" s="27">
        <f t="shared" si="204"/>
        <v>1884.318373</v>
      </c>
      <c r="AK173" s="27">
        <f t="shared" si="204"/>
        <v>2424.758368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1149.315895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1657.894803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1927.668078</v>
      </c>
      <c r="AJ174" s="27">
        <f t="shared" si="205"/>
        <v>1884.318373</v>
      </c>
      <c r="AK174" s="27">
        <f t="shared" si="205"/>
        <v>2424.758368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1149.315895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1657.894803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1927.668078</v>
      </c>
      <c r="AJ175" s="27">
        <f t="shared" si="206"/>
        <v>1884.318373</v>
      </c>
      <c r="AK175" s="27">
        <f t="shared" si="206"/>
        <v>2424.758368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1149.315895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1657.894803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1927.668078</v>
      </c>
      <c r="AJ176" s="27">
        <f t="shared" si="207"/>
        <v>1884.318373</v>
      </c>
      <c r="AK176" s="27">
        <f t="shared" si="207"/>
        <v>2424.758368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1149.315895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1657.894803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1927.668078</v>
      </c>
      <c r="AJ177" s="27">
        <f t="shared" si="208"/>
        <v>1884.318373</v>
      </c>
      <c r="AK177" s="27">
        <f t="shared" si="208"/>
        <v>2424.758368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1149.315895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1657.894803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1927.668078</v>
      </c>
      <c r="AJ178" s="27">
        <f t="shared" si="209"/>
        <v>1884.318373</v>
      </c>
      <c r="AK178" s="27">
        <f t="shared" si="209"/>
        <v>2424.758368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1149.315895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1657.894803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1927.668078</v>
      </c>
      <c r="AJ179" s="27">
        <f t="shared" si="210"/>
        <v>1884.318373</v>
      </c>
      <c r="AK179" s="27">
        <f t="shared" si="210"/>
        <v>2424.758368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1149.315895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1657.894803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1927.668078</v>
      </c>
      <c r="AJ180" s="27">
        <f t="shared" si="211"/>
        <v>1884.318373</v>
      </c>
      <c r="AK180" s="27">
        <f t="shared" si="211"/>
        <v>2424.758368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1149.315895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1657.894803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1927.668078</v>
      </c>
      <c r="AJ182" s="27">
        <f t="shared" si="212"/>
        <v>1884.318373</v>
      </c>
      <c r="AK182" s="27">
        <f t="shared" si="212"/>
        <v>2424.758368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1149.315895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1657.894803</v>
      </c>
    </row>
    <row r="183">
      <c r="A183" s="50"/>
      <c r="B183" s="51" t="s">
        <v>52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53</v>
      </c>
      <c r="AI183" s="55">
        <f t="shared" ref="AI183:EE183" si="213">AI182</f>
        <v>1927.668078</v>
      </c>
      <c r="AJ183" s="55">
        <f t="shared" si="213"/>
        <v>1884.318373</v>
      </c>
      <c r="AK183" s="55">
        <f t="shared" si="213"/>
        <v>2424.758368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1149.315895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1657.894803</v>
      </c>
    </row>
    <row r="184">
      <c r="A184" s="53"/>
      <c r="B184" s="51" t="s">
        <v>54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55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1149.315895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1657.955675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56</v>
      </c>
      <c r="C3" s="65"/>
      <c r="D3" s="65"/>
      <c r="E3" s="66"/>
      <c r="F3" s="67"/>
      <c r="G3" s="68" t="s">
        <v>57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58</v>
      </c>
      <c r="C4" s="71" t="s">
        <v>59</v>
      </c>
      <c r="D4" s="72" t="s">
        <v>60</v>
      </c>
      <c r="E4" s="73" t="s">
        <v>61</v>
      </c>
      <c r="F4" s="74"/>
      <c r="G4" s="75" t="s">
        <v>62</v>
      </c>
      <c r="H4" s="76" t="s">
        <v>63</v>
      </c>
      <c r="I4" s="76" t="s">
        <v>64</v>
      </c>
      <c r="J4" s="76" t="s">
        <v>53</v>
      </c>
      <c r="K4" s="77" t="s">
        <v>65</v>
      </c>
      <c r="L4" s="76" t="s">
        <v>55</v>
      </c>
      <c r="M4" s="77" t="s">
        <v>66</v>
      </c>
      <c r="N4" s="77" t="s">
        <v>67</v>
      </c>
      <c r="O4" s="77" t="s">
        <v>68</v>
      </c>
      <c r="P4" s="77" t="s">
        <v>69</v>
      </c>
      <c r="Q4" s="78" t="s">
        <v>70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71</v>
      </c>
      <c r="E5" s="82">
        <v>1947.9561561003904</v>
      </c>
      <c r="F5" s="83"/>
      <c r="G5" s="84">
        <f>if(isblank(C5),"",(countif(Pelitulokset!E:E,C5)))</f>
        <v>13</v>
      </c>
      <c r="H5" s="85">
        <f>if(isblank(C5),"",countif(Pelitulokset!B:C,C5))</f>
        <v>25</v>
      </c>
      <c r="I5" s="86" t="str">
        <f t="array" ref="I5">iferror(index('Säännöt ja ohjeet'!$H$19:$H$46,match(J5,'Säännöt ja ohjeet'!$J$19:$J$46,-1)+1,0) &amp; if(J5&gt;1600," (" &amp; round(J5,0) &amp; ")",""),"")</f>
        <v>2 kyu (1928)</v>
      </c>
      <c r="J5" s="86">
        <f t="array" ref="J5">iferror(index(Pelitulokset!$AI$183:$JL$183,1,match($C5,Pelitulokset!$AI$3:$JL$3,0)),"")</f>
        <v>1927.668078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6.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72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73</v>
      </c>
      <c r="E7" s="82">
        <v>2442.097921116131</v>
      </c>
      <c r="F7" s="83"/>
      <c r="G7" s="84">
        <f>if(isblank(C7),"",(countif(Pelitulokset!E:E,C7)))</f>
        <v>21</v>
      </c>
      <c r="H7" s="85">
        <f>if(isblank(C7),"",countif(Pelitulokset!B:C,C7))</f>
        <v>26</v>
      </c>
      <c r="I7" s="86" t="str">
        <f t="array" ref="I7">iferror(index('Säännöt ja ohjeet'!$H$19:$H$46,match(J7,'Säännöt ja ohjeet'!$J$19:$J$46,-1)+1,0) &amp; if(J7&gt;1600," (" &amp; round(J7,0) &amp; ")",""),"")</f>
        <v>4 dan (2425)</v>
      </c>
      <c r="J7" s="86">
        <f t="array" ref="J7">iferror(index(Pelitulokset!$AI$183:$JL$183,1,match($C7,Pelitulokset!$AI$3:$JL$3,0)),"")</f>
        <v>2424.758368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74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75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73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71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3.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4</v>
      </c>
      <c r="H17" s="85">
        <f>if(isblank(C17),"",countif(Pelitulokset!B:C,C17))</f>
        <v>19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1149.315895</v>
      </c>
      <c r="K17" s="86" t="str">
        <f t="array" ref="K17">iferror(index('Säännöt ja ohjeet'!$H$19:$H$45,match(L17,'Säännöt ja ohjeet'!$J$19:$J$45,-1)+1,0) &amp; " (" &amp; round(L17,0) &amp; ")","")</f>
        <v>10 kyu (1149)</v>
      </c>
      <c r="L17" s="86">
        <f t="array" ref="L17">iferror(index(Pelitulokset!$AI$184:$JL$184,1,match($C17,Pelitulokset!$AI$3:$JL$3,0)),"")</f>
        <v>1149.315895</v>
      </c>
      <c r="M17" s="87">
        <f t="shared" si="1"/>
        <v>58</v>
      </c>
      <c r="N17" s="85"/>
      <c r="O17" s="85" t="str">
        <f t="shared" si="2"/>
        <v>4.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5.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72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71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1657.894803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73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71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72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74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84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(2425)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Aleksi</v>
      </c>
      <c r="G37" s="129" t="str">
        <f t="array" ref="G37">iferror(index('Osallistujat ja seuranta'!$I$5:$I$30,match("3.",'Osallistujat ja seuranta'!$O$5:$O$30,0),0),"")</f>
        <v>4 kyu (1722)</v>
      </c>
      <c r="H37" s="134" t="str">
        <f t="array" ref="H37">iferror("+" &amp; round(index('Osallistujat ja seuranta'!$M$5:$M$30,match("3.",'Osallistujat ja seuranta'!$O$5:$O$30,0),0),0),"")</f>
        <v>+76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62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(2425)</v>
      </c>
      <c r="H53" s="134">
        <f t="array" ref="H53">iferror(round(index('Osallistujat ja seuranta'!$G$5:$G$30,match("1.",'Osallistujat ja seuranta'!$P$5:$P$30,0),0),0),"")</f>
        <v>21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(1928)</v>
      </c>
      <c r="H54" s="134">
        <f t="array" ref="H54">iferror(round(index('Osallistujat ja seuranta'!$G$5:$G$30,match("2.",'Osallistujat ja seuranta'!$P$5:$P$30,0),0),0),"")</f>
        <v>13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