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<sst xmlns="http://schemas.openxmlformats.org/spreadsheetml/2006/main" count="412" uniqueCount="173">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</sst>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 t="s">
        <v>37</v>
      </c>
      <c r="C66" s="31" t="s">
        <v>42</v>
      </c>
      <c r="D66" s="31">
        <v>0.0</v>
      </c>
      <c r="E66" s="31" t="s">
        <v>37</v>
      </c>
      <c r="F66" s="33">
        <v>46082.0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7"/>
        <v>1</v>
      </c>
      <c r="O66" s="36">
        <f t="shared" si="8"/>
        <v>2412.896063</v>
      </c>
      <c r="P66" s="36">
        <f t="shared" si="9"/>
        <v>2341.157982</v>
      </c>
      <c r="Q66" s="37">
        <f t="shared" si="10"/>
        <v>71.73808108</v>
      </c>
      <c r="R66" s="36">
        <f t="shared" si="11"/>
        <v>2341.157982</v>
      </c>
      <c r="S66" s="35">
        <f t="shared" si="12"/>
        <v>1</v>
      </c>
      <c r="T66" s="35">
        <f t="shared" si="13"/>
        <v>-47.51573507</v>
      </c>
      <c r="U66" s="35">
        <f t="shared" si="14"/>
        <v>-48.06008428</v>
      </c>
      <c r="V66" s="38">
        <f t="shared" si="15"/>
        <v>0.6328235716</v>
      </c>
      <c r="W66" s="39">
        <f t="shared" si="16"/>
        <v>10.8420453</v>
      </c>
      <c r="X66" s="39">
        <f t="shared" si="17"/>
        <v>0.04364232899</v>
      </c>
      <c r="Y66" s="39">
        <f>if(N66=1,(W66*(S66-V66))*'Säännöt ja ohjeet'!$B$54+X66,"")</f>
        <v>8.005529268</v>
      </c>
      <c r="Z66" s="39">
        <f t="shared" si="18"/>
        <v>0</v>
      </c>
      <c r="AA66" s="39">
        <f t="shared" si="19"/>
        <v>0.3671764284</v>
      </c>
      <c r="AB66" s="39">
        <f t="shared" si="20"/>
        <v>12.27855609</v>
      </c>
      <c r="AC66" s="39">
        <f t="shared" si="21"/>
        <v>0.09372735144</v>
      </c>
      <c r="AD66" s="39">
        <f>if(N66=1,(AB66*(Z66-AA66))*'Säännöt ja ohjeet'!$B$54+AC66,"")</f>
        <v>-8.923065391</v>
      </c>
      <c r="AE66" s="40">
        <f t="shared" si="22"/>
        <v>10</v>
      </c>
      <c r="AF66" s="40">
        <f t="shared" si="23"/>
        <v>-8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2420.901592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2332.234917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1532.249882</v>
      </c>
    </row>
    <row r="67">
      <c r="A67" s="1"/>
      <c r="B67" s="30" t="s">
        <v>37</v>
      </c>
      <c r="C67" s="31" t="s">
        <v>43</v>
      </c>
      <c r="D67" s="31">
        <v>9.0</v>
      </c>
      <c r="E67" s="31" t="s">
        <v>37</v>
      </c>
      <c r="F67" s="33">
        <v>46082.0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7"/>
        <v>1</v>
      </c>
      <c r="O67" s="36">
        <f t="shared" si="8"/>
        <v>2420.901592</v>
      </c>
      <c r="P67" s="36">
        <f t="shared" si="9"/>
        <v>878.5736203</v>
      </c>
      <c r="Q67" s="37">
        <f t="shared" si="10"/>
        <v>692.3279722</v>
      </c>
      <c r="R67" s="36">
        <f t="shared" si="11"/>
        <v>1728.57362</v>
      </c>
      <c r="S67" s="35">
        <f t="shared" si="12"/>
        <v>1</v>
      </c>
      <c r="T67" s="35">
        <f t="shared" si="13"/>
        <v>-47.45227792</v>
      </c>
      <c r="U67" s="35">
        <f t="shared" si="14"/>
        <v>-51.51817306</v>
      </c>
      <c r="V67" s="38">
        <f t="shared" si="15"/>
        <v>0.9831414513</v>
      </c>
      <c r="W67" s="39">
        <f t="shared" si="16"/>
        <v>10.68592191</v>
      </c>
      <c r="X67" s="39">
        <f t="shared" si="17"/>
        <v>0.03987336172</v>
      </c>
      <c r="Y67" s="39">
        <f>if(N67=1,(W67*(S67-V67))*'Säännöt ja ohjeet'!$B$54+X67,"")</f>
        <v>0.4001716317</v>
      </c>
      <c r="Z67" s="39">
        <f t="shared" si="18"/>
        <v>0</v>
      </c>
      <c r="AA67" s="39">
        <f t="shared" si="19"/>
        <v>0.0168585487</v>
      </c>
      <c r="AB67" s="39">
        <f t="shared" si="20"/>
        <v>54.05875482</v>
      </c>
      <c r="AC67" s="39">
        <f t="shared" si="21"/>
        <v>3.553565953</v>
      </c>
      <c r="AD67" s="39">
        <f>if(N67=1,(AB67*(Z67-AA67))*'Säännöt ja ohjeet'!$B$54+AC67,"")</f>
        <v>1.730861652</v>
      </c>
      <c r="AE67" s="40">
        <f t="shared" si="22"/>
        <v>-1</v>
      </c>
      <c r="AF67" s="40">
        <f t="shared" si="23"/>
        <v>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2421.301764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2332.234917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880.3044819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1532.331845</v>
      </c>
    </row>
    <row r="68">
      <c r="A68" s="1"/>
      <c r="B68" s="30" t="s">
        <v>41</v>
      </c>
      <c r="C68" s="31" t="s">
        <v>47</v>
      </c>
      <c r="D68" s="31">
        <v>0.0</v>
      </c>
      <c r="E68" s="31" t="s">
        <v>41</v>
      </c>
      <c r="F68" s="33">
        <v>46082.0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7"/>
        <v>1</v>
      </c>
      <c r="O68" s="36">
        <f t="shared" si="8"/>
        <v>1914.502234</v>
      </c>
      <c r="P68" s="36">
        <f t="shared" si="9"/>
        <v>1657.530677</v>
      </c>
      <c r="Q68" s="37">
        <f t="shared" si="10"/>
        <v>256.9715568</v>
      </c>
      <c r="R68" s="36">
        <f t="shared" si="11"/>
        <v>1657.530677</v>
      </c>
      <c r="S68" s="35">
        <f t="shared" si="12"/>
        <v>1</v>
      </c>
      <c r="T68" s="35">
        <f t="shared" si="13"/>
        <v>-50.63670326</v>
      </c>
      <c r="U68" s="35">
        <f t="shared" si="14"/>
        <v>-51.82769251</v>
      </c>
      <c r="V68" s="38">
        <f t="shared" si="15"/>
        <v>0.7669179438</v>
      </c>
      <c r="W68" s="39">
        <f t="shared" si="16"/>
        <v>22.1269388</v>
      </c>
      <c r="X68" s="39">
        <f t="shared" si="17"/>
        <v>0.9653533463</v>
      </c>
      <c r="Y68" s="39">
        <f>if(N68=1,(W68*(S68-V68))*'Säännöt ja ohjeet'!$B$54+X68,"")</f>
        <v>11.28013813</v>
      </c>
      <c r="Z68" s="39">
        <f t="shared" si="18"/>
        <v>0</v>
      </c>
      <c r="AA68" s="39">
        <f t="shared" si="19"/>
        <v>0.2330820562</v>
      </c>
      <c r="AB68" s="39">
        <f t="shared" si="20"/>
        <v>29.05010014</v>
      </c>
      <c r="AC68" s="39">
        <f t="shared" si="21"/>
        <v>1.60623835</v>
      </c>
      <c r="AD68" s="39">
        <f>if(N68=1,(AB68*(Z68-AA68))*'Säännöt ja ohjeet'!$B$54+AC68,"")</f>
        <v>-11.9358758</v>
      </c>
      <c r="AE68" s="40">
        <f t="shared" si="22"/>
        <v>6</v>
      </c>
      <c r="AF68" s="40">
        <f t="shared" si="23"/>
        <v>-4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2421.301764</v>
      </c>
      <c r="AL68" s="28">
        <f t="shared" si="95"/>
        <v>1925.782372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1645.594801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2332.234917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880.3044819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1532.306624</v>
      </c>
    </row>
    <row r="69">
      <c r="A69" s="1"/>
      <c r="B69" s="30" t="s">
        <v>41</v>
      </c>
      <c r="C69" s="31" t="s">
        <v>38</v>
      </c>
      <c r="D69" s="31">
        <v>0.0</v>
      </c>
      <c r="E69" s="31" t="s">
        <v>41</v>
      </c>
      <c r="F69" s="33">
        <v>46082.0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7"/>
        <v>1</v>
      </c>
      <c r="O69" s="36">
        <f t="shared" si="8"/>
        <v>1925.782372</v>
      </c>
      <c r="P69" s="36">
        <f t="shared" si="9"/>
        <v>1776.329095</v>
      </c>
      <c r="Q69" s="37">
        <f t="shared" si="10"/>
        <v>149.4532774</v>
      </c>
      <c r="R69" s="36">
        <f t="shared" si="11"/>
        <v>1776.329095</v>
      </c>
      <c r="S69" s="35">
        <f t="shared" si="12"/>
        <v>1</v>
      </c>
      <c r="T69" s="35">
        <f t="shared" si="13"/>
        <v>-50.57947895</v>
      </c>
      <c r="U69" s="35">
        <f t="shared" si="14"/>
        <v>-51.3021444</v>
      </c>
      <c r="V69" s="38">
        <f t="shared" si="15"/>
        <v>0.6731936968</v>
      </c>
      <c r="W69" s="39">
        <f t="shared" si="16"/>
        <v>21.83940646</v>
      </c>
      <c r="X69" s="39">
        <f t="shared" si="17"/>
        <v>0.9373955116</v>
      </c>
      <c r="Y69" s="39">
        <f>if(N69=1,(W69*(S69-V69))*'Säännöt ja ohjeet'!$B$54+X69,"")</f>
        <v>15.21190689</v>
      </c>
      <c r="Z69" s="39">
        <f t="shared" si="18"/>
        <v>0</v>
      </c>
      <c r="AA69" s="39">
        <f t="shared" si="19"/>
        <v>0.3268063032</v>
      </c>
      <c r="AB69" s="39">
        <f t="shared" si="20"/>
        <v>25.76189978</v>
      </c>
      <c r="AC69" s="39">
        <f t="shared" si="21"/>
        <v>1.309464259</v>
      </c>
      <c r="AD69" s="39">
        <f>if(N69=1,(AB69*(Z69-AA69))*'Säännöt ja ohjeet'!$B$54+AC69,"")</f>
        <v>-15.5288382</v>
      </c>
      <c r="AE69" s="40">
        <f t="shared" si="22"/>
        <v>9</v>
      </c>
      <c r="AF69" s="40">
        <f t="shared" si="23"/>
        <v>-7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2421.301764</v>
      </c>
      <c r="AL69" s="28">
        <f t="shared" si="96"/>
        <v>1940.994279</v>
      </c>
      <c r="AM69" s="28">
        <f t="shared" si="96"/>
        <v>1760.800257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1645.594801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2332.234917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880.3044819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1532.294435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2421.301764</v>
      </c>
      <c r="AL70" s="28">
        <f t="shared" si="97"/>
        <v>1940.994279</v>
      </c>
      <c r="AM70" s="28">
        <f t="shared" si="97"/>
        <v>1760.800257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1645.594801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2332.234917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880.3044819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1532.294435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2421.301764</v>
      </c>
      <c r="AL71" s="28">
        <f t="shared" si="98"/>
        <v>1940.994279</v>
      </c>
      <c r="AM71" s="28">
        <f t="shared" si="98"/>
        <v>1760.800257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1645.594801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2332.234917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880.3044819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1532.294435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2421.301764</v>
      </c>
      <c r="AL72" s="28">
        <f t="shared" si="99"/>
        <v>1940.994279</v>
      </c>
      <c r="AM72" s="28">
        <f t="shared" si="99"/>
        <v>1760.800257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1645.594801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2332.234917</v>
      </c>
      <c r="AU72" s="28">
        <f t="shared" si="99"/>
        <v>2286.32782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880.3044819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1532.294435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2421.301764</v>
      </c>
      <c r="AL73" s="28">
        <f t="shared" si="100"/>
        <v>1940.994279</v>
      </c>
      <c r="AM73" s="28">
        <f t="shared" si="100"/>
        <v>1760.800257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1645.594801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2332.234917</v>
      </c>
      <c r="AU73" s="28">
        <f t="shared" si="100"/>
        <v>2286.32782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880.3044819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1532.294435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2421.301764</v>
      </c>
      <c r="AL74" s="28">
        <f t="shared" si="101"/>
        <v>1940.994279</v>
      </c>
      <c r="AM74" s="28">
        <f t="shared" si="101"/>
        <v>1760.800257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1645.594801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2332.234917</v>
      </c>
      <c r="AU74" s="28">
        <f t="shared" si="101"/>
        <v>2286.32782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880.3044819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1532.294435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2421.301764</v>
      </c>
      <c r="AL75" s="28">
        <f t="shared" si="102"/>
        <v>1940.994279</v>
      </c>
      <c r="AM75" s="28">
        <f t="shared" si="102"/>
        <v>1760.800257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1645.594801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2332.234917</v>
      </c>
      <c r="AU75" s="28">
        <f t="shared" si="102"/>
        <v>2286.32782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880.3044819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1532.294435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2421.301764</v>
      </c>
      <c r="AL76" s="28">
        <f t="shared" si="103"/>
        <v>1940.994279</v>
      </c>
      <c r="AM76" s="28">
        <f t="shared" si="103"/>
        <v>1760.800257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1645.594801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2332.234917</v>
      </c>
      <c r="AU76" s="28">
        <f t="shared" si="103"/>
        <v>2286.32782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880.3044819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1532.294435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2421.301764</v>
      </c>
      <c r="AL77" s="28">
        <f t="shared" si="104"/>
        <v>1940.994279</v>
      </c>
      <c r="AM77" s="28">
        <f t="shared" si="104"/>
        <v>1760.800257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1645.594801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2332.234917</v>
      </c>
      <c r="AU77" s="28">
        <f t="shared" si="104"/>
        <v>2286.32782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880.3044819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1532.294435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2421.301764</v>
      </c>
      <c r="AL78" s="28">
        <f t="shared" si="105"/>
        <v>1940.994279</v>
      </c>
      <c r="AM78" s="28">
        <f t="shared" si="105"/>
        <v>1760.800257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1645.594801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2332.234917</v>
      </c>
      <c r="AU78" s="28">
        <f t="shared" si="105"/>
        <v>2286.32782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880.3044819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1532.294435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2421.301764</v>
      </c>
      <c r="AL79" s="28">
        <f t="shared" si="106"/>
        <v>1940.994279</v>
      </c>
      <c r="AM79" s="28">
        <f t="shared" si="106"/>
        <v>1760.800257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1645.594801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2332.234917</v>
      </c>
      <c r="AU79" s="28">
        <f t="shared" si="106"/>
        <v>2286.32782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880.3044819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1532.294435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2421.301764</v>
      </c>
      <c r="AL80" s="28">
        <f t="shared" si="107"/>
        <v>1940.994279</v>
      </c>
      <c r="AM80" s="28">
        <f t="shared" si="107"/>
        <v>1760.800257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1645.594801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2332.234917</v>
      </c>
      <c r="AU80" s="28">
        <f t="shared" si="107"/>
        <v>2286.32782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880.3044819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1532.294435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2421.301764</v>
      </c>
      <c r="AL81" s="28">
        <f t="shared" si="108"/>
        <v>1940.994279</v>
      </c>
      <c r="AM81" s="28">
        <f t="shared" si="108"/>
        <v>1760.800257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1645.594801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2332.234917</v>
      </c>
      <c r="AU81" s="28">
        <f t="shared" si="108"/>
        <v>2286.32782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880.3044819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1532.294435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2421.301764</v>
      </c>
      <c r="AL82" s="28">
        <f t="shared" si="109"/>
        <v>1940.994279</v>
      </c>
      <c r="AM82" s="28">
        <f t="shared" si="109"/>
        <v>1760.800257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1645.594801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2332.234917</v>
      </c>
      <c r="AU82" s="28">
        <f t="shared" si="109"/>
        <v>2286.32782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880.3044819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1532.294435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2421.301764</v>
      </c>
      <c r="AL83" s="28">
        <f t="shared" si="110"/>
        <v>1940.994279</v>
      </c>
      <c r="AM83" s="28">
        <f t="shared" si="110"/>
        <v>1760.800257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1645.594801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2332.234917</v>
      </c>
      <c r="AU83" s="28">
        <f t="shared" si="110"/>
        <v>2286.32782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880.3044819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1532.294435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2421.301764</v>
      </c>
      <c r="AL84" s="28">
        <f t="shared" si="111"/>
        <v>1940.994279</v>
      </c>
      <c r="AM84" s="28">
        <f t="shared" si="111"/>
        <v>1760.800257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1645.594801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2332.234917</v>
      </c>
      <c r="AU84" s="28">
        <f t="shared" si="111"/>
        <v>2286.32782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880.3044819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1532.294435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2421.301764</v>
      </c>
      <c r="AL85" s="28">
        <f t="shared" si="112"/>
        <v>1940.994279</v>
      </c>
      <c r="AM85" s="28">
        <f t="shared" si="112"/>
        <v>1760.800257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1645.594801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2332.234917</v>
      </c>
      <c r="AU85" s="28">
        <f t="shared" si="112"/>
        <v>2286.32782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880.3044819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1532.294435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2421.301764</v>
      </c>
      <c r="AL86" s="28">
        <f t="shared" si="113"/>
        <v>1940.994279</v>
      </c>
      <c r="AM86" s="28">
        <f t="shared" si="113"/>
        <v>1760.800257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1645.594801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2332.234917</v>
      </c>
      <c r="AU86" s="28">
        <f t="shared" si="113"/>
        <v>2286.32782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880.3044819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1532.294435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2421.301764</v>
      </c>
      <c r="AL87" s="28">
        <f t="shared" si="114"/>
        <v>1940.994279</v>
      </c>
      <c r="AM87" s="28">
        <f t="shared" si="114"/>
        <v>1760.800257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1645.594801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2332.234917</v>
      </c>
      <c r="AU87" s="28">
        <f t="shared" si="114"/>
        <v>2286.32782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880.3044819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1532.294435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2421.301764</v>
      </c>
      <c r="AL88" s="28">
        <f t="shared" si="115"/>
        <v>1940.994279</v>
      </c>
      <c r="AM88" s="28">
        <f t="shared" si="115"/>
        <v>1760.800257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1645.594801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2332.234917</v>
      </c>
      <c r="AU88" s="28">
        <f t="shared" si="115"/>
        <v>2286.32782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880.3044819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1532.294435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2421.301764</v>
      </c>
      <c r="AL89" s="28">
        <f t="shared" si="116"/>
        <v>1940.994279</v>
      </c>
      <c r="AM89" s="28">
        <f t="shared" si="116"/>
        <v>1760.800257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1645.594801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2332.234917</v>
      </c>
      <c r="AU89" s="28">
        <f t="shared" si="116"/>
        <v>2286.32782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880.3044819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1532.294435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2421.301764</v>
      </c>
      <c r="AL90" s="28">
        <f t="shared" si="117"/>
        <v>1940.994279</v>
      </c>
      <c r="AM90" s="28">
        <f t="shared" si="117"/>
        <v>1760.800257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1645.594801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2332.234917</v>
      </c>
      <c r="AU90" s="28">
        <f t="shared" si="117"/>
        <v>2286.32782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880.3044819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1532.294435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2421.301764</v>
      </c>
      <c r="AL91" s="28">
        <f t="shared" si="118"/>
        <v>1940.994279</v>
      </c>
      <c r="AM91" s="28">
        <f t="shared" si="118"/>
        <v>1760.800257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1645.594801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2332.234917</v>
      </c>
      <c r="AU91" s="28">
        <f t="shared" si="118"/>
        <v>2286.32782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880.3044819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1532.294435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2421.301764</v>
      </c>
      <c r="AL92" s="28">
        <f t="shared" si="119"/>
        <v>1940.994279</v>
      </c>
      <c r="AM92" s="28">
        <f t="shared" si="119"/>
        <v>1760.800257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1645.594801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2332.234917</v>
      </c>
      <c r="AU92" s="28">
        <f t="shared" si="119"/>
        <v>2286.32782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880.3044819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1532.294435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2421.301764</v>
      </c>
      <c r="AL93" s="28">
        <f t="shared" si="120"/>
        <v>1940.994279</v>
      </c>
      <c r="AM93" s="28">
        <f t="shared" si="120"/>
        <v>1760.800257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1645.594801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2332.234917</v>
      </c>
      <c r="AU93" s="28">
        <f t="shared" si="120"/>
        <v>2286.32782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880.3044819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1532.294435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2421.301764</v>
      </c>
      <c r="AL94" s="28">
        <f t="shared" si="121"/>
        <v>1940.994279</v>
      </c>
      <c r="AM94" s="28">
        <f t="shared" si="121"/>
        <v>1760.800257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1645.594801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2332.234917</v>
      </c>
      <c r="AU94" s="28">
        <f t="shared" si="121"/>
        <v>2286.32782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880.3044819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1532.294435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2421.301764</v>
      </c>
      <c r="AL95" s="28">
        <f t="shared" si="122"/>
        <v>1940.994279</v>
      </c>
      <c r="AM95" s="28">
        <f t="shared" si="122"/>
        <v>1760.800257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1645.594801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2332.234917</v>
      </c>
      <c r="AU95" s="28">
        <f t="shared" si="122"/>
        <v>2286.32782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880.3044819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1532.294435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2421.301764</v>
      </c>
      <c r="AL96" s="28">
        <f t="shared" si="123"/>
        <v>1940.994279</v>
      </c>
      <c r="AM96" s="28">
        <f t="shared" si="123"/>
        <v>1760.800257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1645.594801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2332.234917</v>
      </c>
      <c r="AU96" s="28">
        <f t="shared" si="123"/>
        <v>2286.32782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880.3044819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1532.294435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2421.301764</v>
      </c>
      <c r="AL97" s="28">
        <f t="shared" si="124"/>
        <v>1940.994279</v>
      </c>
      <c r="AM97" s="28">
        <f t="shared" si="124"/>
        <v>1760.800257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1645.594801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2332.234917</v>
      </c>
      <c r="AU97" s="28">
        <f t="shared" si="124"/>
        <v>2286.32782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880.3044819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1532.294435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2421.301764</v>
      </c>
      <c r="AL98" s="28">
        <f t="shared" si="125"/>
        <v>1940.994279</v>
      </c>
      <c r="AM98" s="28">
        <f t="shared" si="125"/>
        <v>1760.800257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1645.594801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2332.234917</v>
      </c>
      <c r="AU98" s="28">
        <f t="shared" si="125"/>
        <v>2286.32782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880.3044819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1532.294435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2421.301764</v>
      </c>
      <c r="AL99" s="28">
        <f t="shared" si="126"/>
        <v>1940.994279</v>
      </c>
      <c r="AM99" s="28">
        <f t="shared" si="126"/>
        <v>1760.800257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1645.594801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2332.234917</v>
      </c>
      <c r="AU99" s="28">
        <f t="shared" si="126"/>
        <v>2286.32782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880.3044819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1532.294435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2421.301764</v>
      </c>
      <c r="AL100" s="28">
        <f t="shared" si="127"/>
        <v>1940.994279</v>
      </c>
      <c r="AM100" s="28">
        <f t="shared" si="127"/>
        <v>1760.800257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1645.594801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2332.234917</v>
      </c>
      <c r="AU100" s="28">
        <f t="shared" si="127"/>
        <v>2286.32782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880.3044819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1532.294435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2421.301764</v>
      </c>
      <c r="AL101" s="28">
        <f t="shared" si="128"/>
        <v>1940.994279</v>
      </c>
      <c r="AM101" s="28">
        <f t="shared" si="128"/>
        <v>1760.800257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1645.594801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2332.234917</v>
      </c>
      <c r="AU101" s="28">
        <f t="shared" si="128"/>
        <v>2286.32782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880.3044819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1532.294435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2421.301764</v>
      </c>
      <c r="AL102" s="28">
        <f t="shared" si="129"/>
        <v>1940.994279</v>
      </c>
      <c r="AM102" s="28">
        <f t="shared" si="129"/>
        <v>1760.800257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1645.594801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2332.234917</v>
      </c>
      <c r="AU102" s="28">
        <f t="shared" si="129"/>
        <v>2286.32782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880.3044819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1532.294435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2421.301764</v>
      </c>
      <c r="AL103" s="28">
        <f t="shared" si="130"/>
        <v>1940.994279</v>
      </c>
      <c r="AM103" s="28">
        <f t="shared" si="130"/>
        <v>1760.800257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1645.594801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2332.234917</v>
      </c>
      <c r="AU103" s="28">
        <f t="shared" si="130"/>
        <v>2286.32782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880.3044819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1532.294435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2421.301764</v>
      </c>
      <c r="AL104" s="28">
        <f t="shared" si="131"/>
        <v>1940.994279</v>
      </c>
      <c r="AM104" s="28">
        <f t="shared" si="131"/>
        <v>1760.800257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1645.594801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2332.234917</v>
      </c>
      <c r="AU104" s="28">
        <f t="shared" si="131"/>
        <v>2286.32782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880.3044819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1532.294435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2421.301764</v>
      </c>
      <c r="AL105" s="28">
        <f t="shared" si="132"/>
        <v>1940.994279</v>
      </c>
      <c r="AM105" s="28">
        <f t="shared" si="132"/>
        <v>1760.800257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1645.594801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2332.234917</v>
      </c>
      <c r="AU105" s="28">
        <f t="shared" si="132"/>
        <v>2286.32782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880.3044819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1532.294435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2421.301764</v>
      </c>
      <c r="AL106" s="28">
        <f t="shared" si="133"/>
        <v>1940.994279</v>
      </c>
      <c r="AM106" s="28">
        <f t="shared" si="133"/>
        <v>1760.800257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1645.594801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2332.234917</v>
      </c>
      <c r="AU106" s="28">
        <f t="shared" si="133"/>
        <v>2286.32782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880.3044819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1532.294435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2421.301764</v>
      </c>
      <c r="AL107" s="28">
        <f t="shared" si="134"/>
        <v>1940.994279</v>
      </c>
      <c r="AM107" s="28">
        <f t="shared" si="134"/>
        <v>1760.800257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1645.594801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2332.234917</v>
      </c>
      <c r="AU107" s="28">
        <f t="shared" si="134"/>
        <v>2286.32782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880.3044819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1532.294435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2421.301764</v>
      </c>
      <c r="AL108" s="28">
        <f t="shared" si="135"/>
        <v>1940.994279</v>
      </c>
      <c r="AM108" s="28">
        <f t="shared" si="135"/>
        <v>1760.800257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1645.594801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2332.234917</v>
      </c>
      <c r="AU108" s="28">
        <f t="shared" si="135"/>
        <v>2286.32782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880.3044819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1532.294435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2421.301764</v>
      </c>
      <c r="AL109" s="28">
        <f t="shared" si="136"/>
        <v>1940.994279</v>
      </c>
      <c r="AM109" s="28">
        <f t="shared" si="136"/>
        <v>1760.800257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1645.594801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2332.234917</v>
      </c>
      <c r="AU109" s="28">
        <f t="shared" si="136"/>
        <v>2286.32782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880.3044819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1532.294435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2421.301764</v>
      </c>
      <c r="AL110" s="28">
        <f t="shared" si="137"/>
        <v>1940.994279</v>
      </c>
      <c r="AM110" s="28">
        <f t="shared" si="137"/>
        <v>1760.800257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1645.594801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2332.234917</v>
      </c>
      <c r="AU110" s="28">
        <f t="shared" si="137"/>
        <v>2286.32782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880.3044819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1532.294435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2421.301764</v>
      </c>
      <c r="AL111" s="28">
        <f t="shared" si="138"/>
        <v>1940.994279</v>
      </c>
      <c r="AM111" s="28">
        <f t="shared" si="138"/>
        <v>1760.800257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1645.594801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2332.234917</v>
      </c>
      <c r="AU111" s="28">
        <f t="shared" si="138"/>
        <v>2286.32782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880.3044819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1532.294435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2421.301764</v>
      </c>
      <c r="AL112" s="28">
        <f t="shared" si="139"/>
        <v>1940.994279</v>
      </c>
      <c r="AM112" s="28">
        <f t="shared" si="139"/>
        <v>1760.800257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1645.594801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2332.234917</v>
      </c>
      <c r="AU112" s="28">
        <f t="shared" si="139"/>
        <v>2286.32782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880.3044819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1532.294435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2421.301764</v>
      </c>
      <c r="AL113" s="28">
        <f t="shared" si="140"/>
        <v>1940.994279</v>
      </c>
      <c r="AM113" s="28">
        <f t="shared" si="140"/>
        <v>1760.800257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1645.594801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2332.234917</v>
      </c>
      <c r="AU113" s="28">
        <f t="shared" si="140"/>
        <v>2286.32782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880.3044819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1532.294435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2421.301764</v>
      </c>
      <c r="AL114" s="28">
        <f t="shared" si="141"/>
        <v>1940.994279</v>
      </c>
      <c r="AM114" s="28">
        <f t="shared" si="141"/>
        <v>1760.800257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1645.594801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2332.234917</v>
      </c>
      <c r="AU114" s="28">
        <f t="shared" si="141"/>
        <v>2286.32782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880.3044819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1532.294435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2421.301764</v>
      </c>
      <c r="AL115" s="28">
        <f t="shared" si="142"/>
        <v>1940.994279</v>
      </c>
      <c r="AM115" s="28">
        <f t="shared" si="142"/>
        <v>1760.800257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1645.594801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2332.234917</v>
      </c>
      <c r="AU115" s="28">
        <f t="shared" si="142"/>
        <v>2286.32782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880.3044819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1532.294435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2421.301764</v>
      </c>
      <c r="AL116" s="28">
        <f t="shared" si="143"/>
        <v>1940.994279</v>
      </c>
      <c r="AM116" s="28">
        <f t="shared" si="143"/>
        <v>1760.800257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1645.594801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2332.234917</v>
      </c>
      <c r="AU116" s="28">
        <f t="shared" si="143"/>
        <v>2286.32782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880.3044819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1532.294435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2421.301764</v>
      </c>
      <c r="AL117" s="28">
        <f t="shared" si="144"/>
        <v>1940.994279</v>
      </c>
      <c r="AM117" s="28">
        <f t="shared" si="144"/>
        <v>1760.800257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1645.594801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2332.234917</v>
      </c>
      <c r="AU117" s="28">
        <f t="shared" si="144"/>
        <v>2286.32782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880.3044819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1532.294435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2421.301764</v>
      </c>
      <c r="AL118" s="28">
        <f t="shared" si="145"/>
        <v>1940.994279</v>
      </c>
      <c r="AM118" s="28">
        <f t="shared" si="145"/>
        <v>1760.800257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1645.594801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2332.234917</v>
      </c>
      <c r="AU118" s="28">
        <f t="shared" si="145"/>
        <v>2286.32782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880.3044819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1532.294435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2421.301764</v>
      </c>
      <c r="AL119" s="28">
        <f t="shared" si="146"/>
        <v>1940.994279</v>
      </c>
      <c r="AM119" s="28">
        <f t="shared" si="146"/>
        <v>1760.800257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1645.594801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2332.234917</v>
      </c>
      <c r="AU119" s="28">
        <f t="shared" si="146"/>
        <v>2286.32782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880.3044819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1532.294435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2421.301764</v>
      </c>
      <c r="AL120" s="28">
        <f t="shared" si="147"/>
        <v>1940.994279</v>
      </c>
      <c r="AM120" s="28">
        <f t="shared" si="147"/>
        <v>1760.800257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1645.594801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2332.234917</v>
      </c>
      <c r="AU120" s="28">
        <f t="shared" si="147"/>
        <v>2286.32782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880.3044819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1532.294435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2421.301764</v>
      </c>
      <c r="AL121" s="28">
        <f t="shared" si="148"/>
        <v>1940.994279</v>
      </c>
      <c r="AM121" s="28">
        <f t="shared" si="148"/>
        <v>1760.800257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1645.594801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2332.234917</v>
      </c>
      <c r="AU121" s="28">
        <f t="shared" si="148"/>
        <v>2286.32782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880.3044819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1532.294435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2421.301764</v>
      </c>
      <c r="AL122" s="28">
        <f t="shared" si="149"/>
        <v>1940.994279</v>
      </c>
      <c r="AM122" s="28">
        <f t="shared" si="149"/>
        <v>1760.800257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1645.594801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2332.234917</v>
      </c>
      <c r="AU122" s="28">
        <f t="shared" si="149"/>
        <v>2286.32782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880.3044819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1532.294435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2421.301764</v>
      </c>
      <c r="AL123" s="28">
        <f t="shared" si="150"/>
        <v>1940.994279</v>
      </c>
      <c r="AM123" s="28">
        <f t="shared" si="150"/>
        <v>1760.800257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1645.594801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2332.234917</v>
      </c>
      <c r="AU123" s="28">
        <f t="shared" si="150"/>
        <v>2286.32782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880.3044819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1532.294435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2421.301764</v>
      </c>
      <c r="AL124" s="28">
        <f t="shared" si="151"/>
        <v>1940.994279</v>
      </c>
      <c r="AM124" s="28">
        <f t="shared" si="151"/>
        <v>1760.800257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1645.594801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2332.234917</v>
      </c>
      <c r="AU124" s="28">
        <f t="shared" si="151"/>
        <v>2286.32782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880.3044819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1532.294435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2421.301764</v>
      </c>
      <c r="AL125" s="28">
        <f t="shared" si="152"/>
        <v>1940.994279</v>
      </c>
      <c r="AM125" s="28">
        <f t="shared" si="152"/>
        <v>1760.800257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1645.594801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2332.234917</v>
      </c>
      <c r="AU125" s="28">
        <f t="shared" si="152"/>
        <v>2286.32782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880.3044819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1532.294435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2421.301764</v>
      </c>
      <c r="AL126" s="28">
        <f t="shared" si="153"/>
        <v>1940.994279</v>
      </c>
      <c r="AM126" s="28">
        <f t="shared" si="153"/>
        <v>1760.800257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1645.594801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2332.234917</v>
      </c>
      <c r="AU126" s="28">
        <f t="shared" si="153"/>
        <v>2286.32782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880.3044819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1532.294435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2421.301764</v>
      </c>
      <c r="AL127" s="28">
        <f t="shared" si="154"/>
        <v>1940.994279</v>
      </c>
      <c r="AM127" s="28">
        <f t="shared" si="154"/>
        <v>1760.800257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1645.594801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2332.234917</v>
      </c>
      <c r="AU127" s="28">
        <f t="shared" si="154"/>
        <v>2286.32782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880.3044819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1532.294435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2421.301764</v>
      </c>
      <c r="AL128" s="28">
        <f t="shared" si="155"/>
        <v>1940.994279</v>
      </c>
      <c r="AM128" s="28">
        <f t="shared" si="155"/>
        <v>1760.800257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1645.594801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2332.234917</v>
      </c>
      <c r="AU128" s="28">
        <f t="shared" si="155"/>
        <v>2286.32782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880.3044819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1532.294435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2421.301764</v>
      </c>
      <c r="AL129" s="28">
        <f t="shared" si="156"/>
        <v>1940.994279</v>
      </c>
      <c r="AM129" s="28">
        <f t="shared" si="156"/>
        <v>1760.800257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1645.594801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2332.234917</v>
      </c>
      <c r="AU129" s="28">
        <f t="shared" si="156"/>
        <v>2286.32782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880.3044819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1532.294435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2421.301764</v>
      </c>
      <c r="AL130" s="28">
        <f t="shared" si="157"/>
        <v>1940.994279</v>
      </c>
      <c r="AM130" s="28">
        <f t="shared" si="157"/>
        <v>1760.800257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1645.594801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2332.234917</v>
      </c>
      <c r="AU130" s="28">
        <f t="shared" si="157"/>
        <v>2286.32782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880.3044819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1532.294435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2421.301764</v>
      </c>
      <c r="AL131" s="28">
        <f t="shared" si="158"/>
        <v>1940.994279</v>
      </c>
      <c r="AM131" s="28">
        <f t="shared" si="158"/>
        <v>1760.800257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1645.594801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2332.234917</v>
      </c>
      <c r="AU131" s="28">
        <f t="shared" si="158"/>
        <v>2286.32782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880.3044819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1532.294435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2421.301764</v>
      </c>
      <c r="AL132" s="28">
        <f t="shared" si="159"/>
        <v>1940.994279</v>
      </c>
      <c r="AM132" s="28">
        <f t="shared" si="159"/>
        <v>1760.800257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1645.594801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2332.234917</v>
      </c>
      <c r="AU132" s="28">
        <f t="shared" si="159"/>
        <v>2286.32782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880.3044819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1532.294435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2421.301764</v>
      </c>
      <c r="AL133" s="28">
        <f t="shared" si="160"/>
        <v>1940.994279</v>
      </c>
      <c r="AM133" s="28">
        <f t="shared" si="160"/>
        <v>1760.800257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1645.594801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2332.234917</v>
      </c>
      <c r="AU133" s="28">
        <f t="shared" si="160"/>
        <v>2286.32782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880.3044819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1532.294435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2421.301764</v>
      </c>
      <c r="AL134" s="28">
        <f t="shared" si="161"/>
        <v>1940.994279</v>
      </c>
      <c r="AM134" s="28">
        <f t="shared" si="161"/>
        <v>1760.800257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1645.594801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2332.234917</v>
      </c>
      <c r="AU134" s="28">
        <f t="shared" si="161"/>
        <v>2286.32782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880.3044819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1532.294435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2421.301764</v>
      </c>
      <c r="AL135" s="28">
        <f t="shared" si="162"/>
        <v>1940.994279</v>
      </c>
      <c r="AM135" s="28">
        <f t="shared" si="162"/>
        <v>1760.800257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1645.594801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2332.234917</v>
      </c>
      <c r="AU135" s="28">
        <f t="shared" si="162"/>
        <v>2286.32782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880.3044819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1532.294435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2421.301764</v>
      </c>
      <c r="AL136" s="28">
        <f t="shared" si="163"/>
        <v>1940.994279</v>
      </c>
      <c r="AM136" s="28">
        <f t="shared" si="163"/>
        <v>1760.800257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1645.594801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2332.234917</v>
      </c>
      <c r="AU136" s="28">
        <f t="shared" si="163"/>
        <v>2286.32782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880.3044819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1532.294435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2421.301764</v>
      </c>
      <c r="AL137" s="28">
        <f t="shared" si="164"/>
        <v>1940.994279</v>
      </c>
      <c r="AM137" s="28">
        <f t="shared" si="164"/>
        <v>1760.800257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1645.594801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2332.234917</v>
      </c>
      <c r="AU137" s="28">
        <f t="shared" si="164"/>
        <v>2286.32782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880.3044819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1532.294435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2421.301764</v>
      </c>
      <c r="AL138" s="28">
        <f t="shared" si="165"/>
        <v>1940.994279</v>
      </c>
      <c r="AM138" s="28">
        <f t="shared" si="165"/>
        <v>1760.800257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1645.594801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2332.234917</v>
      </c>
      <c r="AU138" s="28">
        <f t="shared" si="165"/>
        <v>2286.32782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880.3044819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1532.294435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2421.301764</v>
      </c>
      <c r="AL139" s="28">
        <f t="shared" si="166"/>
        <v>1940.994279</v>
      </c>
      <c r="AM139" s="28">
        <f t="shared" si="166"/>
        <v>1760.800257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1645.594801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2332.234917</v>
      </c>
      <c r="AU139" s="28">
        <f t="shared" si="166"/>
        <v>2286.32782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880.3044819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1532.294435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2421.301764</v>
      </c>
      <c r="AL140" s="28">
        <f t="shared" si="167"/>
        <v>1940.994279</v>
      </c>
      <c r="AM140" s="28">
        <f t="shared" si="167"/>
        <v>1760.800257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1645.594801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2332.234917</v>
      </c>
      <c r="AU140" s="28">
        <f t="shared" si="167"/>
        <v>2286.32782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880.3044819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1532.294435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2421.301764</v>
      </c>
      <c r="AL141" s="28">
        <f t="shared" si="168"/>
        <v>1940.994279</v>
      </c>
      <c r="AM141" s="28">
        <f t="shared" si="168"/>
        <v>1760.800257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1645.594801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2332.234917</v>
      </c>
      <c r="AU141" s="28">
        <f t="shared" si="168"/>
        <v>2286.32782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880.3044819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1532.294435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2421.301764</v>
      </c>
      <c r="AL142" s="28">
        <f t="shared" si="169"/>
        <v>1940.994279</v>
      </c>
      <c r="AM142" s="28">
        <f t="shared" si="169"/>
        <v>1760.800257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1645.594801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2332.234917</v>
      </c>
      <c r="AU142" s="28">
        <f t="shared" si="169"/>
        <v>2286.32782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880.3044819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1532.294435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2421.301764</v>
      </c>
      <c r="AL143" s="28">
        <f t="shared" si="170"/>
        <v>1940.994279</v>
      </c>
      <c r="AM143" s="28">
        <f t="shared" si="170"/>
        <v>1760.800257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1645.594801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2332.234917</v>
      </c>
      <c r="AU143" s="28">
        <f t="shared" si="170"/>
        <v>2286.32782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880.3044819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1532.294435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2421.301764</v>
      </c>
      <c r="AL144" s="28">
        <f t="shared" si="171"/>
        <v>1940.994279</v>
      </c>
      <c r="AM144" s="28">
        <f t="shared" si="171"/>
        <v>1760.800257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1645.594801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2332.234917</v>
      </c>
      <c r="AU144" s="28">
        <f t="shared" si="171"/>
        <v>2286.32782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880.3044819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1532.294435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2421.301764</v>
      </c>
      <c r="AL145" s="28">
        <f t="shared" si="172"/>
        <v>1940.994279</v>
      </c>
      <c r="AM145" s="28">
        <f t="shared" si="172"/>
        <v>1760.800257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1645.594801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2332.234917</v>
      </c>
      <c r="AU145" s="28">
        <f t="shared" si="172"/>
        <v>2286.32782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880.3044819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1532.294435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2421.301764</v>
      </c>
      <c r="AL146" s="28">
        <f t="shared" si="173"/>
        <v>1940.994279</v>
      </c>
      <c r="AM146" s="28">
        <f t="shared" si="173"/>
        <v>1760.800257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1645.594801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2332.234917</v>
      </c>
      <c r="AU146" s="28">
        <f t="shared" si="173"/>
        <v>2286.32782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880.3044819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1532.294435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2421.301764</v>
      </c>
      <c r="AL147" s="28">
        <f t="shared" si="174"/>
        <v>1940.994279</v>
      </c>
      <c r="AM147" s="28">
        <f t="shared" si="174"/>
        <v>1760.800257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1645.594801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2332.234917</v>
      </c>
      <c r="AU147" s="28">
        <f t="shared" si="174"/>
        <v>2286.32782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880.3044819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1532.294435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2421.301764</v>
      </c>
      <c r="AL148" s="28">
        <f t="shared" si="175"/>
        <v>1940.994279</v>
      </c>
      <c r="AM148" s="28">
        <f t="shared" si="175"/>
        <v>1760.800257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1645.594801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2332.234917</v>
      </c>
      <c r="AU148" s="28">
        <f t="shared" si="175"/>
        <v>2286.32782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880.3044819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1532.294435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2421.301764</v>
      </c>
      <c r="AL149" s="28">
        <f t="shared" si="176"/>
        <v>1940.994279</v>
      </c>
      <c r="AM149" s="28">
        <f t="shared" si="176"/>
        <v>1760.800257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1645.594801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2332.234917</v>
      </c>
      <c r="AU149" s="28">
        <f t="shared" si="176"/>
        <v>2286.32782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880.3044819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1532.294435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2421.301764</v>
      </c>
      <c r="AL150" s="28">
        <f t="shared" si="177"/>
        <v>1940.994279</v>
      </c>
      <c r="AM150" s="28">
        <f t="shared" si="177"/>
        <v>1760.800257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1645.594801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2332.234917</v>
      </c>
      <c r="AU150" s="28">
        <f t="shared" si="177"/>
        <v>2286.32782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880.3044819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1532.294435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2421.301764</v>
      </c>
      <c r="AL151" s="28">
        <f t="shared" si="178"/>
        <v>1940.994279</v>
      </c>
      <c r="AM151" s="28">
        <f t="shared" si="178"/>
        <v>1760.800257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1645.594801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2332.234917</v>
      </c>
      <c r="AU151" s="28">
        <f t="shared" si="178"/>
        <v>2286.32782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880.3044819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1532.294435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2421.301764</v>
      </c>
      <c r="AL152" s="28">
        <f t="shared" si="179"/>
        <v>1940.994279</v>
      </c>
      <c r="AM152" s="28">
        <f t="shared" si="179"/>
        <v>1760.800257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1645.594801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2332.234917</v>
      </c>
      <c r="AU152" s="28">
        <f t="shared" si="179"/>
        <v>2286.32782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880.3044819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1532.294435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2421.301764</v>
      </c>
      <c r="AL153" s="28">
        <f t="shared" si="180"/>
        <v>1940.994279</v>
      </c>
      <c r="AM153" s="28">
        <f t="shared" si="180"/>
        <v>1760.800257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1645.594801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2332.234917</v>
      </c>
      <c r="AU153" s="28">
        <f t="shared" si="180"/>
        <v>2286.32782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880.3044819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1532.294435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2421.301764</v>
      </c>
      <c r="AL154" s="28">
        <f t="shared" si="181"/>
        <v>1940.994279</v>
      </c>
      <c r="AM154" s="28">
        <f t="shared" si="181"/>
        <v>1760.800257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1645.594801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2332.234917</v>
      </c>
      <c r="AU154" s="28">
        <f t="shared" si="181"/>
        <v>2286.32782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880.3044819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1532.294435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2421.301764</v>
      </c>
      <c r="AL155" s="28">
        <f t="shared" si="182"/>
        <v>1940.994279</v>
      </c>
      <c r="AM155" s="28">
        <f t="shared" si="182"/>
        <v>1760.800257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1645.594801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2332.234917</v>
      </c>
      <c r="AU155" s="28">
        <f t="shared" si="182"/>
        <v>2286.32782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880.3044819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1532.294435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2421.301764</v>
      </c>
      <c r="AL156" s="28">
        <f t="shared" si="183"/>
        <v>1940.994279</v>
      </c>
      <c r="AM156" s="28">
        <f t="shared" si="183"/>
        <v>1760.800257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1645.594801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2332.234917</v>
      </c>
      <c r="AU156" s="28">
        <f t="shared" si="183"/>
        <v>2286.32782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880.3044819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1532.294435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2421.301764</v>
      </c>
      <c r="AL157" s="28">
        <f t="shared" si="184"/>
        <v>1940.994279</v>
      </c>
      <c r="AM157" s="28">
        <f t="shared" si="184"/>
        <v>1760.800257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1645.594801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2332.234917</v>
      </c>
      <c r="AU157" s="28">
        <f t="shared" si="184"/>
        <v>2286.32782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880.3044819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1532.294435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2421.301764</v>
      </c>
      <c r="AL158" s="28">
        <f t="shared" si="185"/>
        <v>1940.994279</v>
      </c>
      <c r="AM158" s="28">
        <f t="shared" si="185"/>
        <v>1760.800257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1645.594801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2332.234917</v>
      </c>
      <c r="AU158" s="28">
        <f t="shared" si="185"/>
        <v>2286.32782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880.3044819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1532.294435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2421.301764</v>
      </c>
      <c r="AL159" s="28">
        <f t="shared" si="186"/>
        <v>1940.994279</v>
      </c>
      <c r="AM159" s="28">
        <f t="shared" si="186"/>
        <v>1760.800257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1645.594801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2332.234917</v>
      </c>
      <c r="AU159" s="28">
        <f t="shared" si="186"/>
        <v>2286.32782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880.3044819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1532.294435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2421.301764</v>
      </c>
      <c r="AL160" s="28">
        <f t="shared" si="187"/>
        <v>1940.994279</v>
      </c>
      <c r="AM160" s="28">
        <f t="shared" si="187"/>
        <v>1760.800257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1645.594801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2332.234917</v>
      </c>
      <c r="AU160" s="28">
        <f t="shared" si="187"/>
        <v>2286.32782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880.3044819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1532.294435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2421.301764</v>
      </c>
      <c r="AL161" s="28">
        <f t="shared" si="188"/>
        <v>1940.994279</v>
      </c>
      <c r="AM161" s="28">
        <f t="shared" si="188"/>
        <v>1760.800257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1645.594801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2332.234917</v>
      </c>
      <c r="AU161" s="28">
        <f t="shared" si="188"/>
        <v>2286.32782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880.3044819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1532.294435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2421.301764</v>
      </c>
      <c r="AL162" s="28">
        <f t="shared" si="189"/>
        <v>1940.994279</v>
      </c>
      <c r="AM162" s="28">
        <f t="shared" si="189"/>
        <v>1760.800257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1645.594801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2332.234917</v>
      </c>
      <c r="AU162" s="28">
        <f t="shared" si="189"/>
        <v>2286.32782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880.3044819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1532.294435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2421.301764</v>
      </c>
      <c r="AL163" s="28">
        <f t="shared" si="190"/>
        <v>1940.994279</v>
      </c>
      <c r="AM163" s="28">
        <f t="shared" si="190"/>
        <v>1760.800257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1645.594801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2332.234917</v>
      </c>
      <c r="AU163" s="28">
        <f t="shared" si="190"/>
        <v>2286.32782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880.3044819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1532.294435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2421.301764</v>
      </c>
      <c r="AL164" s="28">
        <f t="shared" si="191"/>
        <v>1940.994279</v>
      </c>
      <c r="AM164" s="28">
        <f t="shared" si="191"/>
        <v>1760.800257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1645.594801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2332.234917</v>
      </c>
      <c r="AU164" s="28">
        <f t="shared" si="191"/>
        <v>2286.32782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880.3044819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1532.294435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2421.301764</v>
      </c>
      <c r="AL165" s="28">
        <f t="shared" si="192"/>
        <v>1940.994279</v>
      </c>
      <c r="AM165" s="28">
        <f t="shared" si="192"/>
        <v>1760.800257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1645.594801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2332.234917</v>
      </c>
      <c r="AU165" s="28">
        <f t="shared" si="192"/>
        <v>2286.32782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880.3044819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1532.294435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2421.301764</v>
      </c>
      <c r="AL166" s="28">
        <f t="shared" si="193"/>
        <v>1940.994279</v>
      </c>
      <c r="AM166" s="28">
        <f t="shared" si="193"/>
        <v>1760.800257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1645.594801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2332.234917</v>
      </c>
      <c r="AU166" s="28">
        <f t="shared" si="193"/>
        <v>2286.32782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880.3044819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1532.294435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2421.301764</v>
      </c>
      <c r="AL167" s="28">
        <f t="shared" si="194"/>
        <v>1940.994279</v>
      </c>
      <c r="AM167" s="28">
        <f t="shared" si="194"/>
        <v>1760.800257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1645.594801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2332.234917</v>
      </c>
      <c r="AU167" s="28">
        <f t="shared" si="194"/>
        <v>2286.32782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880.3044819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1532.294435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2421.301764</v>
      </c>
      <c r="AL168" s="28">
        <f t="shared" si="195"/>
        <v>1940.994279</v>
      </c>
      <c r="AM168" s="28">
        <f t="shared" si="195"/>
        <v>1760.800257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1645.594801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2332.234917</v>
      </c>
      <c r="AU168" s="28">
        <f t="shared" si="195"/>
        <v>2286.32782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880.3044819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1532.294435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2421.301764</v>
      </c>
      <c r="AL169" s="28">
        <f t="shared" si="196"/>
        <v>1940.994279</v>
      </c>
      <c r="AM169" s="28">
        <f t="shared" si="196"/>
        <v>1760.800257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1645.594801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2332.234917</v>
      </c>
      <c r="AU169" s="28">
        <f t="shared" si="196"/>
        <v>2286.32782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880.3044819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1532.294435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2421.301764</v>
      </c>
      <c r="AL170" s="28">
        <f t="shared" si="197"/>
        <v>1940.994279</v>
      </c>
      <c r="AM170" s="28">
        <f t="shared" si="197"/>
        <v>1760.800257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1645.594801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2332.234917</v>
      </c>
      <c r="AU170" s="28">
        <f t="shared" si="197"/>
        <v>2286.32782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880.3044819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1532.294435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2421.301764</v>
      </c>
      <c r="AL171" s="28">
        <f t="shared" si="198"/>
        <v>1940.994279</v>
      </c>
      <c r="AM171" s="28">
        <f t="shared" si="198"/>
        <v>1760.800257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1645.594801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2332.234917</v>
      </c>
      <c r="AU171" s="28">
        <f t="shared" si="198"/>
        <v>2286.32782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880.3044819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1532.294435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2421.301764</v>
      </c>
      <c r="AL172" s="28">
        <f t="shared" si="199"/>
        <v>1940.994279</v>
      </c>
      <c r="AM172" s="28">
        <f t="shared" si="199"/>
        <v>1760.800257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1645.594801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2332.234917</v>
      </c>
      <c r="AU172" s="28">
        <f t="shared" si="199"/>
        <v>2286.32782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880.3044819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1532.294435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2421.301764</v>
      </c>
      <c r="AL173" s="28">
        <f t="shared" si="200"/>
        <v>1940.994279</v>
      </c>
      <c r="AM173" s="28">
        <f t="shared" si="200"/>
        <v>1760.800257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1645.594801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2332.234917</v>
      </c>
      <c r="AU173" s="28">
        <f t="shared" si="200"/>
        <v>2286.32782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880.3044819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1532.294435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2421.301764</v>
      </c>
      <c r="AL174" s="28">
        <f t="shared" si="201"/>
        <v>1940.994279</v>
      </c>
      <c r="AM174" s="28">
        <f t="shared" si="201"/>
        <v>1760.800257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1645.594801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2332.234917</v>
      </c>
      <c r="AU174" s="28">
        <f t="shared" si="201"/>
        <v>2286.32782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880.3044819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1532.294435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2421.301764</v>
      </c>
      <c r="AL175" s="28">
        <f t="shared" si="202"/>
        <v>1940.994279</v>
      </c>
      <c r="AM175" s="28">
        <f t="shared" si="202"/>
        <v>1760.800257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1645.594801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2332.234917</v>
      </c>
      <c r="AU175" s="28">
        <f t="shared" si="202"/>
        <v>2286.32782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880.3044819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1532.294435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2421.301764</v>
      </c>
      <c r="AL176" s="28">
        <f t="shared" si="203"/>
        <v>1940.994279</v>
      </c>
      <c r="AM176" s="28">
        <f t="shared" si="203"/>
        <v>1760.800257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1645.594801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2332.234917</v>
      </c>
      <c r="AU176" s="28">
        <f t="shared" si="203"/>
        <v>2286.32782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880.3044819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1532.294435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2421.301764</v>
      </c>
      <c r="AL177" s="28">
        <f t="shared" si="204"/>
        <v>1940.994279</v>
      </c>
      <c r="AM177" s="28">
        <f t="shared" si="204"/>
        <v>1760.800257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1645.594801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2332.234917</v>
      </c>
      <c r="AU177" s="28">
        <f t="shared" si="204"/>
        <v>2286.32782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880.3044819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1532.294435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2421.301764</v>
      </c>
      <c r="AL178" s="28">
        <f t="shared" si="205"/>
        <v>1940.994279</v>
      </c>
      <c r="AM178" s="28">
        <f t="shared" si="205"/>
        <v>1760.800257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1645.594801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2332.234917</v>
      </c>
      <c r="AU178" s="28">
        <f t="shared" si="205"/>
        <v>2286.32782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880.3044819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1532.294435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2421.301764</v>
      </c>
      <c r="AL179" s="28">
        <f t="shared" si="206"/>
        <v>1940.994279</v>
      </c>
      <c r="AM179" s="28">
        <f t="shared" si="206"/>
        <v>1760.800257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1645.594801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2332.234917</v>
      </c>
      <c r="AU179" s="28">
        <f t="shared" si="206"/>
        <v>2286.32782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880.3044819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1532.294435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2421.301764</v>
      </c>
      <c r="AL180" s="28">
        <f t="shared" si="207"/>
        <v>1940.994279</v>
      </c>
      <c r="AM180" s="28">
        <f t="shared" si="207"/>
        <v>1760.800257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1645.594801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2332.234917</v>
      </c>
      <c r="AU180" s="28">
        <f t="shared" si="207"/>
        <v>2286.32782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880.3044819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1532.294435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2421.301764</v>
      </c>
      <c r="AL182" s="28">
        <f t="shared" si="208"/>
        <v>1940.994279</v>
      </c>
      <c r="AM182" s="28">
        <f t="shared" si="208"/>
        <v>1760.800257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1645.594801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2332.234917</v>
      </c>
      <c r="AU182" s="28">
        <f t="shared" si="208"/>
        <v>2286.32782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880.3044819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1532.294435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2421.301764</v>
      </c>
      <c r="AL183" s="59">
        <f t="shared" si="209"/>
        <v>1940.994279</v>
      </c>
      <c r="AM183" s="59">
        <f t="shared" si="209"/>
        <v>1760.800257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1645.594801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2332.234917</v>
      </c>
      <c r="AU183" s="59">
        <f t="shared" si="209"/>
        <v>2286.32782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880.3044819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1532.294435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1940.994279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16.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11</v>
      </c>
      <c r="H7" s="89">
        <f>if(isblank(C7),"",countif(Pelitulokset!B:C,C7))</f>
        <v>14</v>
      </c>
      <c r="I7" s="90" t="str">
        <f t="array" ref="I7">iferror(index('Säännöt ja ohjeet'!$H$19:$H$46,match(J7,'Säännöt ja ohjeet'!$J$19:$J$46,-1)+1,0) &amp; if(J7&gt;1600," (" &amp; round(J7,0) &amp; ")",""),"")</f>
        <v>4 dan (2421)</v>
      </c>
      <c r="J7" s="90">
        <f t="array" ref="J7">iferror(index(Pelitulokset!$AI$183:$JL$183,1,match($C7,Pelitulokset!$AI$3:$JL$3,0)),"")</f>
        <v>2421.301764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23</v>
      </c>
      <c r="H8" s="89">
        <f>if(isblank(C8),"",countif(Pelitulokset!B:C,C8))</f>
        <v>30</v>
      </c>
      <c r="I8" s="90" t="str">
        <f t="array" ref="I8">iferror(index('Säännöt ja ohjeet'!$H$19:$H$46,match(J8,'Säännöt ja ohjeet'!$J$19:$J$46,-1)+1,0) &amp; if(J8&gt;1600," (" &amp; round(J8,0) &amp; ")",""),"")</f>
        <v>2 kyu (1941)</v>
      </c>
      <c r="J8" s="90">
        <f t="array" ref="J8">iferror(index(Pelitulokset!$AI$183:$JL$183,1,match($C8,Pelitulokset!$AI$3:$JL$3,0)),"")</f>
        <v>1940.994279</v>
      </c>
      <c r="K8" s="90" t="str">
        <f t="array" ref="K8">iferror(index('Säännöt ja ohjeet'!$H$19:$H$45,match(L8,'Säännöt ja ohjeet'!$J$19:$J$45,-1)+1,0) &amp; " (" &amp; round(L8,0) &amp; ")","")</f>
        <v>2 kyu (1941)</v>
      </c>
      <c r="L8" s="90">
        <f t="array" ref="L8">iferror(index(Pelitulokset!$AI$184:$JL$184,1,match($C8,Pelitulokset!$AI$3:$JL$3,0)),"")</f>
        <v>1940.994279</v>
      </c>
      <c r="M8" s="91">
        <f t="shared" si="1"/>
        <v>183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9.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26</v>
      </c>
      <c r="I9" s="90" t="str">
        <f t="array" ref="I9">iferror(index('Säännöt ja ohjeet'!$H$19:$H$46,match(J9,'Säännöt ja ohjeet'!$J$19:$J$46,-1)+1,0) &amp; if(J9&gt;1600," (" &amp; round(J9,0) &amp; ")",""),"")</f>
        <v>3 kyu (1761)</v>
      </c>
      <c r="J9" s="90">
        <f t="array" ref="J9">iferror(index(Pelitulokset!$AI$183:$JL$183,1,match($C9,Pelitulokset!$AI$3:$JL$3,0)),"")</f>
        <v>1760.800257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8</v>
      </c>
      <c r="I12" s="90" t="str">
        <f t="array" ref="I12">iferror(index('Säännöt ja ohjeet'!$H$19:$H$46,match(J12,'Säännöt ja ohjeet'!$J$19:$J$46,-1)+1,0) &amp; if(J12&gt;1600," (" &amp; round(J12,0) &amp; ")",""),"")</f>
        <v>5 kyu (1646)</v>
      </c>
      <c r="J12" s="90">
        <f t="array" ref="J12">iferror(index(Pelitulokset!$AI$183:$JL$183,1,match($C12,Pelitulokset!$AI$3:$JL$3,0)),"")</f>
        <v>1645.594801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10.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3 dan (2332)</v>
      </c>
      <c r="J16" s="90">
        <f t="array" ref="J16">iferror(index(Pelitulokset!$AI$183:$JL$183,1,match($C16,Pelitulokset!$AI$3:$JL$3,0)),"")</f>
        <v>2332.234917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880.3044819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2.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1532.294435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29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(2421)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(2332)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2 kyu (1941)</v>
      </c>
      <c r="H35" s="139" t="str">
        <f t="array" ref="H35">iferror("+" &amp; round(index('Osallistujat ja seuranta'!$M$5:$M$30,match("1.",'Osallistujat ja seuranta'!$O$5:$O$30,0),0),0),"")</f>
        <v>+183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Ilia</v>
      </c>
      <c r="G36" s="134" t="str">
        <f t="array" ref="G36">iferror(index('Osallistujat ja seuranta'!$I$5:$I$30,match("2.",'Osallistujat ja seuranta'!$O$5:$O$30,0),0),"")</f>
        <v>18 kyu</v>
      </c>
      <c r="H36" s="139" t="str">
        <f t="array" ref="H36">iferror("+" &amp; round(index('Osallistujat ja seuranta'!$M$5:$M$30,match("2.",'Osallistujat ja seuranta'!$O$5:$O$30,0),0),0),"")</f>
        <v>+165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5 kyu (1646)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(1941)</v>
      </c>
      <c r="H53" s="139">
        <f t="array" ref="H53">iferror(round(index('Osallistujat ja seuranta'!$G$5:$G$30,match("1.",'Osallistujat ja seuranta'!$P$5:$P$30,0),0),0),"")</f>
        <v>23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(1761)</v>
      </c>
      <c r="H54" s="139">
        <f t="array" ref="H54">iferror(round(index('Osallistujat ja seuranta'!$G$5:$G$30,match("2.",'Osallistujat ja seuranta'!$P$5:$P$30,0),0),0),"")</f>
        <v>12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(2421)</v>
      </c>
      <c r="H55" s="139">
        <f t="array" ref="H55">iferror(round(index('Osallistujat ja seuranta'!$G$5:$G$30,match("3.",'Osallistujat ja seuranta'!$P$5:$P$30,0),0),0),"")</f>
        <v>11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