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80E3421B-8AA2-4442-97DD-3D655815D4D7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Sheet1!$A$2:$M$117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I4" i="2"/>
  <c r="I5" i="2"/>
  <c r="I6" i="2"/>
  <c r="I7" i="2"/>
  <c r="I8" i="2"/>
  <c r="I9" i="2"/>
  <c r="I10" i="2"/>
  <c r="I11" i="2"/>
  <c r="I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O4" i="1"/>
  <c r="O10" i="1"/>
  <c r="O18" i="1"/>
  <c r="O24" i="1"/>
  <c r="O31" i="1"/>
  <c r="O36" i="1"/>
  <c r="O43" i="1"/>
  <c r="O50" i="1"/>
  <c r="O57" i="1"/>
  <c r="O62" i="1"/>
  <c r="O69" i="1"/>
  <c r="O74" i="1"/>
  <c r="O81" i="1"/>
  <c r="O86" i="1"/>
  <c r="O93" i="1"/>
  <c r="O98" i="1"/>
  <c r="O105" i="1"/>
  <c r="O110" i="1"/>
  <c r="O117" i="1"/>
  <c r="AK90" i="1"/>
  <c r="AJ13" i="1"/>
  <c r="AJ73" i="1"/>
  <c r="AJ85" i="1"/>
  <c r="N10" i="1"/>
  <c r="N11" i="1"/>
  <c r="O11" i="1" s="1"/>
  <c r="N12" i="1"/>
  <c r="O12" i="1" s="1"/>
  <c r="N14" i="1"/>
  <c r="O14" i="1" s="1"/>
  <c r="N15" i="1"/>
  <c r="O15" i="1" s="1"/>
  <c r="N16" i="1"/>
  <c r="AJ49" i="1" s="1"/>
  <c r="N17" i="1"/>
  <c r="O17" i="1" s="1"/>
  <c r="P17" i="1" s="1"/>
  <c r="N18" i="1"/>
  <c r="N19" i="1"/>
  <c r="O19" i="1" s="1"/>
  <c r="N20" i="1"/>
  <c r="O20" i="1" s="1"/>
  <c r="N21" i="1"/>
  <c r="O21" i="1" s="1"/>
  <c r="N22" i="1"/>
  <c r="O22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P29" i="1" s="1"/>
  <c r="N30" i="1"/>
  <c r="O30" i="1" s="1"/>
  <c r="N31" i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P41" i="1" s="1"/>
  <c r="N42" i="1"/>
  <c r="O42" i="1" s="1"/>
  <c r="N43" i="1"/>
  <c r="N44" i="1"/>
  <c r="O44" i="1" s="1"/>
  <c r="N46" i="1"/>
  <c r="O46" i="1" s="1"/>
  <c r="N47" i="1"/>
  <c r="O47" i="1" s="1"/>
  <c r="N49" i="1"/>
  <c r="O49" i="1" s="1"/>
  <c r="N50" i="1"/>
  <c r="N51" i="1"/>
  <c r="O51" i="1" s="1"/>
  <c r="N52" i="1"/>
  <c r="O52" i="1" s="1"/>
  <c r="N53" i="1"/>
  <c r="O53" i="1" s="1"/>
  <c r="P53" i="1" s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P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N75" i="1"/>
  <c r="O75" i="1" s="1"/>
  <c r="N76" i="1"/>
  <c r="O76" i="1" s="1"/>
  <c r="N77" i="1"/>
  <c r="O77" i="1" s="1"/>
  <c r="P77" i="1" s="1"/>
  <c r="N78" i="1"/>
  <c r="O78" i="1" s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P89" i="1" s="1"/>
  <c r="N90" i="1"/>
  <c r="O90" i="1" s="1"/>
  <c r="N91" i="1"/>
  <c r="O91" i="1" s="1"/>
  <c r="N92" i="1"/>
  <c r="O92" i="1" s="1"/>
  <c r="N93" i="1"/>
  <c r="N94" i="1"/>
  <c r="O94" i="1" s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O101" i="1" s="1"/>
  <c r="P101" i="1" s="1"/>
  <c r="N102" i="1"/>
  <c r="O102" i="1" s="1"/>
  <c r="N103" i="1"/>
  <c r="O103" i="1" s="1"/>
  <c r="N104" i="1"/>
  <c r="O104" i="1" s="1"/>
  <c r="N105" i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P113" i="1" s="1"/>
  <c r="N114" i="1"/>
  <c r="O114" i="1" s="1"/>
  <c r="N115" i="1"/>
  <c r="O115" i="1" s="1"/>
  <c r="N116" i="1"/>
  <c r="O116" i="1" s="1"/>
  <c r="N117" i="1"/>
  <c r="N3" i="1"/>
  <c r="AJ11" i="1" s="1"/>
  <c r="N4" i="1"/>
  <c r="N5" i="1"/>
  <c r="O5" i="1" s="1"/>
  <c r="P5" i="1" s="1"/>
  <c r="N6" i="1"/>
  <c r="O6" i="1" s="1"/>
  <c r="N7" i="1"/>
  <c r="O7" i="1" s="1"/>
  <c r="N8" i="1"/>
  <c r="O8" i="1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  <c r="A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D3" i="1"/>
  <c r="D4" i="1"/>
  <c r="P4" i="1" s="1"/>
  <c r="D5" i="1"/>
  <c r="D6" i="1"/>
  <c r="P6" i="1" s="1"/>
  <c r="D7" i="1"/>
  <c r="P7" i="1" s="1"/>
  <c r="D8" i="1"/>
  <c r="P8" i="1" s="1"/>
  <c r="D9" i="1"/>
  <c r="P9" i="1" s="1"/>
  <c r="D10" i="1"/>
  <c r="P10" i="1" s="1"/>
  <c r="D11" i="1"/>
  <c r="P11" i="1" s="1"/>
  <c r="D12" i="1"/>
  <c r="D13" i="1"/>
  <c r="P13" i="1" s="1"/>
  <c r="D14" i="1"/>
  <c r="P14" i="1" s="1"/>
  <c r="D15" i="1"/>
  <c r="P15" i="1" s="1"/>
  <c r="D16" i="1"/>
  <c r="D17" i="1"/>
  <c r="D18" i="1"/>
  <c r="P18" i="1" s="1"/>
  <c r="D19" i="1"/>
  <c r="P19" i="1" s="1"/>
  <c r="D20" i="1"/>
  <c r="P20" i="1" s="1"/>
  <c r="D21" i="1"/>
  <c r="P21" i="1" s="1"/>
  <c r="D22" i="1"/>
  <c r="P22" i="1" s="1"/>
  <c r="D23" i="1"/>
  <c r="P23" i="1" s="1"/>
  <c r="D24" i="1"/>
  <c r="P24" i="1" s="1"/>
  <c r="D25" i="1"/>
  <c r="P25" i="1" s="1"/>
  <c r="D26" i="1"/>
  <c r="P26" i="1" s="1"/>
  <c r="D27" i="1"/>
  <c r="P27" i="1" s="1"/>
  <c r="D28" i="1"/>
  <c r="D29" i="1"/>
  <c r="D30" i="1"/>
  <c r="P30" i="1" s="1"/>
  <c r="D31" i="1"/>
  <c r="P31" i="1" s="1"/>
  <c r="D32" i="1"/>
  <c r="P32" i="1" s="1"/>
  <c r="D33" i="1"/>
  <c r="P33" i="1" s="1"/>
  <c r="D34" i="1"/>
  <c r="P34" i="1" s="1"/>
  <c r="D35" i="1"/>
  <c r="P35" i="1" s="1"/>
  <c r="D36" i="1"/>
  <c r="P36" i="1" s="1"/>
  <c r="D37" i="1"/>
  <c r="P37" i="1" s="1"/>
  <c r="D38" i="1"/>
  <c r="P38" i="1" s="1"/>
  <c r="D39" i="1"/>
  <c r="P39" i="1" s="1"/>
  <c r="D40" i="1"/>
  <c r="D41" i="1"/>
  <c r="D42" i="1"/>
  <c r="P42" i="1" s="1"/>
  <c r="D43" i="1"/>
  <c r="P43" i="1" s="1"/>
  <c r="D44" i="1"/>
  <c r="P44" i="1" s="1"/>
  <c r="D45" i="1"/>
  <c r="P45" i="1" s="1"/>
  <c r="D46" i="1"/>
  <c r="P46" i="1" s="1"/>
  <c r="D47" i="1"/>
  <c r="D48" i="1"/>
  <c r="P48" i="1" s="1"/>
  <c r="D49" i="1"/>
  <c r="P49" i="1" s="1"/>
  <c r="D50" i="1"/>
  <c r="P50" i="1" s="1"/>
  <c r="D51" i="1"/>
  <c r="P51" i="1" s="1"/>
  <c r="D52" i="1"/>
  <c r="D53" i="1"/>
  <c r="D54" i="1"/>
  <c r="P54" i="1" s="1"/>
  <c r="D55" i="1"/>
  <c r="P55" i="1" s="1"/>
  <c r="D56" i="1"/>
  <c r="P56" i="1" s="1"/>
  <c r="D57" i="1"/>
  <c r="P57" i="1" s="1"/>
  <c r="D58" i="1"/>
  <c r="P58" i="1" s="1"/>
  <c r="D59" i="1"/>
  <c r="P59" i="1" s="1"/>
  <c r="D60" i="1"/>
  <c r="D61" i="1"/>
  <c r="P61" i="1" s="1"/>
  <c r="D62" i="1"/>
  <c r="P62" i="1" s="1"/>
  <c r="D63" i="1"/>
  <c r="P63" i="1" s="1"/>
  <c r="D64" i="1"/>
  <c r="D65" i="1"/>
  <c r="D66" i="1"/>
  <c r="P66" i="1" s="1"/>
  <c r="D67" i="1"/>
  <c r="P67" i="1" s="1"/>
  <c r="D68" i="1"/>
  <c r="P68" i="1" s="1"/>
  <c r="D69" i="1"/>
  <c r="P69" i="1" s="1"/>
  <c r="D70" i="1"/>
  <c r="P70" i="1" s="1"/>
  <c r="D71" i="1"/>
  <c r="P71" i="1" s="1"/>
  <c r="D72" i="1"/>
  <c r="D73" i="1"/>
  <c r="P73" i="1" s="1"/>
  <c r="D74" i="1"/>
  <c r="P74" i="1" s="1"/>
  <c r="D75" i="1"/>
  <c r="P75" i="1" s="1"/>
  <c r="D76" i="1"/>
  <c r="D77" i="1"/>
  <c r="D78" i="1"/>
  <c r="D79" i="1"/>
  <c r="P79" i="1" s="1"/>
  <c r="D80" i="1"/>
  <c r="P80" i="1" s="1"/>
  <c r="D81" i="1"/>
  <c r="P81" i="1" s="1"/>
  <c r="D82" i="1"/>
  <c r="P82" i="1" s="1"/>
  <c r="D83" i="1"/>
  <c r="P83" i="1" s="1"/>
  <c r="D84" i="1"/>
  <c r="D85" i="1"/>
  <c r="P85" i="1" s="1"/>
  <c r="D86" i="1"/>
  <c r="P86" i="1" s="1"/>
  <c r="D87" i="1"/>
  <c r="P87" i="1" s="1"/>
  <c r="D88" i="1"/>
  <c r="D89" i="1"/>
  <c r="D90" i="1"/>
  <c r="D91" i="1"/>
  <c r="P91" i="1" s="1"/>
  <c r="D92" i="1"/>
  <c r="P92" i="1" s="1"/>
  <c r="D93" i="1"/>
  <c r="P93" i="1" s="1"/>
  <c r="D94" i="1"/>
  <c r="P94" i="1" s="1"/>
  <c r="D95" i="1"/>
  <c r="P95" i="1" s="1"/>
  <c r="D96" i="1"/>
  <c r="D97" i="1"/>
  <c r="P97" i="1" s="1"/>
  <c r="D98" i="1"/>
  <c r="P98" i="1" s="1"/>
  <c r="D99" i="1"/>
  <c r="P99" i="1" s="1"/>
  <c r="D100" i="1"/>
  <c r="D101" i="1"/>
  <c r="D102" i="1"/>
  <c r="D103" i="1"/>
  <c r="D104" i="1"/>
  <c r="D105" i="1"/>
  <c r="P105" i="1" s="1"/>
  <c r="D106" i="1"/>
  <c r="P106" i="1" s="1"/>
  <c r="D107" i="1"/>
  <c r="D108" i="1"/>
  <c r="D109" i="1"/>
  <c r="P109" i="1" s="1"/>
  <c r="D110" i="1"/>
  <c r="P110" i="1" s="1"/>
  <c r="D111" i="1"/>
  <c r="P111" i="1" s="1"/>
  <c r="D112" i="1"/>
  <c r="D113" i="1"/>
  <c r="D114" i="1"/>
  <c r="D115" i="1"/>
  <c r="D116" i="1"/>
  <c r="D117" i="1"/>
  <c r="P117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115" i="1" l="1"/>
  <c r="P90" i="1"/>
  <c r="P3" i="1"/>
  <c r="P104" i="1"/>
  <c r="P108" i="1"/>
  <c r="P72" i="1"/>
  <c r="P12" i="1"/>
  <c r="P96" i="1"/>
  <c r="P84" i="1"/>
  <c r="P60" i="1"/>
  <c r="P107" i="1"/>
  <c r="P47" i="1"/>
  <c r="P116" i="1"/>
  <c r="P103" i="1"/>
  <c r="P78" i="1"/>
  <c r="P114" i="1"/>
  <c r="P102" i="1"/>
  <c r="P112" i="1"/>
  <c r="P100" i="1"/>
  <c r="P88" i="1"/>
  <c r="P76" i="1"/>
  <c r="P64" i="1"/>
  <c r="P52" i="1"/>
  <c r="P40" i="1"/>
  <c r="P28" i="1"/>
  <c r="P16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3" i="1"/>
  <c r="AJ78" i="1"/>
  <c r="AJ66" i="1"/>
  <c r="AJ54" i="1"/>
  <c r="AJ42" i="1"/>
  <c r="AJ30" i="1"/>
  <c r="AJ18" i="1"/>
  <c r="AJ6" i="1"/>
  <c r="O16" i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K24" i="1" s="1"/>
  <c r="AG35" i="1"/>
  <c r="AG73" i="1"/>
  <c r="AK73" i="1" s="1"/>
  <c r="AG14" i="1"/>
  <c r="AG37" i="1"/>
  <c r="AK37" i="1" s="1"/>
  <c r="AG12" i="1"/>
  <c r="AK12" i="1" s="1"/>
  <c r="AG11" i="1"/>
  <c r="AK11" i="1" s="1"/>
  <c r="AG60" i="1"/>
  <c r="AK60" i="1" s="1"/>
  <c r="AG48" i="1"/>
  <c r="AK48" i="1" s="1"/>
  <c r="AG58" i="1"/>
  <c r="AK58" i="1" s="1"/>
  <c r="AG10" i="1"/>
  <c r="AK10" i="1" s="1"/>
  <c r="AG21" i="1"/>
  <c r="AG85" i="1"/>
  <c r="AK85" i="1" s="1"/>
  <c r="AG25" i="1"/>
  <c r="AK25" i="1" s="1"/>
  <c r="AG84" i="1"/>
  <c r="AG36" i="1"/>
  <c r="AK36" i="1" s="1"/>
  <c r="AG83" i="1"/>
  <c r="AK83" i="1" s="1"/>
  <c r="AG47" i="1"/>
  <c r="AK47" i="1" s="1"/>
  <c r="AG23" i="1"/>
  <c r="AK23" i="1" s="1"/>
  <c r="AG70" i="1"/>
  <c r="AG46" i="1"/>
  <c r="AK46" i="1" s="1"/>
  <c r="AG34" i="1"/>
  <c r="AG33" i="1"/>
  <c r="AK33" i="1" s="1"/>
  <c r="AG80" i="1"/>
  <c r="AG68" i="1"/>
  <c r="AK68" i="1" s="1"/>
  <c r="AG56" i="1"/>
  <c r="AK56" i="1" s="1"/>
  <c r="AG44" i="1"/>
  <c r="AK44" i="1" s="1"/>
  <c r="AG32" i="1"/>
  <c r="AK32" i="1" s="1"/>
  <c r="AG20" i="1"/>
  <c r="AK20" i="1" s="1"/>
  <c r="AG8" i="1"/>
  <c r="AK8" i="1" s="1"/>
  <c r="AG2" i="1"/>
  <c r="AK2" i="1" s="1"/>
  <c r="AG66" i="1"/>
  <c r="AK66" i="1" s="1"/>
  <c r="AG42" i="1"/>
  <c r="AK42" i="1" s="1"/>
  <c r="AG18" i="1"/>
  <c r="AG89" i="1"/>
  <c r="AK89" i="1" s="1"/>
  <c r="AG77" i="1"/>
  <c r="AK77" i="1" s="1"/>
  <c r="AG65" i="1"/>
  <c r="AK65" i="1" s="1"/>
  <c r="AG53" i="1"/>
  <c r="AK53" i="1" s="1"/>
  <c r="AG41" i="1"/>
  <c r="AK41" i="1" s="1"/>
  <c r="AG29" i="1"/>
  <c r="AK29" i="1" s="1"/>
  <c r="AG17" i="1"/>
  <c r="AK17" i="1" s="1"/>
  <c r="AG5" i="1"/>
  <c r="AK5" i="1" s="1"/>
  <c r="AG88" i="1"/>
  <c r="AK88" i="1" s="1"/>
  <c r="AG64" i="1"/>
  <c r="AK64" i="1" s="1"/>
  <c r="AG52" i="1"/>
  <c r="AK52" i="1" s="1"/>
  <c r="AG40" i="1"/>
  <c r="AK40" i="1" s="1"/>
  <c r="AG28" i="1"/>
  <c r="AK28" i="1" s="1"/>
  <c r="AG4" i="1"/>
  <c r="AK4" i="1" s="1"/>
  <c r="AG87" i="1"/>
  <c r="AK87" i="1" s="1"/>
  <c r="AG75" i="1"/>
  <c r="AK75" i="1" s="1"/>
  <c r="AG63" i="1"/>
  <c r="AK63" i="1" s="1"/>
  <c r="AG51" i="1"/>
  <c r="AK51" i="1" s="1"/>
  <c r="AG39" i="1"/>
  <c r="AK39" i="1" s="1"/>
  <c r="AG27" i="1"/>
  <c r="AK27" i="1" s="1"/>
  <c r="AG15" i="1"/>
  <c r="AK15" i="1" s="1"/>
  <c r="AG3" i="1"/>
  <c r="AK3" i="1" s="1"/>
  <c r="AG61" i="1"/>
  <c r="AK61" i="1" s="1"/>
  <c r="AG49" i="1"/>
  <c r="AK49" i="1" s="1"/>
  <c r="AG72" i="1"/>
  <c r="AK72" i="1" s="1"/>
  <c r="AG71" i="1"/>
  <c r="AK71" i="1" s="1"/>
  <c r="AG59" i="1"/>
  <c r="AK59" i="1" s="1"/>
  <c r="AG82" i="1"/>
  <c r="AK82" i="1" s="1"/>
  <c r="AG22" i="1"/>
  <c r="AK22" i="1" s="1"/>
  <c r="AG81" i="1"/>
  <c r="AK81" i="1" s="1"/>
  <c r="AG69" i="1"/>
  <c r="AK69" i="1" s="1"/>
  <c r="AG57" i="1"/>
  <c r="AK57" i="1" s="1"/>
  <c r="AG45" i="1"/>
  <c r="AK45" i="1" s="1"/>
  <c r="AG9" i="1"/>
  <c r="AK9" i="1" s="1"/>
  <c r="AG79" i="1"/>
  <c r="AK79" i="1" s="1"/>
  <c r="AG67" i="1"/>
  <c r="AK67" i="1" s="1"/>
  <c r="AG55" i="1"/>
  <c r="AK55" i="1" s="1"/>
  <c r="AG43" i="1"/>
  <c r="AK43" i="1" s="1"/>
  <c r="AG31" i="1"/>
  <c r="AK31" i="1" s="1"/>
  <c r="AG19" i="1"/>
  <c r="AK19" i="1" s="1"/>
  <c r="AG7" i="1"/>
  <c r="AK7" i="1" s="1"/>
  <c r="AG78" i="1"/>
  <c r="AK78" i="1" s="1"/>
  <c r="AG54" i="1"/>
  <c r="AG30" i="1"/>
  <c r="AK30" i="1" s="1"/>
  <c r="AG6" i="1"/>
  <c r="AK6" i="1" s="1"/>
  <c r="AG76" i="1"/>
  <c r="AK76" i="1" s="1"/>
  <c r="AG16" i="1"/>
  <c r="AK16" i="1" s="1"/>
  <c r="AG86" i="1"/>
  <c r="AK86" i="1" s="1"/>
  <c r="AG74" i="1"/>
  <c r="AK74" i="1" s="1"/>
  <c r="AG62" i="1"/>
  <c r="AK62" i="1" s="1"/>
  <c r="AG50" i="1"/>
  <c r="AK50" i="1" s="1"/>
  <c r="AG38" i="1"/>
  <c r="AK38" i="1" s="1"/>
  <c r="AG26" i="1"/>
  <c r="AK26" i="1" s="1"/>
  <c r="AK35" i="1" l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<sst xmlns="http://schemas.openxmlformats.org/spreadsheetml/2006/main" count="4729" uniqueCount="1660">
  <si>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</si>
  <si>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</si>
  <si>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</si>
  <si>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</si>
  <si>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</si>
  <si>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</si>
  <si>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</si>
  <si>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</si>
  <si>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</si>
  <si>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</si>
  <si>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</si>
  <si>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</si>
  <si>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</si>
  <si>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</si>
  <si>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</si>
  <si>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</si>
  <si>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</si>
  <si>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</si>
  <si>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</si>
  <si>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</si>
  <si>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</si>
  <si>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</si>
  <si>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</si>
  <si>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</si>
  <si>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</si>
  <si>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</si>
  <si>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</si>
  <si>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</si>
  <si>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</si>
  <si>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</si>
  <si>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</si>
  <si>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</si>
  <si>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</si>
  <si>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</si>
  <si>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</si>
  <si>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</si>
  <si>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</si>
  <si>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</si>
  <si>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</si>
  <si>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</si>
  <si>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</si>
  <si>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</si>
  <si>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</si>
  <si>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</si>
  <si>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</si>
  <si>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</si>
  <si>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</si>
  <si>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</si>
  <si>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</si>
  <si>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</si>
  <si>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</si>
  <si>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</si>
  <si>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</si>
  <si>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</si>
  <si>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</si>
  <si>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</si>
  <si>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</si>
  <si>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</si>
  <si>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</si>
  <si>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</si>
  <si>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</si>
  <si>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</si>
  <si>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</si>
  <si>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</si>
  <si>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</si>
  <si>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</si>
  <si>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</si>
  <si>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</si>
  <si>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</si>
  <si>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</si>
  <si>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</si>
  <si>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</si>
  <si>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</si>
  <si>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</si>
  <si>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</si>
  <si>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</si>
  <si>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</si>
  <si>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</si>
  <si>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</si>
  <si>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</si>
  <si>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</si>
  <si>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</si>
  <si>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</si>
  <si>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</si>
  <si>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</si>
  <si>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</si>
  <si>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</si>
  <si>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</si>
  <si>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</si>
  <si>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</si>
  <si>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</si>
  <si>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</si>
  <si>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</si>
  <si>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</si>
  <si>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</si>
  <si>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</si>
  <si>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</si>
  <si>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</si>
  <si>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</si>
  <si>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</si>
  <si>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</si>
  <si>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</si>
  <si>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</si>
  <si>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</si>
  <si>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</si>
  <si>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</si>
  <si>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</si>
  <si>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</si>
  <si>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</si>
  <si>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</si>
  <si>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</si>
  <si>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</si>
  <si>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</si>
  <si>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</si>
  <si>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</si>
  <si>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</si>
  <si>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</si>
  <si>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</si>
  <si>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</si>
  <si>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</si>
  <si>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</si>
  <si>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</si>
  <si>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</si>
  <si>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</si>
  <si>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</si>
  <si>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</si>
  <si>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</si>
  <si>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</si>
  <si>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</si>
  <si>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</si>
  <si>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</si>
  <si>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</si>
  <si>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</si>
  <si>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</si>
  <si>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</si>
  <si>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</si>
  <si>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</si>
  <si>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</si>
  <si>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</si>
  <si>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</si>
  <si>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</si>
  <si>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</si>
  <si>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</si>
  <si>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</si>
  <si>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</si>
  <si>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</si>
  <si>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</si>
  <si>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</si>
  <si>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</si>
  <si>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</si>
  <si>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</si>
  <si>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</si>
  <si>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</si>
  <si>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</si>
  <si>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</si>
  <si>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</si>
  <si>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</si>
  <si>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</si>
  <si>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</si>
  <si>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</si>
  <si>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</si>
  <si>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</si>
  <si>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</si>
  <si>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</si>
  <si>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</si>
  <si>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</si>
  <si>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</si>
  <si>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</si>
  <si>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</si>
  <si>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</si>
  <si>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</si>
  <si>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</si>
  <si>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</si>
  <si>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</si>
  <si>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</si>
  <si>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</si>
  <si>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</si>
  <si>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</si>
  <si>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</si>
  <si>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</si>
  <si>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</si>
  <si>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</si>
  <si>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</si>
  <si>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</si>
  <si>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</si>
  <si>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</si>
  <si>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</si>
  <si>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</si>
  <si>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</si>
  <si>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</si>
  <si>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</si>
  <si>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</si>
  <si>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</si>
  <si>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</si>
  <si>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</si>
  <si>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</si>
  <si>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</si>
  <si>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</si>
  <si>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</si>
  <si>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</si>
  <si>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</si>
  <si>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</si>
  <si>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</si>
  <si>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</si>
  <si>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</si>
  <si>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</si>
  <si>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</si>
  <si>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</si>
  <si>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</si>
  <si>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</si>
  <si>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</si>
  <si>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</si>
  <si>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</si>
  <si>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</si>
  <si>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</si>
  <si>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</si>
  <si>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</si>
  <si>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</si>
  <si>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</si>
  <si>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</si>
  <si>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</si>
  <si>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</si>
  <si>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</si>
  <si>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</si>
  <si>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</si>
  <si>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</si>
  <si>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</si>
  <si>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</si>
  <si>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</si>
  <si>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</si>
  <si>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</si>
  <si>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</si>
  <si>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</si>
  <si>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</si>
  <si>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</si>
  <si>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</si>
  <si>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</si>
  <si>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</si>
  <si>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</si>
  <si>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</si>
  <si>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</si>
  <si>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</si>
  <si>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</si>
  <si>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</si>
  <si>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</si>
  <si>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</si>
  <si>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</si>
  <si>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</si>
  <si>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</si>
  <si>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</si>
  <si>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</si>
  <si>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</si>
  <si>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</si>
  <si>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</si>
  <si>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</si>
  <si>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</si>
  <si>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</si>
  <si>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</si>
  <si>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</si>
  <si>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</si>
  <si>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</si>
  <si>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</si>
  <si>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</si>
  <si>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</si>
  <si>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</si>
  <si>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</si>
  <si>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</si>
  <si>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</si>
  <si>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</si>
  <si>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</si>
  <si>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</si>
  <si>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</si>
  <si>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</si>
  <si>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</si>
  <si>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</si>
  <si>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</si>
  <si>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</si>
  <si>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</si>
  <si>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</si>
  <si>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</si>
  <si>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</si>
  <si>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</si>
  <si>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</si>
  <si>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</si>
  <si>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</si>
  <si>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</si>
  <si>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</si>
  <si>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</si>
  <si>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</si>
  <si>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</si>
  <si>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</si>
  <si>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</si>
  <si>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</si>
  <si>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</si>
  <si>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</si>
  <si>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</si>
  <si>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</si>
  <si>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</si>
  <si>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</si>
  <si>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</si>
  <si>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</si>
  <si>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</si>
  <si>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</si>
  <si>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</si>
  <si>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</si>
  <si>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</si>
  <si>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</si>
  <si>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</si>
  <si>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</si>
  <si>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</si>
  <si>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</si>
  <si>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</si>
  <si>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</si>
  <si>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</si>
  <si>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</si>
  <si>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</si>
  <si>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</si>
  <si>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</si>
  <si>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</si>
  <si>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</si>
  <si>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</si>
  <si>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</si>
  <si>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</si>
  <si>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</si>
  <si>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</si>
  <si>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</si>
  <si>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</si>
  <si>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</si>
  <si>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</si>
  <si>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</si>
  <si>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</si>
  <si>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</si>
  <si>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</si>
  <si>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</si>
  <si>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</si>
  <si>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</si>
  <si>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</si>
  <si>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</si>
  <si>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</si>
  <si>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</si>
  <si>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</si>
  <si>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</si>
  <si>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</si>
  <si>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</si>
  <si>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</si>
  <si>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</si>
  <si>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</si>
  <si>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</si>
  <si>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</si>
  <si>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</si>
  <si>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</si>
  <si>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</si>
  <si>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</si>
  <si>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</si>
  <si>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</si>
  <si>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</si>
  <si>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</si>
  <si>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</si>
  <si>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</si>
  <si>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</si>
  <si>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</si>
  <si>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</si>
  <si>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</si>
  <si>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</si>
  <si>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</si>
  <si>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</si>
  <si>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</si>
  <si>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</si>
  <si>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</si>
  <si>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</si>
  <si>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</si>
  <si>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</si>
  <si>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</si>
  <si>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</si>
  <si>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</si>
  <si>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</si>
  <si>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</si>
  <si>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</si>
  <si>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</si>
  <si>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</si>
  <si>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</si>
  <si>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</si>
  <si>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</si>
  <si>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</si>
  <si>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</si>
  <si>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</si>
  <si>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</si>
  <si>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</si>
  <si>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</si>
  <si>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</si>
  <si>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</si>
  <si>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</si>
  <si>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</si>
  <si>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</si>
  <si>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</si>
  <si>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</si>
  <si>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</si>
  <si>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</si>
  <si>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</si>
  <si>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</si>
  <si>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</si>
  <si>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</si>
  <si>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</si>
  <si>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</si>
  <si>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</si>
  <si>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</si>
  <si>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</si>
  <si>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</si>
  <si>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</si>
  <si>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</si>
  <si>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</si>
  <si>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</si>
  <si>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</si>
  <si>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</si>
  <si>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</si>
  <si>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</si>
  <si>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</si>
  <si>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</si>
  <si>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</si>
  <si>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</si>
  <si>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</si>
  <si>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</si>
  <si>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</si>
  <si>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</si>
  <si>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</si>
  <si>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</si>
  <si>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</si>
  <si>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</si>
  <si>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</si>
  <si>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</si>
  <si>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</si>
  <si>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</si>
  <si>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</si>
  <si>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</si>
  <si>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</si>
  <si>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</si>
  <si>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</si>
  <si>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</si>
  <si>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</si>
  <si>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</si>
  <si>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</si>
  <si>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</si>
  <si>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</si>
  <si>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</si>
  <si>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</si>
  <si>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</si>
  <si>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</si>
  <si>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</si>
  <si>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</si>
  <si>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</si>
  <si>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</si>
  <si>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</si>
  <si>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</si>
  <si>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</si>
  <si>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</si>
  <si>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</si>
  <si>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</si>
  <si>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</si>
  <si>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</si>
  <si>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</si>
  <si>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</si>
  <si>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</si>
  <si>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</si>
  <si>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</si>
  <si>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</si>
  <si>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</si>
  <si>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</si>
  <si>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</si>
  <si>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</si>
  <si>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</si>
  <si>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</si>
  <si>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</si>
  <si>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</si>
  <si>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</si>
  <si>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</si>
  <si>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</si>
  <si>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</si>
  <si>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</si>
  <si>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</si>
  <si>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</si>
  <si>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</si>
  <si>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</si>
  <si>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</si>
  <si>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</si>
  <si>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</si>
  <si>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</si>
  <si>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</si>
  <si>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</si>
  <si>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</si>
  <si>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</si>
  <si>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</si>
  <si>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</si>
  <si>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</si>
  <si>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</si>
  <si>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</si>
  <si>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</si>
  <si>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</si>
  <si>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</si>
  <si>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</si>
  <si>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</si>
  <si>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</si>
  <si>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</si>
  <si>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</si>
  <si>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</si>
  <si>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</si>
  <si>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</si>
  <si>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</si>
  <si>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</si>
  <si>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</si>
  <si>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</si>
  <si>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</si>
  <si>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</si>
  <si>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</si>
  <si>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</si>
  <si>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</si>
  <si>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</si>
  <si>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</si>
  <si>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</si>
  <si>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</si>
  <si>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</si>
  <si>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</si>
  <si>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</si>
  <si>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</si>
  <si>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</si>
  <si>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</si>
  <si>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</si>
  <si>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</si>
  <si>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</si>
  <si>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</si>
  <si>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</si>
  <si>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</si>
  <si>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</si>
  <si>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</si>
  <si>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</si>
  <si>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</si>
  <si>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</si>
  <si>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</si>
  <si>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</si>
  <si>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</si>
  <si>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</si>
  <si>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</si>
  <si>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</si>
  <si>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</si>
  <si>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</si>
  <si>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</si>
  <si>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</si>
  <si>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</si>
  <si>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</si>
  <si>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</si>
  <si>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</si>
  <si>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</si>
  <si>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</si>
  <si>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</si>
  <si>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</si>
  <si>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</si>
  <si>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</si>
  <si>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</si>
  <si>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</si>
  <si>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</si>
  <si>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</si>
  <si>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</si>
  <si>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</si>
  <si>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</si>
  <si>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</si>
  <si>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</si>
  <si>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</si>
  <si>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</si>
  <si>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</si>
  <si>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</si>
  <si>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</si>
  <si>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</si>
  <si>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</si>
  <si>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</si>
  <si>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</si>
  <si>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</si>
  <si>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</si>
  <si>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</si>
  <si>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</si>
  <si>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</si>
  <si>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</si>
  <si>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</si>
  <si>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</si>
  <si>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</si>
  <si>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</si>
  <si>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</si>
  <si>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</si>
  <si>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</si>
  <si>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</si>
  <si>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</si>
  <si>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</si>
  <si>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</si>
  <si>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</si>
  <si>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</si>
  <si>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</si>
  <si>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</si>
  <si>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</si>
  <si>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</si>
  <si>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</si>
  <si>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</si>
  <si>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</si>
  <si>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</si>
  <si>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</si>
  <si>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</si>
  <si>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</si>
  <si>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</si>
  <si>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</si>
  <si>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</si>
  <si>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</si>
  <si>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</si>
  <si>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</si>
  <si>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</si>
  <si>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</si>
  <si>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</si>
  <si>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</si>
  <si>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</si>
  <si>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</si>
  <si>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</si>
  <si>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</si>
  <si>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</si>
  <si>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</si>
  <si>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</si>
  <si>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</si>
  <si>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</si>
  <si>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</si>
  <si>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</si>
  <si>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</si>
  <si>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</si>
  <si>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</si>
  <si>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</si>
  <si>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</si>
  <si>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</si>
  <si>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</si>
  <si>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</si>
  <si>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</si>
  <si>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</si>
  <si>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</si>
  <si>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</si>
  <si>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</si>
  <si>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</si>
  <si>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</si>
  <si>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</si>
  <si>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</si>
  <si>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</si>
  <si>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</si>
  <si>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</si>
  <si>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</si>
  <si>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</si>
  <si>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</si>
  <si>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</si>
  <si>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</si>
  <si>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</si>
  <si>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</si>
  <si>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</si>
  <si>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</si>
  <si>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</si>
  <si>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</si>
  <si>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</si>
  <si>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</si>
  <si>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</si>
  <si>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</si>
  <si>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</si>
  <si>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</si>
  <si>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</si>
  <si>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</si>
  <si>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</si>
  <si>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</si>
  <si>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</si>
  <si>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</si>
  <si>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</si>
  <si>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</si>
  <si>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</si>
  <si>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</si>
  <si>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</si>
  <si>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</si>
  <si>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</si>
  <si>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</si>
  <si>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</si>
  <si>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</si>
  <si>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</si>
  <si>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</si>
  <si>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</si>
  <si>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</si>
  <si>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</si>
  <si>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</si>
  <si>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</si>
  <si>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</si>
  <si>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</si>
  <si>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</si>
  <si>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</si>
  <si>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</si>
  <si>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</si>
  <si>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</si>
  <si>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</si>
  <si>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</si>
  <si>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</si>
  <si>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</si>
  <si>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</si>
  <si>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</si>
  <si>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</si>
  <si>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</si>
  <si>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</si>
  <si>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</si>
  <si>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</si>
  <si>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</si>
  <si>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</si>
  <si>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</si>
  <si>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</si>
  <si>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</si>
  <si>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</si>
  <si>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</si>
  <si>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</si>
  <si>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</si>
  <si>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</si>
  <si>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</si>
  <si>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</si>
  <si>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</si>
  <si>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</si>
  <si>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</si>
  <si>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</si>
  <si>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</si>
  <si>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</si>
  <si>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</si>
  <si>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</si>
  <si>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</si>
  <si>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</si>
  <si>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</si>
  <si>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</si>
  <si>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</si>
  <si>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</si>
  <si>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</si>
  <si>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</si>
  <si>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</si>
  <si>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</si>
  <si>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</si>
  <si>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</si>
  <si>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</si>
  <si>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</si>
  <si>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</si>
  <si>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</si>
  <si>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</si>
  <si>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</si>
  <si>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</si>
  <si>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</si>
  <si>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</si>
  <si>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</si>
  <si>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</si>
  <si>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</si>
  <si>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</si>
  <si>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</si>
  <si>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</si>
  <si>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</si>
  <si>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</si>
  <si>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</si>
  <si>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</si>
  <si>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</si>
  <si>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</si>
  <si>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</si>
  <si>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</si>
  <si>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</si>
  <si>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</si>
  <si>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</si>
  <si>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</si>
  <si>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</si>
  <si>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</si>
  <si>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</si>
  <si>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</si>
  <si>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</si>
  <si>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</si>
  <si>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</si>
  <si>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</si>
  <si>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</si>
  <si>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</si>
  <si>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</si>
  <si>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</si>
  <si>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</si>
  <si>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</si>
  <si>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</si>
  <si>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</si>
  <si>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</si>
  <si>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</si>
  <si>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</si>
  <si>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</si>
  <si>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</si>
  <si>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</si>
  <si>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</si>
  <si>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</si>
  <si>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</si>
  <si>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</si>
  <si>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</si>
  <si>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</si>
  <si>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</si>
  <si>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</si>
  <si>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</si>
  <si>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</si>
  <si>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</si>
  <si>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</si>
  <si>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</si>
  <si>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</si>
  <si>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</si>
  <si>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</si>
  <si>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</si>
  <si>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</si>
  <si>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</si>
  <si>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</si>
  <si>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</si>
  <si>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</si>
  <si>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</si>
  <si>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</si>
  <si>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</si>
  <si>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</si>
  <si>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</si>
  <si>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</si>
  <si>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</si>
  <si>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</si>
  <si>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</si>
  <si>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</si>
  <si>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</si>
  <si>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</si>
  <si>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</si>
  <si>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</si>
  <si>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</si>
  <si>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</si>
  <si>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</si>
  <si>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</si>
  <si>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</si>
  <si>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</si>
  <si>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</si>
  <si>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</si>
  <si>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</si>
  <si>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</si>
  <si>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</si>
  <si>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</si>
  <si>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</si>
  <si>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</si>
  <si>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</si>
  <si>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</si>
  <si>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</si>
  <si>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</si>
  <si>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</si>
  <si>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</si>
  <si>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</si>
  <si>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</si>
  <si>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</si>
  <si>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</si>
  <si>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</si>
  <si>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</si>
  <si>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</si>
  <si>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</si>
  <si>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</si>
  <si>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</si>
  <si>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</si>
  <si>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</si>
  <si>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</si>
  <si>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</si>
  <si>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</si>
  <si>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</si>
  <si>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</si>
  <si>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</si>
  <si>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</si>
  <si>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</si>
  <si>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</si>
  <si>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</si>
  <si>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</si>
  <si>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</si>
  <si>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</si>
  <si>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</si>
  <si>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</si>
  <si>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</si>
  <si>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</si>
  <si>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</si>
  <si>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</si>
  <si>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</si>
  <si>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</si>
  <si>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</si>
  <si>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</si>
  <si>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</si>
  <si>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</si>
  <si>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</si>
  <si>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</si>
  <si>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</si>
  <si>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</si>
  <si>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</si>
  <si>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</si>
  <si>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</si>
  <si>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</si>
  <si>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</si>
  <si>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</si>
  <si>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</si>
  <si>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</si>
  <si>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</si>
  <si>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</si>
  <si>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</si>
  <si>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</si>
  <si>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</si>
  <si>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</si>
  <si>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</si>
  <si>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</si>
  <si>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</si>
  <si>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</si>
  <si>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</si>
  <si>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</si>
  <si>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</si>
  <si>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</si>
  <si>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</si>
  <si>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</si>
  <si>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</si>
  <si>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</si>
  <si>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</si>
  <si>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</si>
  <si>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</si>
  <si>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</si>
  <si>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</si>
  <si>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</si>
  <si>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</si>
  <si>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</si>
  <si>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</si>
  <si>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</si>
  <si>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</si>
  <si>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</si>
  <si>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</si>
  <si>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</si>
  <si>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</si>
  <si>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</si>
  <si>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</si>
  <si>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</si>
  <si>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</si>
  <si>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</si>
  <si>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</si>
  <si>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</si>
  <si>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</si>
  <si>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</si>
  <si>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</si>
  <si>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</si>
  <si>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</si>
  <si>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</si>
  <si>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</si>
  <si>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</si>
  <si>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</si>
  <si>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</si>
  <si>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</si>
  <si>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</si>
  <si>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</si>
  <si>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</si>
  <si>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</si>
  <si>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</si>
  <si>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</si>
  <si>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</si>
  <si>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</si>
  <si>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</si>
  <si>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</si>
  <si>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</si>
  <si>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</si>
  <si>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</si>
  <si>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</si>
  <si>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</si>
  <si>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</si>
  <si>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</si>
  <si>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</si>
  <si>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</si>
  <si>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</si>
  <si>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</si>
  <si>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</si>
  <si>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</si>
  <si>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</si>
  <si>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</si>
  <si>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</si>
  <si>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</si>
  <si>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</si>
  <si>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</si>
  <si>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</si>
  <si>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</si>
  <si>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</si>
  <si>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</si>
  <si>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</si>
  <si>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</si>
  <si>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</si>
  <si>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</si>
  <si>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</si>
  <si>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</si>
  <si>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</si>
  <si>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</si>
  <si>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</si>
  <si>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</si>
  <si>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</si>
  <si>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</si>
  <si>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</si>
  <si>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</si>
  <si>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</si>
  <si>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</si>
  <si>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</si>
  <si>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</si>
  <si>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</si>
  <si>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</si>
  <si>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</si>
  <si>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</si>
  <si>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</si>
  <si>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</si>
  <si>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</si>
  <si>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</si>
  <si>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</si>
  <si>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</si>
  <si>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</si>
  <si>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</si>
  <si>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</si>
  <si>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</si>
  <si>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</si>
  <si>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</si>
  <si>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</si>
  <si>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</si>
  <si>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</si>
  <si>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</si>
  <si>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</si>
  <si>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</si>
  <si>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</si>
  <si>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</si>
  <si>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</si>
  <si>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</si>
  <si>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</si>
  <si>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</si>
  <si>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</si>
  <si>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</si>
  <si>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</si>
  <si>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</si>
  <si>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</si>
  <si>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</si>
  <si>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</si>
  <si>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</si>
  <si>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</si>
  <si>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</si>
  <si>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</si>
  <si>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</si>
  <si>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</si>
  <si>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</si>
  <si>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</si>
  <si>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</si>
  <si>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</si>
  <si>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</si>
  <si>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</si>
  <si>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</si>
  <si>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</si>
  <si>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</si>
  <si>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</si>
  <si>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</si>
  <si>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</si>
  <si>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</si>
  <si>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</si>
  <si>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</si>
  <si>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</si>
  <si>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</si>
  <si>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</si>
  <si>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</si>
  <si>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</si>
  <si>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</si>
  <si>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</si>
  <si>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</si>
  <si>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</si>
  <si>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</si>
  <si>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</si>
  <si>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</si>
  <si>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</si>
  <si>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</si>
  <si>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</si>
  <si>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</si>
  <si>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</si>
  <si>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</si>
  <si>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</si>
  <si>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</si>
  <si>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</si>
  <si>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</si>
  <si>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</si>
  <si>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</si>
  <si>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</si>
  <si>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</si>
  <si>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</si>
  <si>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</si>
  <si>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</si>
  <si>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</si>
  <si>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</si>
  <si>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</si>
  <si>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</si>
  <si>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</si>
  <si>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</si>
  <si>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</si>
  <si>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</si>
  <si>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</si>
  <si>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</si>
  <si>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</si>
  <si>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</si>
  <si>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</si>
  <si>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</si>
  <si>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</si>
  <si>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</si>
  <si>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</si>
  <si>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</si>
  <si>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</si>
  <si>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</si>
  <si>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</si>
  <si>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</si>
  <si>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</si>
  <si>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</si>
  <si>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</si>
  <si>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</si>
  <si>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</si>
  <si>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</si>
  <si>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</si>
  <si>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</si>
  <si>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</si>
  <si>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</si>
  <si>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</si>
  <si>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</si>
  <si>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</si>
  <si>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</si>
  <si>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</si>
  <si>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</si>
  <si>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</si>
  <si>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</si>
  <si>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</si>
  <si>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</si>
  <si>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</si>
  <si>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</si>
  <si>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</si>
  <si>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</si>
  <si>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</si>
  <si>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</si>
  <si>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</si>
  <si>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</si>
  <si>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</si>
  <si>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</si>
  <si>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</si>
  <si>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</si>
  <si>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</si>
  <si>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</si>
  <si>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</si>
  <si>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</si>
  <si>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</si>
  <si>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</si>
  <si>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</si>
  <si>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</si>
  <si>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</si>
  <si>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</si>
  <si>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</si>
  <si>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</si>
  <si>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</si>
  <si>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</si>
  <si>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</si>
  <si>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</si>
  <si>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</si>
  <si>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</si>
  <si>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</si>
  <si>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</si>
  <si>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</si>
  <si>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</si>
  <si>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</si>
  <si>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</si>
  <si>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</si>
  <si>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</si>
  <si>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</si>
  <si>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</si>
  <si>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</si>
  <si>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</si>
  <si>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</si>
  <si>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</si>
  <si>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</si>
  <si>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</si>
  <si>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</si>
  <si>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</si>
  <si>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</si>
  <si>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</si>
  <si>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</si>
  <si>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</si>
  <si>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</si>
  <si>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</si>
  <si>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</si>
  <si>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</si>
  <si>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</si>
  <si>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</si>
  <si>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</si>
  <si>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</si>
  <si>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</si>
  <si>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</si>
  <si>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</si>
  <si>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</si>
  <si>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</si>
  <si>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</si>
  <si>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</si>
  <si>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</si>
  <si>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</si>
  <si>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</si>
  <si>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</si>
  <si>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</si>
  <si>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</si>
  <si>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</si>
  <si>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</si>
  <si>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</si>
  <si>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</si>
  <si>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</si>
  <si>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</si>
  <si>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</si>
  <si>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</si>
  <si>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</si>
  <si>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</si>
  <si>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</si>
  <si>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</si>
  <si>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</si>
  <si>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</si>
  <si>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</si>
  <si>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</si>
  <si>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</si>
  <si>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</si>
  <si>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</si>
  <si>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</si>
  <si>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</si>
  <si>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</si>
  <si>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</si>
  <si>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</si>
  <si>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</si>
  <si>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</si>
  <si>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</si>
  <si>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</si>
  <si>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</si>
  <si>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</si>
  <si>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</si>
  <si>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</si>
  <si>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</si>
  <si>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</si>
  <si>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</si>
  <si>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</si>
  <si>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</si>
  <si>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</si>
  <si>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</si>
  <si>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</si>
  <si>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</si>
  <si>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</si>
  <si>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</si>
  <si>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</si>
  <si>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</si>
  <si>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</si>
  <si>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</si>
  <si>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</si>
  <si>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</si>
  <si>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</si>
  <si>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</si>
  <si>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</si>
  <si>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</si>
  <si>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</si>
  <si>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</si>
  <si>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</si>
  <si>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</si>
  <si>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</si>
  <si>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</si>
  <si>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</si>
  <si>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</si>
  <si>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</si>
  <si>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</si>
  <si>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</si>
  <si>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</si>
  <si>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</si>
  <si>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</si>
  <si>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</si>
  <si>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</si>
  <si>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</si>
  <si>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</si>
  <si>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</si>
  <si>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</si>
  <si>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</si>
  <si>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</si>
  <si>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</si>
  <si>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</si>
  <si>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</si>
  <si>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</si>
  <si>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</si>
  <si>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</si>
  <si>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</si>
  <si>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</si>
  <si>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</si>
  <si>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</si>
  <si>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</si>
  <si>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</si>
  <si>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</si>
  <si>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</si>
  <si>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</si>
  <si>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</si>
  <si>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</si>
  <si>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</si>
  <si>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</si>
  <si>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</si>
  <si>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</si>
  <si>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</si>
  <si>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</si>
  <si>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</si>
  <si>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</si>
  <si>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</si>
  <si>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</si>
  <si>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</si>
  <si>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</si>
  <si>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</si>
  <si>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</si>
  <si>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</si>
  <si>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</si>
  <si>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</si>
  <si>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</si>
  <si>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</si>
  <si>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</si>
  <si>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</si>
  <si>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</si>
  <si>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</si>
  <si>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</si>
  <si>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</si>
  <si>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</si>
  <si>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</si>
  <si>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</si>
  <si>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</si>
  <si>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</si>
  <si>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</si>
  <si>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</si>
  <si>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</si>
  <si>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</si>
  <si>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</si>
  <si>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</si>
  <si>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</si>
  <si>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</si>
  <si>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</si>
  <si>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</si>
  <si>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</si>
  <si>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</si>
  <si>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</si>
  <si>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</si>
  <si>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</si>
  <si>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</si>
  <si>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</si>
  <si>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</si>
  <si>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</si>
  <si>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</si>
  <si>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</si>
  <si>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</si>
  <si>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</si>
  <si>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</si>
  <si>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</si>
  <si>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</si>
  <si>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</si>
  <si>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</si>
  <si>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</si>
  <si>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</si>
  <si>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</si>
  <si>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</si>
  <si>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</si>
  <si>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</si>
  <si>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</si>
  <si>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</si>
  <si>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</si>
  <si>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</si>
  <si>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</si>
  <si>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</si>
  <si>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</si>
  <si>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</si>
  <si>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</si>
  <si>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</si>
  <si>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</si>
  <si>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</si>
  <si>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</si>
  <si>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</si>
  <si>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</si>
  <si>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</si>
  <si>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</si>
  <si>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</si>
  <si>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</si>
  <si>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</si>
  <si>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</si>
  <si>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</si>
  <si>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</si>
  <si>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</si>
  <si>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</si>
  <si>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</si>
  <si>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</si>
  <si>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</si>
  <si>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</si>
  <si>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</si>
  <si>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</si>
  <si>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</si>
  <si>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</si>
  <si>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</si>
  <si>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</si>
  <si>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</si>
  <si>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</si>
  <si>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</si>
  <si>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</si>
  <si>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</si>
  <si>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</si>
  <si>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</si>
  <si>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</si>
  <si>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</si>
  <si>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</si>
  <si>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</si>
  <si>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</si>
  <si>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</si>
  <si>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</si>
  <si>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</si>
  <si>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</si>
  <si>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</si>
  <si>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</si>
  <si>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</si>
  <si>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</si>
  <si>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</si>
  <si>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</si>
  <si>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</si>
  <si>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</si>
  <si>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</si>
  <si>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</si>
  <si>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</si>
  <si>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</si>
  <si>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</si>
  <si>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</si>
  <si>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</si>
  <si>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</si>
  <si>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</si>
  <si>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</si>
  <si>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</si>
  <si>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</si>
  <si>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</si>
  <si>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</si>
  <si>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</si>
  <si>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</si>
  <si>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</si>
  <si>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</si>
  <si>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</si>
  <si>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</si>
  <si>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</si>
  <si>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</si>
  <si>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</si>
  <si>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</si>
  <si>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</si>
  <si>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</si>
  <si>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</si>
  <si>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</si>
  <si>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</si>
  <si>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</si>
  <si>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</si>
  <si>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</si>
  <si>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</si>
  <si>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</si>
  <si>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</si>
  <si>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</si>
  <si>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</si>
  <si>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</si>
  <si>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</si>
  <si>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</si>
  <si>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</si>
  <si>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</si>
  <si>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</si>
  <si>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</si>
  <si>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</si>
  <si>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</si>
  <si>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</si>
  <si>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</si>
  <si>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</si>
  <si>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</si>
  <si>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</si>
  <si>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</si>
  <si>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</si>
  <si>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</si>
  <si>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</si>
  <si>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</si>
  <si>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</si>
  <si>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</si>
  <si>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</si>
  <si>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</si>
  <si>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</si>
  <si>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</si>
  <si>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</si>
  <si>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</si>
  <si>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</si>
  <si>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</si>
  <si>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</si>
  <si>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</si>
  <si>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</si>
  <si>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</si>
  <si>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</si>
  <si>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</si>
  <si>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</si>
  <si>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</si>
  <si>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</si>
  <si>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</si>
  <si>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</si>
  <si>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</si>
  <si>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</si>
  <si>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</si>
  <si>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</si>
  <si>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</si>
  <si>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</si>
  <si>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</si>
  <si>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</si>
  <si>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</si>
  <si>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</si>
  <si>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</si>
  <si>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</si>
  <si>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</si>
  <si>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</si>
  <si>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</si>
  <si>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</si>
  <si>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</si>
  <si>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</si>
  <si>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</si>
  <si>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</si>
  <si>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</si>
  <si>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</si>
  <si>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</si>
  <si>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</si>
  <si>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</si>
  <si>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</si>
  <si>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</si>
  <si>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</si>
  <si>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</si>
  <si>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</si>
  <si>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</si>
  <si>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</si>
  <si>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</si>
  <si>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</si>
  <si>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</si>
  <si>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</si>
  <si>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</si>
  <si>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</si>
  <si>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</si>
  <si>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</si>
  <si>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</si>
  <si>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</si>
  <si>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</si>
  <si>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</si>
  <si>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</si>
  <si>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</si>
  <si>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</si>
  <si>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</si>
  <si>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</si>
  <si>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</si>
  <si>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</si>
  <si>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</si>
  <si>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</si>
  <si>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</si>
  <si>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</si>
  <si>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</si>
  <si>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</si>
  <si>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</si>
  <si>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</si>
  <si>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</si>
  <si>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</si>
  <si>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</si>
  <si>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</si>
  <si>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</si>
  <si>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</si>
  <si>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</si>
  <si>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</si>
  <si>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</si>
  <si>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</si>
  <si>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</si>
  <si>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</si>
  <si>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</si>
  <si>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</si>
  <si>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</si>
  <si>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</si>
  <si>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</si>
  <si>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</si>
  <si>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</si>
  <si>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</si>
  <si>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</si>
  <si>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</si>
  <si>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</si>
  <si>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</si>
  <si>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</si>
  <si>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</si>
  <si>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</si>
  <si>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</si>
  <si>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</si>
  <si>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</si>
  <si>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</si>
  <si>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</si>
  <si>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</si>
  <si>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</si>
  <si>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</si>
  <si>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</si>
  <si>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</si>
  <si>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</si>
  <si>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</si>
  <si>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</si>
  <si>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</si>
  <si>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</si>
  <si>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</si>
  <si>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</si>
  <si>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</si>
  <si>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</si>
  <si>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</si>
  <si>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</si>
  <si>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</si>
  <si>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</si>
  <si>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</si>
  <si>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</si>
  <si>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</si>
  <si>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</si>
  <si>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</si>
  <si>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</si>
  <si>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</si>
  <si>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</si>
  <si>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</si>
  <si>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</si>
  <si>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</si>
  <si>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</si>
  <si>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</si>
  <si>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</si>
  <si>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</si>
  <si>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</si>
  <si>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</si>
  <si>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</si>
  <si>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</si>
  <si>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</si>
  <si>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</si>
  <si>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</si>
  <si>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</si>
  <si>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</si>
  <si>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</si>
  <si>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</si>
  <si>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</si>
  <si>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</si>
  <si>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</si>
  <si>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</si>
  <si>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</si>
  <si>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</si>
  <si>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</si>
  <si>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</si>
  <si>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</si>
  <si>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</si>
  <si>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</si>
  <si>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</si>
  <si>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</si>
  <si>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</si>
  <si>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</si>
  <si>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</si>
  <si>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</si>
  <si>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</si>
  <si>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</si>
  <si>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</si>
  <si>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</si>
  <si>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</si>
  <si>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</si>
  <si>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</si>
  <si>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</si>
  <si>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</si>
  <si>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</si>
  <si>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</si>
  <si>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</si>
  <si>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</si>
  <si>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</si>
  <si>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</si>
  <si>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</si>
  <si>
    <t>INCIDENTES / SEGURIDAD</t>
  </si>
  <si>
    <t>CONECTIVIDAD</t>
  </si>
  <si>
    <t>DIAGNÓSTICO</t>
  </si>
  <si>
    <t>DESBLOQUEO / RECUPERACIÓN</t>
  </si>
  <si>
    <t>CONFIGURACIÓN</t>
  </si>
  <si>
    <t>SUSTITUCION</t>
  </si>
  <si>
    <t>ACTUALIZACION</t>
  </si>
  <si>
    <t>INSTALACION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</si>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</sst>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8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abSelected="1" topLeftCell="Q1" workbookViewId="0">
      <pane ySplit="1" topLeftCell="A2" activePane="bottomLeft" state="frozen"/>
      <selection pane="bottomLeft" activeCell="Q2" sqref="Q2"/>
    </sheetView>
  </sheetViews>
  <sheetFormatPr baseColWidth="10" defaultColWidth="9.109375" defaultRowHeight="15.05" x14ac:dyDescent="0.3"/>
  <cols>
    <col min="2" max="3" width="29.33203125" customWidth="1"/>
    <col min="4" max="4" width="30.21875" style="53" bestFit="1" customWidth="1"/>
    <col min="5" max="5" width="6.109375" style="2" bestFit="1" customWidth="1"/>
    <col min="6" max="6" width="6.88671875" style="2" bestFit="1" customWidth="1"/>
    <col min="7" max="7" width="10.5546875" style="2" bestFit="1" customWidth="1"/>
    <col min="8" max="8" width="28.77734375" style="53" bestFit="1" customWidth="1"/>
    <col min="9" max="9" width="9.88671875" style="53" bestFit="1" customWidth="1"/>
    <col min="10" max="10" width="23.33203125" style="53" customWidth="1"/>
    <col min="11" max="11" width="16" style="53" bestFit="1" customWidth="1"/>
    <col min="12" max="12" width="30.6640625" style="53" customWidth="1"/>
    <col min="13" max="13" width="45.109375" style="53" bestFit="1" customWidth="1"/>
    <col min="14" max="14" width="28" style="53" bestFit="1" customWidth="1"/>
    <col min="15" max="15" width="19" style="53" customWidth="1"/>
    <col min="16" max="16" width="91.5546875" style="53" bestFit="1" customWidth="1"/>
    <col min="17" max="18" width="19" style="53" customWidth="1"/>
    <col min="19" max="19" width="3.88671875" customWidth="1"/>
    <col min="20" max="20" width="12.109375" customWidth="1"/>
    <col min="21" max="21" width="3.77734375" customWidth="1"/>
    <col min="22" max="22" width="34.77734375" bestFit="1" customWidth="1"/>
    <col min="23" max="23" width="5.44140625" customWidth="1"/>
    <col min="24" max="24" width="4.5546875" customWidth="1"/>
    <col min="25" max="25" width="24.88671875" bestFit="1" customWidth="1"/>
    <col min="26" max="26" width="34.6640625" bestFit="1" customWidth="1"/>
    <col min="27" max="27" width="39.44140625" customWidth="1"/>
    <col min="28" max="28" width="29.5546875" customWidth="1"/>
    <col min="30" max="30" width="15.21875" bestFit="1" customWidth="1"/>
    <col min="32" max="32" width="25.21875" bestFit="1" customWidth="1"/>
    <col min="33" max="33" width="43.77734375" bestFit="1" customWidth="1"/>
    <col min="34" max="34" width="36.109375" customWidth="1"/>
    <col min="35" max="36" width="8.109375" customWidth="1"/>
    <col min="37" max="37" width="76.44140625" bestFit="1" customWidth="1"/>
    <col min="39" max="39" width="21.6640625" bestFit="1" customWidth="1"/>
  </cols>
  <sheetData>
    <row r="1" spans="1:37" s="4" customFormat="1" x14ac:dyDescent="0.3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">
      <c r="A2" s="1">
        <v>5270</v>
      </c>
      <c r="B2" s="1" t="s">
        <v>159</v>
      </c>
      <c r="C2" s="1" t="str">
        <f>SUBSTITUTE(B2, ",","")</f>
        <v>ACUÑA MARTINEZ ANGEL ADOLFO</v>
      </c>
      <c r="D2" s="57" t="str">
        <f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>_xlfn.XLOOKUP(F2,$T$2:$T$9,$S$2:$S$9)</f>
        <v>1</v>
      </c>
      <c r="H2" s="57" t="s">
        <v>160</v>
      </c>
      <c r="I2" s="57">
        <f>_xlfn.XLOOKUP(H2,$V$2:$V$55,$U$2:$U$55)</f>
        <v>1</v>
      </c>
      <c r="J2" s="57" t="s">
        <v>149</v>
      </c>
      <c r="K2" s="57">
        <f>_xlfn.XLOOKUP(J2,$Y$2:$Y$19,$X$2:$X$19)</f>
        <v>1</v>
      </c>
      <c r="L2" s="57" t="str">
        <f>_xlfn.XLOOKUP(J2,$Y$2:$Y$19,$Z$2:$Z$19)</f>
        <v>GERENCIA COMERCIAL</v>
      </c>
      <c r="M2" s="53" t="s">
        <v>1043</v>
      </c>
      <c r="N2" s="53" t="str">
        <f>LEFT(M2,FIND("@",M2))&amp;"tierosa"</f>
        <v>apt.mexicali@tierosa</v>
      </c>
      <c r="O2" s="53">
        <f>_xlfn.XLOOKUP(N2,$AF$2:$AF$90,$AE$2:$AE$90)</f>
        <v>1</v>
      </c>
      <c r="P2" s="53" t="str">
        <f>"("&amp;A2&amp;","""&amp;D2&amp;""","""&amp;M2&amp;""","&amp;G2&amp;","&amp;I2&amp;","&amp;O2&amp;","&amp;K2&amp;"),"</f>
        <v>(5270,"ANGEL ADOLFO ACUÑA MARTINEZ","apt.mexicali@empacadorarosarito.com.mx",1,1,1,1),</v>
      </c>
      <c r="Q2" s="53" t="s">
        <v>1659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">
      <c r="A3" s="1">
        <v>5119</v>
      </c>
      <c r="B3" s="1" t="s">
        <v>71</v>
      </c>
      <c r="C3" s="1" t="str">
        <f t="shared" ref="C3:C66" si="0">SUBSTITUTE(B3, ",","")</f>
        <v>RODRIGUEZ SALAZAR FRANCISCO</v>
      </c>
      <c r="D3" s="57" t="str">
        <f t="shared" ref="D3:D66" si="1">TRIM(MID(B3, SEARCH(",", B3)+2, LEN(B3)) &amp; " " &amp; LEFT(B3, SEARCH(",", B3)-1))</f>
        <v>FRANCISCO RODRIGUEZ SALAZAR</v>
      </c>
      <c r="E3" s="3" t="s">
        <v>10</v>
      </c>
      <c r="F3" s="3" t="s">
        <v>6</v>
      </c>
      <c r="G3" s="3">
        <f t="shared" ref="G3:G66" si="2">_xlfn.XLOOKUP(F3,$T$2:$T$9,$S$2:$S$9)</f>
        <v>2</v>
      </c>
      <c r="H3" s="57" t="s">
        <v>72</v>
      </c>
      <c r="I3" s="57">
        <f t="shared" ref="I3:I66" si="3">_xlfn.XLOOKUP(H3,$V$2:$V$55,$U$2:$U$55)</f>
        <v>2</v>
      </c>
      <c r="J3" s="57" t="s">
        <v>14</v>
      </c>
      <c r="K3" s="57">
        <f t="shared" ref="K3:K66" si="4">_xlfn.XLOOKUP(J3,$Y$2:$Y$19,$X$2:$X$19)</f>
        <v>2</v>
      </c>
      <c r="L3" s="57" t="str">
        <f t="shared" ref="L3:L66" si="5">_xlfn.XLOOKUP(J3,$Y$2:$Y$19,$Z$2:$Z$19)</f>
        <v>GERENCIA ADMINISTRATIVA Y FINANSAS</v>
      </c>
      <c r="M3" s="54" t="s">
        <v>660</v>
      </c>
      <c r="N3" s="53" t="str">
        <f t="shared" ref="N3:N66" si="6">LEFT(M3,FIND("@",M3))&amp;"tierosa"</f>
        <v>almacenplantasecos@tierosa</v>
      </c>
      <c r="O3" s="53">
        <f t="shared" ref="O3:O66" si="7">_xlfn.XLOOKUP(N3,$AF$2:$AF$90,$AE$2:$AE$90)</f>
        <v>2</v>
      </c>
      <c r="P3" s="53" t="str">
        <f t="shared" ref="P3:P66" si="8">"("&amp;A3&amp;","""&amp;D3&amp;""","""&amp;M3&amp;""","&amp;G3&amp;","&amp;I3&amp;","&amp;O3&amp;","&amp;K3&amp;"),"</f>
        <v>(5119,"FRANCISCO RODRIGUEZ SALAZAR","almacenplantasecos@empacadorarosarito.com.mx",2,2,2,2),</v>
      </c>
      <c r="Q3" s="53" t="str">
        <f>TRIM(RIGHT(B2, LEN(B2)-FIND(",",B2)))</f>
        <v>ANGEL ADOLFO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">
      <c r="A4" s="1">
        <v>1864</v>
      </c>
      <c r="B4" s="1" t="s">
        <v>132</v>
      </c>
      <c r="C4" s="1" t="str">
        <f t="shared" si="0"/>
        <v>BARRERA BERNAL RAFAEL ERNESTO</v>
      </c>
      <c r="D4" s="57" t="str">
        <f t="shared" si="1"/>
        <v>RAFAEL ERNESTO BARRERA BERNAL</v>
      </c>
      <c r="E4" s="3" t="s">
        <v>10</v>
      </c>
      <c r="F4" s="3" t="s">
        <v>128</v>
      </c>
      <c r="G4" s="3">
        <f t="shared" si="2"/>
        <v>3</v>
      </c>
      <c r="H4" s="57" t="s">
        <v>72</v>
      </c>
      <c r="I4" s="57">
        <f t="shared" si="3"/>
        <v>2</v>
      </c>
      <c r="J4" s="57" t="s">
        <v>129</v>
      </c>
      <c r="K4" s="57">
        <f t="shared" si="4"/>
        <v>3</v>
      </c>
      <c r="L4" s="57" t="str">
        <f t="shared" si="5"/>
        <v>GERENCIA COMERCIAL</v>
      </c>
      <c r="M4" s="53" t="s">
        <v>945</v>
      </c>
      <c r="N4" s="53" t="str">
        <f t="shared" si="6"/>
        <v>apt.her@tierosa</v>
      </c>
      <c r="O4" s="53">
        <f t="shared" si="7"/>
        <v>3</v>
      </c>
      <c r="P4" s="53" t="str">
        <f t="shared" si="8"/>
        <v>(1864,"RAFAEL ERNESTO BARRERA BERNAL","apt.her@empacadorarosarito.com.mx",3,2,3,3),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">
      <c r="A5" s="1">
        <v>5225</v>
      </c>
      <c r="B5" s="1" t="s">
        <v>214</v>
      </c>
      <c r="C5" s="1" t="str">
        <f t="shared" si="0"/>
        <v>VELAZCO ARMENDARIZ IVER GEOVANNY</v>
      </c>
      <c r="D5" s="57" t="str">
        <f t="shared" si="1"/>
        <v>IVER GEOVANNY VELAZCO ARMENDARIZ</v>
      </c>
      <c r="E5" s="3" t="s">
        <v>10</v>
      </c>
      <c r="F5" s="3" t="s">
        <v>204</v>
      </c>
      <c r="G5" s="3">
        <f t="shared" si="2"/>
        <v>4</v>
      </c>
      <c r="H5" s="57" t="s">
        <v>72</v>
      </c>
      <c r="I5" s="57">
        <f t="shared" si="3"/>
        <v>2</v>
      </c>
      <c r="J5" s="57" t="s">
        <v>205</v>
      </c>
      <c r="K5" s="57">
        <f t="shared" si="4"/>
        <v>4</v>
      </c>
      <c r="L5" s="57" t="str">
        <f t="shared" si="5"/>
        <v>GERENCIA COMERCIAL</v>
      </c>
      <c r="M5" s="54" t="s">
        <v>1494</v>
      </c>
      <c r="N5" s="53" t="str">
        <f t="shared" si="6"/>
        <v>apt.tij@tierosa</v>
      </c>
      <c r="O5" s="53">
        <f t="shared" si="7"/>
        <v>4</v>
      </c>
      <c r="P5" s="53" t="str">
        <f t="shared" si="8"/>
        <v>(5225,"IVER GEOVANNY VELAZCO ARMENDARIZ","apt.tij@empacadorarosarito.com.mx",4,2,4,4),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">
      <c r="A6" s="1">
        <v>3258</v>
      </c>
      <c r="B6" s="1" t="s">
        <v>112</v>
      </c>
      <c r="C6" s="1" t="str">
        <f t="shared" si="0"/>
        <v>NOE SANCHEZ RUBEN</v>
      </c>
      <c r="D6" s="57" t="str">
        <f t="shared" si="1"/>
        <v>RUBEN NOE SANCHEZ</v>
      </c>
      <c r="E6" s="3" t="s">
        <v>10</v>
      </c>
      <c r="F6" s="3" t="s">
        <v>110</v>
      </c>
      <c r="G6" s="3">
        <f t="shared" si="2"/>
        <v>5</v>
      </c>
      <c r="H6" s="57" t="s">
        <v>113</v>
      </c>
      <c r="I6" s="57">
        <f t="shared" si="3"/>
        <v>3</v>
      </c>
      <c r="J6" s="57" t="s">
        <v>111</v>
      </c>
      <c r="K6" s="57">
        <f t="shared" si="4"/>
        <v>5</v>
      </c>
      <c r="L6" s="57" t="str">
        <f t="shared" si="5"/>
        <v>GERENCIA COMERCIAL</v>
      </c>
      <c r="M6" s="53" t="s">
        <v>929</v>
      </c>
      <c r="N6" s="53" t="str">
        <f t="shared" si="6"/>
        <v>apt.ensenada@tierosa</v>
      </c>
      <c r="O6" s="53">
        <f t="shared" si="7"/>
        <v>5</v>
      </c>
      <c r="P6" s="53" t="str">
        <f t="shared" si="8"/>
        <v>(3258,"RUBEN NOE SANCHEZ","apt.ensenada@empacadorarosarito.com.mx",5,3,5,5),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">
      <c r="A7" s="1">
        <v>5120</v>
      </c>
      <c r="B7" s="1" t="s">
        <v>170</v>
      </c>
      <c r="C7" s="1" t="str">
        <f t="shared" si="0"/>
        <v>BORQUEZ VERDUGO JESUS BENJAMIN</v>
      </c>
      <c r="D7" s="57" t="str">
        <f t="shared" si="1"/>
        <v>JESUS BENJAMIN BORQUEZ VERDUGO</v>
      </c>
      <c r="E7" s="3" t="s">
        <v>10</v>
      </c>
      <c r="F7" s="3" t="s">
        <v>163</v>
      </c>
      <c r="G7" s="3">
        <f t="shared" si="2"/>
        <v>6</v>
      </c>
      <c r="H7" s="57" t="s">
        <v>113</v>
      </c>
      <c r="I7" s="57">
        <f t="shared" si="3"/>
        <v>3</v>
      </c>
      <c r="J7" s="57" t="s">
        <v>164</v>
      </c>
      <c r="K7" s="57">
        <f t="shared" si="4"/>
        <v>6</v>
      </c>
      <c r="L7" s="57" t="str">
        <f t="shared" si="5"/>
        <v>GERENCIA COMERCIAL</v>
      </c>
      <c r="M7" s="53" t="s">
        <v>1096</v>
      </c>
      <c r="N7" s="53" t="str">
        <f t="shared" si="6"/>
        <v>apt.obregon@tierosa</v>
      </c>
      <c r="O7" s="53">
        <f t="shared" si="7"/>
        <v>6</v>
      </c>
      <c r="P7" s="53" t="str">
        <f t="shared" si="8"/>
        <v>(5120,"JESUS BENJAMIN BORQUEZ VERDUGO","apt.obregon@empacadorarosarito.com.mx",6,3,6,6),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">
      <c r="A8" s="1">
        <v>5039</v>
      </c>
      <c r="B8" s="1" t="s">
        <v>67</v>
      </c>
      <c r="C8" s="1" t="str">
        <f t="shared" si="0"/>
        <v>RIVERA RODRIGUEZ LARISSA</v>
      </c>
      <c r="D8" s="57" t="str">
        <f t="shared" si="1"/>
        <v>LARISSA RIVERA RODRIGUEZ</v>
      </c>
      <c r="E8" s="3" t="s">
        <v>13</v>
      </c>
      <c r="F8" s="3" t="s">
        <v>6</v>
      </c>
      <c r="G8" s="3">
        <f t="shared" si="2"/>
        <v>2</v>
      </c>
      <c r="H8" s="57" t="s">
        <v>68</v>
      </c>
      <c r="I8" s="57">
        <f t="shared" si="3"/>
        <v>4</v>
      </c>
      <c r="J8" s="57" t="s">
        <v>30</v>
      </c>
      <c r="K8" s="57">
        <f t="shared" si="4"/>
        <v>7</v>
      </c>
      <c r="L8" s="57" t="str">
        <f t="shared" si="5"/>
        <v>GERENCIA ADMINISTRATIVA Y FINANSAS</v>
      </c>
      <c r="M8" s="53" t="s">
        <v>357</v>
      </c>
      <c r="N8" s="53" t="str">
        <f t="shared" si="6"/>
        <v>adm.tijuana@tierosa</v>
      </c>
      <c r="O8" s="53">
        <f t="shared" si="7"/>
        <v>7</v>
      </c>
      <c r="P8" s="53" t="str">
        <f t="shared" si="8"/>
        <v>(5039,"LARISSA RIVERA RODRIGUEZ","adm.tijuana@empacadorarosarito.com.mx",2,4,7,7),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">
      <c r="A9" s="1">
        <v>5636</v>
      </c>
      <c r="B9" s="1" t="s">
        <v>85</v>
      </c>
      <c r="C9" s="1" t="str">
        <f t="shared" si="0"/>
        <v>SANCHEZ RIVERA MIRIAM</v>
      </c>
      <c r="D9" s="57" t="str">
        <f t="shared" si="1"/>
        <v>MIRIAM SANCHEZ RIVERA</v>
      </c>
      <c r="E9" s="3" t="s">
        <v>13</v>
      </c>
      <c r="F9" s="3" t="s">
        <v>6</v>
      </c>
      <c r="G9" s="3">
        <f t="shared" si="2"/>
        <v>2</v>
      </c>
      <c r="H9" s="57" t="s">
        <v>68</v>
      </c>
      <c r="I9" s="57">
        <f t="shared" si="3"/>
        <v>4</v>
      </c>
      <c r="J9" s="57" t="s">
        <v>30</v>
      </c>
      <c r="K9" s="57">
        <f t="shared" si="4"/>
        <v>7</v>
      </c>
      <c r="L9" s="57" t="str">
        <f t="shared" si="5"/>
        <v>GERENCIA ADMINISTRATIVA Y FINANSAS</v>
      </c>
      <c r="M9" s="55" t="s">
        <v>1495</v>
      </c>
      <c r="O9" s="53">
        <v>42</v>
      </c>
      <c r="P9" s="53" t="str">
        <f t="shared" si="8"/>
        <v>(5636,"MIRIAM SANCHEZ RIVERA","--------------------------------------------------------",2,4,42,7),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">
      <c r="A10" s="1">
        <v>5537</v>
      </c>
      <c r="B10" s="1" t="s">
        <v>106</v>
      </c>
      <c r="C10" s="1" t="str">
        <f t="shared" si="0"/>
        <v>FLORES DURAZO ANGEL ROBERTO</v>
      </c>
      <c r="D10" s="57" t="str">
        <f t="shared" si="1"/>
        <v>ANGEL ROBERTO FLORES DURAZO</v>
      </c>
      <c r="E10" s="3" t="s">
        <v>10</v>
      </c>
      <c r="F10" s="3" t="s">
        <v>92</v>
      </c>
      <c r="G10" s="3">
        <f t="shared" si="2"/>
        <v>7</v>
      </c>
      <c r="H10" s="57" t="s">
        <v>107</v>
      </c>
      <c r="I10" s="57">
        <f t="shared" si="3"/>
        <v>5</v>
      </c>
      <c r="J10" s="57" t="s">
        <v>105</v>
      </c>
      <c r="K10" s="57">
        <f t="shared" si="4"/>
        <v>8</v>
      </c>
      <c r="L10" s="57" t="str">
        <f t="shared" si="5"/>
        <v>GERENCIA DE MERCADOTECNIA</v>
      </c>
      <c r="M10" s="54" t="s">
        <v>392</v>
      </c>
      <c r="N10" s="53" t="str">
        <f t="shared" si="6"/>
        <v>a.flores@tierosa</v>
      </c>
      <c r="O10" s="53">
        <f t="shared" si="7"/>
        <v>8</v>
      </c>
      <c r="P10" s="53" t="str">
        <f t="shared" si="8"/>
        <v>(5537,"ANGEL ROBERTO FLORES DURAZO","a.flores@empacadorarosarito.com.mx",7,5,8,8),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">
      <c r="A11" s="1">
        <v>5346</v>
      </c>
      <c r="B11" s="1" t="s">
        <v>81</v>
      </c>
      <c r="C11" s="1" t="str">
        <f t="shared" si="0"/>
        <v>GOMEZ LOPEZ EDGAR ANTONIO</v>
      </c>
      <c r="D11" s="57" t="str">
        <f t="shared" si="1"/>
        <v>EDGAR ANTONIO GOMEZ LOPEZ</v>
      </c>
      <c r="E11" s="3" t="s">
        <v>10</v>
      </c>
      <c r="F11" s="3" t="s">
        <v>6</v>
      </c>
      <c r="G11" s="3">
        <f t="shared" si="2"/>
        <v>2</v>
      </c>
      <c r="H11" s="57" t="s">
        <v>82</v>
      </c>
      <c r="I11" s="57">
        <f t="shared" si="3"/>
        <v>6</v>
      </c>
      <c r="J11" s="57" t="s">
        <v>58</v>
      </c>
      <c r="K11" s="57">
        <f t="shared" si="4"/>
        <v>9</v>
      </c>
      <c r="L11" s="57" t="str">
        <f t="shared" si="5"/>
        <v>GERENCIA ADMINISTRATIVA Y FINANSAS</v>
      </c>
      <c r="M11" s="53" t="s">
        <v>339</v>
      </c>
      <c r="N11" s="53" t="str">
        <f t="shared" si="6"/>
        <v>e.gomez@tierosa</v>
      </c>
      <c r="O11" s="53">
        <f t="shared" si="7"/>
        <v>9</v>
      </c>
      <c r="P11" s="53" t="str">
        <f t="shared" si="8"/>
        <v>(5346,"EDGAR ANTONIO GOMEZ LOPEZ","e.gomez@empacadorarosarito.com.mx",2,6,9,9),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">
      <c r="A12" s="1">
        <v>4676</v>
      </c>
      <c r="B12" s="1" t="s">
        <v>59</v>
      </c>
      <c r="C12" s="1" t="str">
        <f t="shared" si="0"/>
        <v>ZAMORA TORRES EMILIO</v>
      </c>
      <c r="D12" s="57" t="str">
        <f t="shared" si="1"/>
        <v>EMILIO ZAMORA TORRES</v>
      </c>
      <c r="E12" s="3" t="s">
        <v>10</v>
      </c>
      <c r="F12" s="3" t="s">
        <v>6</v>
      </c>
      <c r="G12" s="3">
        <f t="shared" si="2"/>
        <v>2</v>
      </c>
      <c r="H12" s="57" t="s">
        <v>60</v>
      </c>
      <c r="I12" s="57">
        <f t="shared" si="3"/>
        <v>7</v>
      </c>
      <c r="J12" s="57" t="s">
        <v>58</v>
      </c>
      <c r="K12" s="57">
        <f t="shared" si="4"/>
        <v>9</v>
      </c>
      <c r="L12" s="57" t="str">
        <f t="shared" si="5"/>
        <v>GERENCIA ADMINISTRATIVA Y FINANSAS</v>
      </c>
      <c r="M12" s="53" t="s">
        <v>1048</v>
      </c>
      <c r="N12" s="53" t="str">
        <f t="shared" si="6"/>
        <v>e.zamora@tierosa</v>
      </c>
      <c r="O12" s="53">
        <f t="shared" si="7"/>
        <v>10</v>
      </c>
      <c r="P12" s="53" t="str">
        <f t="shared" si="8"/>
        <v>(4676,"EMILIO ZAMORA TORRES","e.zamora@empacadorarosarito.com.mx",2,7,10,9),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">
      <c r="A13" s="1">
        <v>16</v>
      </c>
      <c r="B13" s="1" t="s">
        <v>11</v>
      </c>
      <c r="C13" s="1" t="str">
        <f t="shared" si="0"/>
        <v>FIMBRES ASTIAZARAN MARIA IVONE</v>
      </c>
      <c r="D13" s="57" t="str">
        <f t="shared" si="1"/>
        <v>MARIA IVONE FIMBRES ASTIAZARAN</v>
      </c>
      <c r="E13" s="3" t="s">
        <v>13</v>
      </c>
      <c r="F13" s="3" t="s">
        <v>6</v>
      </c>
      <c r="G13" s="3">
        <f t="shared" si="2"/>
        <v>2</v>
      </c>
      <c r="H13" s="57" t="s">
        <v>12</v>
      </c>
      <c r="I13" s="57">
        <f t="shared" si="3"/>
        <v>8</v>
      </c>
      <c r="J13" s="57" t="s">
        <v>9</v>
      </c>
      <c r="K13" s="57">
        <f t="shared" si="4"/>
        <v>10</v>
      </c>
      <c r="L13" s="57" t="str">
        <f t="shared" si="5"/>
        <v>DIRECCION GENERAL</v>
      </c>
      <c r="M13" s="55" t="s">
        <v>1495</v>
      </c>
      <c r="O13" s="53">
        <v>51</v>
      </c>
      <c r="P13" s="53" t="str">
        <f t="shared" si="8"/>
        <v>(16,"MARIA IVONE FIMBRES ASTIAZARAN","--------------------------------------------------------",2,8,51,10),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">
      <c r="A14" s="1">
        <v>1642</v>
      </c>
      <c r="B14" s="1" t="s">
        <v>40</v>
      </c>
      <c r="C14" s="1" t="str">
        <f t="shared" si="0"/>
        <v>GARCIA GARCIA JOEL LEONEL</v>
      </c>
      <c r="D14" s="57" t="str">
        <f t="shared" si="1"/>
        <v>JOEL LEONEL GARCIA GARCIA</v>
      </c>
      <c r="E14" s="3" t="s">
        <v>10</v>
      </c>
      <c r="F14" s="3" t="s">
        <v>6</v>
      </c>
      <c r="G14" s="3">
        <f t="shared" si="2"/>
        <v>2</v>
      </c>
      <c r="H14" s="57" t="s">
        <v>41</v>
      </c>
      <c r="I14" s="57">
        <f t="shared" si="3"/>
        <v>9</v>
      </c>
      <c r="J14" s="57" t="s">
        <v>27</v>
      </c>
      <c r="K14" s="57">
        <f t="shared" si="4"/>
        <v>11</v>
      </c>
      <c r="L14" s="57" t="str">
        <f t="shared" si="5"/>
        <v>GERENCIA ADMINISTRATIVA Y FINANSAS</v>
      </c>
      <c r="M14" s="53" t="s">
        <v>377</v>
      </c>
      <c r="N14" s="53" t="str">
        <f t="shared" si="6"/>
        <v>j.garcia@tierosa</v>
      </c>
      <c r="O14" s="53">
        <f t="shared" si="7"/>
        <v>11</v>
      </c>
      <c r="P14" s="53" t="str">
        <f t="shared" si="8"/>
        <v>(1642,"JOEL LEONEL GARCIA GARCIA","j.garcia@empacadorarosarito.com.mx",2,9,11,11),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">
      <c r="A15" s="1">
        <v>135</v>
      </c>
      <c r="B15" s="1" t="s">
        <v>25</v>
      </c>
      <c r="C15" s="1" t="str">
        <f t="shared" si="0"/>
        <v>GARCIA RIVAS HILDA IRENE</v>
      </c>
      <c r="D15" s="57" t="str">
        <f t="shared" si="1"/>
        <v>HILDA IRENE GARCIA RIVAS</v>
      </c>
      <c r="E15" s="3" t="s">
        <v>13</v>
      </c>
      <c r="F15" s="3" t="s">
        <v>6</v>
      </c>
      <c r="G15" s="3">
        <f t="shared" si="2"/>
        <v>2</v>
      </c>
      <c r="H15" s="57" t="s">
        <v>26</v>
      </c>
      <c r="I15" s="57">
        <f t="shared" si="3"/>
        <v>10</v>
      </c>
      <c r="J15" s="57" t="s">
        <v>27</v>
      </c>
      <c r="K15" s="57">
        <f t="shared" si="4"/>
        <v>11</v>
      </c>
      <c r="L15" s="57" t="str">
        <f t="shared" si="5"/>
        <v>GERENCIA ADMINISTRATIVA Y FINANSAS</v>
      </c>
      <c r="M15" s="53" t="s">
        <v>350</v>
      </c>
      <c r="N15" s="53" t="str">
        <f t="shared" si="6"/>
        <v>h.garcia@tierosa</v>
      </c>
      <c r="O15" s="53">
        <f t="shared" si="7"/>
        <v>12</v>
      </c>
      <c r="P15" s="53" t="str">
        <f t="shared" si="8"/>
        <v>(135,"HILDA IRENE GARCIA RIVAS","h.garcia@empacadorarosarito.com.mx",2,10,12,11),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">
      <c r="A16" s="1">
        <v>5637</v>
      </c>
      <c r="B16" s="1" t="s">
        <v>86</v>
      </c>
      <c r="C16" s="1" t="str">
        <f t="shared" si="0"/>
        <v>RODRIGUEZ CABALLERO KARINA BERENICE</v>
      </c>
      <c r="D16" s="57" t="str">
        <f t="shared" si="1"/>
        <v>KARINA BERENICE RODRIGUEZ CABALLERO</v>
      </c>
      <c r="E16" s="3" t="s">
        <v>13</v>
      </c>
      <c r="F16" s="3" t="s">
        <v>6</v>
      </c>
      <c r="G16" s="3">
        <f t="shared" si="2"/>
        <v>2</v>
      </c>
      <c r="H16" s="57" t="s">
        <v>87</v>
      </c>
      <c r="I16" s="57">
        <f t="shared" si="3"/>
        <v>11</v>
      </c>
      <c r="J16" s="57" t="s">
        <v>30</v>
      </c>
      <c r="K16" s="57">
        <f t="shared" si="4"/>
        <v>7</v>
      </c>
      <c r="L16" s="57" t="str">
        <f t="shared" si="5"/>
        <v>GERENCIA ADMINISTRATIVA Y FINANSAS</v>
      </c>
      <c r="M16" s="54" t="s">
        <v>1508</v>
      </c>
      <c r="N16" s="53" t="str">
        <f t="shared" si="6"/>
        <v>cxc.tijuana@tierosa</v>
      </c>
      <c r="O16" s="53">
        <f t="shared" si="7"/>
        <v>13</v>
      </c>
      <c r="P16" s="53" t="str">
        <f t="shared" si="8"/>
        <v>(5637,"KARINA BERENICE RODRIGUEZ CABALLERO","cxc.tijuana@empacadorarosarito.com.mx",2,11,13,7),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">
      <c r="A17" s="1">
        <v>3428</v>
      </c>
      <c r="B17" s="1" t="s">
        <v>117</v>
      </c>
      <c r="C17" s="1" t="str">
        <f t="shared" si="0"/>
        <v>DIAZ GALLEGOS CLAUDIA</v>
      </c>
      <c r="D17" s="57" t="str">
        <f t="shared" si="1"/>
        <v>CLAUDIA DIAZ GALLEGOS</v>
      </c>
      <c r="E17" s="3" t="s">
        <v>13</v>
      </c>
      <c r="F17" s="3" t="s">
        <v>110</v>
      </c>
      <c r="G17" s="3">
        <f t="shared" si="2"/>
        <v>5</v>
      </c>
      <c r="H17" s="57" t="s">
        <v>87</v>
      </c>
      <c r="I17" s="57">
        <f t="shared" si="3"/>
        <v>11</v>
      </c>
      <c r="J17" s="57" t="s">
        <v>111</v>
      </c>
      <c r="K17" s="57">
        <f t="shared" si="4"/>
        <v>5</v>
      </c>
      <c r="L17" s="57" t="str">
        <f t="shared" si="5"/>
        <v>GERENCIA COMERCIAL</v>
      </c>
      <c r="M17" s="53" t="s">
        <v>895</v>
      </c>
      <c r="N17" s="53" t="str">
        <f t="shared" si="6"/>
        <v>cxc.ensenada@tierosa</v>
      </c>
      <c r="O17" s="53">
        <f t="shared" si="7"/>
        <v>14</v>
      </c>
      <c r="P17" s="53" t="str">
        <f t="shared" si="8"/>
        <v>(3428,"CLAUDIA DIAZ GALLEGOS","cxc.ensenada@empacadorarosarito.com.mx",5,11,14,5),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">
      <c r="A18" s="1">
        <v>5026</v>
      </c>
      <c r="B18" s="1" t="s">
        <v>147</v>
      </c>
      <c r="C18" s="1" t="str">
        <f t="shared" si="0"/>
        <v>PARTIDA LOZANO MAYRA IRASEMA</v>
      </c>
      <c r="D18" s="57" t="str">
        <f t="shared" si="1"/>
        <v>MAYRA IRASEMA PARTIDA LOZANO</v>
      </c>
      <c r="E18" s="3" t="s">
        <v>13</v>
      </c>
      <c r="F18" s="3" t="s">
        <v>128</v>
      </c>
      <c r="G18" s="3">
        <f t="shared" si="2"/>
        <v>3</v>
      </c>
      <c r="H18" s="57" t="s">
        <v>87</v>
      </c>
      <c r="I18" s="57">
        <f t="shared" si="3"/>
        <v>11</v>
      </c>
      <c r="J18" s="57" t="s">
        <v>129</v>
      </c>
      <c r="K18" s="57">
        <f t="shared" si="4"/>
        <v>3</v>
      </c>
      <c r="L18" s="57" t="str">
        <f t="shared" si="5"/>
        <v>GERENCIA COMERCIAL</v>
      </c>
      <c r="M18" s="53" t="s">
        <v>585</v>
      </c>
      <c r="N18" s="53" t="str">
        <f t="shared" si="6"/>
        <v>c3.hermosillo@tierosa</v>
      </c>
      <c r="O18" s="53">
        <f t="shared" si="7"/>
        <v>15</v>
      </c>
      <c r="P18" s="53" t="str">
        <f t="shared" si="8"/>
        <v>(5026,"MAYRA IRASEMA PARTIDA LOZANO","c3.hermosillo@empacadorarosarito.com.mx",3,11,15,3),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">
      <c r="A19" s="1">
        <v>2720</v>
      </c>
      <c r="B19" s="1" t="s">
        <v>153</v>
      </c>
      <c r="C19" s="1" t="str">
        <f t="shared" si="0"/>
        <v>MARTINEZ PONCE BRIANDA DIANEY</v>
      </c>
      <c r="D19" s="57" t="str">
        <f t="shared" si="1"/>
        <v>BRIANDA DIANEY MARTINEZ PONCE</v>
      </c>
      <c r="E19" s="3" t="s">
        <v>13</v>
      </c>
      <c r="F19" s="3" t="s">
        <v>148</v>
      </c>
      <c r="G19" s="3">
        <f t="shared" si="2"/>
        <v>1</v>
      </c>
      <c r="H19" s="57" t="s">
        <v>87</v>
      </c>
      <c r="I19" s="57">
        <f t="shared" si="3"/>
        <v>11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984</v>
      </c>
      <c r="N19" s="53" t="str">
        <f t="shared" si="6"/>
        <v>cxc.mexicali@tierosa</v>
      </c>
      <c r="O19" s="53">
        <f t="shared" si="7"/>
        <v>16</v>
      </c>
      <c r="P19" s="53" t="str">
        <f t="shared" si="8"/>
        <v>(2720,"BRIANDA DIANEY MARTINEZ PONCE","cxc.mexicali@empacadorarosarito.com.mx",1,11,16,1),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">
      <c r="A20" s="1">
        <v>2953</v>
      </c>
      <c r="B20" s="1" t="s">
        <v>49</v>
      </c>
      <c r="C20" s="1" t="str">
        <f t="shared" si="0"/>
        <v>MEJIA CHACON SAMUEL</v>
      </c>
      <c r="D20" s="57" t="str">
        <f t="shared" si="1"/>
        <v>SAMUEL MEJIA CHACON</v>
      </c>
      <c r="E20" s="3" t="s">
        <v>10</v>
      </c>
      <c r="F20" s="3" t="s">
        <v>6</v>
      </c>
      <c r="G20" s="3">
        <f t="shared" si="2"/>
        <v>2</v>
      </c>
      <c r="H20" s="57" t="s">
        <v>50</v>
      </c>
      <c r="I20" s="57">
        <f t="shared" si="3"/>
        <v>12</v>
      </c>
      <c r="J20" s="57" t="s">
        <v>14</v>
      </c>
      <c r="K20" s="57">
        <f t="shared" si="4"/>
        <v>2</v>
      </c>
      <c r="L20" s="57" t="str">
        <f t="shared" si="5"/>
        <v>GERENCIA ADMINISTRATIVA Y FINANSAS</v>
      </c>
      <c r="M20" s="53" t="s">
        <v>449</v>
      </c>
      <c r="N20" s="53" t="str">
        <f t="shared" si="6"/>
        <v>s.mejia@tierosa</v>
      </c>
      <c r="O20" s="53">
        <f t="shared" si="7"/>
        <v>17</v>
      </c>
      <c r="P20" s="53" t="str">
        <f t="shared" si="8"/>
        <v>(2953,"SAMUEL MEJIA CHACON","s.mejia@empacadorarosarito.com.mx",2,12,17,2),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">
      <c r="A21" s="1">
        <v>3925</v>
      </c>
      <c r="B21" s="1" t="s">
        <v>51</v>
      </c>
      <c r="C21" s="1" t="str">
        <f t="shared" si="0"/>
        <v>VILLEGAS ARMENTA JESUS EDUARDO</v>
      </c>
      <c r="D21" s="57" t="str">
        <f t="shared" si="1"/>
        <v>JESUS EDUARDO VILLEGAS ARMENTA</v>
      </c>
      <c r="E21" s="3" t="s">
        <v>10</v>
      </c>
      <c r="F21" s="3" t="s">
        <v>6</v>
      </c>
      <c r="G21" s="3">
        <f t="shared" si="2"/>
        <v>2</v>
      </c>
      <c r="H21" s="57" t="s">
        <v>52</v>
      </c>
      <c r="I21" s="57">
        <f t="shared" si="3"/>
        <v>13</v>
      </c>
      <c r="J21" s="57" t="s">
        <v>19</v>
      </c>
      <c r="K21" s="57">
        <f t="shared" si="4"/>
        <v>12</v>
      </c>
      <c r="L21" s="57" t="str">
        <f t="shared" si="5"/>
        <v>GERENCIA ADMINISTRATIVA Y FINANSAS</v>
      </c>
      <c r="M21" s="53" t="s">
        <v>468</v>
      </c>
      <c r="N21" s="53" t="str">
        <f t="shared" si="6"/>
        <v>j.villegas@tierosa</v>
      </c>
      <c r="O21" s="53">
        <f t="shared" si="7"/>
        <v>18</v>
      </c>
      <c r="P21" s="53" t="str">
        <f t="shared" si="8"/>
        <v>(3925,"JESUS EDUARDO VILLEGAS ARMENTA","j.villegas@empacadorarosarito.com.mx",2,13,18,12),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">
      <c r="A22" s="1">
        <v>5316</v>
      </c>
      <c r="B22" s="1" t="s">
        <v>78</v>
      </c>
      <c r="C22" s="1" t="str">
        <f t="shared" si="0"/>
        <v>PEREZ CASTILLO JOAHNNA MICHELLE</v>
      </c>
      <c r="D22" s="57" t="str">
        <f t="shared" si="1"/>
        <v>JOAHNNA MICHELLE PEREZ CASTILLO</v>
      </c>
      <c r="E22" s="3" t="s">
        <v>13</v>
      </c>
      <c r="F22" s="3" t="s">
        <v>6</v>
      </c>
      <c r="G22" s="3">
        <f t="shared" si="2"/>
        <v>2</v>
      </c>
      <c r="H22" s="57" t="s">
        <v>52</v>
      </c>
      <c r="I22" s="57">
        <f t="shared" si="3"/>
        <v>13</v>
      </c>
      <c r="J22" s="57" t="s">
        <v>19</v>
      </c>
      <c r="K22" s="57">
        <f t="shared" si="4"/>
        <v>12</v>
      </c>
      <c r="L22" s="57" t="str">
        <f t="shared" si="5"/>
        <v>GERENCIA ADMINISTRATIVA Y FINANSAS</v>
      </c>
      <c r="M22" s="53" t="s">
        <v>545</v>
      </c>
      <c r="N22" s="53" t="str">
        <f t="shared" si="6"/>
        <v>a.contable@tierosa</v>
      </c>
      <c r="O22" s="53">
        <f t="shared" si="7"/>
        <v>19</v>
      </c>
      <c r="P22" s="53" t="str">
        <f t="shared" si="8"/>
        <v>(5316,"JOAHNNA MICHELLE PEREZ CASTILLO","a.contable@empacadorarosarito.com.mx",2,13,19,12),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">
      <c r="A23" s="1">
        <v>42</v>
      </c>
      <c r="B23" s="1" t="s">
        <v>17</v>
      </c>
      <c r="C23" s="1" t="str">
        <f t="shared" si="0"/>
        <v>GARCIA MURILLO ALVARO</v>
      </c>
      <c r="D23" s="57" t="str">
        <f t="shared" si="1"/>
        <v>ALVARO GARCIA MURILLO</v>
      </c>
      <c r="E23" s="3" t="s">
        <v>10</v>
      </c>
      <c r="F23" s="3" t="s">
        <v>6</v>
      </c>
      <c r="G23" s="3">
        <f t="shared" si="2"/>
        <v>2</v>
      </c>
      <c r="H23" s="57" t="s">
        <v>18</v>
      </c>
      <c r="I23" s="57">
        <f t="shared" si="3"/>
        <v>14</v>
      </c>
      <c r="J23" s="57" t="s">
        <v>19</v>
      </c>
      <c r="K23" s="57">
        <f t="shared" si="4"/>
        <v>12</v>
      </c>
      <c r="L23" s="57" t="str">
        <f t="shared" si="5"/>
        <v>GERENCIA ADMINISTRATIVA Y FINANSAS</v>
      </c>
      <c r="M23" s="55" t="s">
        <v>1495</v>
      </c>
      <c r="O23" s="53">
        <v>42</v>
      </c>
      <c r="P23" s="53" t="str">
        <f t="shared" si="8"/>
        <v>(42,"ALVARO GARCIA MURILLO","--------------------------------------------------------",2,14,42,12),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">
      <c r="A24" s="1">
        <v>2623</v>
      </c>
      <c r="B24" s="1" t="s">
        <v>48</v>
      </c>
      <c r="C24" s="1" t="str">
        <f t="shared" si="0"/>
        <v>MURRIETA DELGADO JUANA LIZBETH</v>
      </c>
      <c r="D24" s="57" t="str">
        <f t="shared" si="1"/>
        <v>JUANA LIZBETH MURRIETA DELGADO</v>
      </c>
      <c r="E24" s="3" t="s">
        <v>13</v>
      </c>
      <c r="F24" s="3" t="s">
        <v>6</v>
      </c>
      <c r="G24" s="3">
        <f t="shared" si="2"/>
        <v>2</v>
      </c>
      <c r="H24" s="57" t="s">
        <v>18</v>
      </c>
      <c r="I24" s="57">
        <f t="shared" si="3"/>
        <v>14</v>
      </c>
      <c r="J24" s="57" t="s">
        <v>19</v>
      </c>
      <c r="K24" s="57">
        <f t="shared" si="4"/>
        <v>12</v>
      </c>
      <c r="L24" s="57" t="str">
        <f t="shared" si="5"/>
        <v>GERENCIA ADMINISTRATIVA Y FINANSAS</v>
      </c>
      <c r="M24" s="53" t="s">
        <v>570</v>
      </c>
      <c r="N24" s="53" t="str">
        <f t="shared" si="6"/>
        <v>a.costos@tierosa</v>
      </c>
      <c r="O24" s="53">
        <f t="shared" si="7"/>
        <v>20</v>
      </c>
      <c r="P24" s="53" t="str">
        <f t="shared" si="8"/>
        <v>(2623,"JUANA LIZBETH MURRIETA DELGADO","a.costos@empacadorarosarito.com.mx",2,14,20,12),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">
      <c r="A25" s="1">
        <v>5646</v>
      </c>
      <c r="B25" s="1" t="s">
        <v>88</v>
      </c>
      <c r="C25" s="1" t="str">
        <f t="shared" si="0"/>
        <v>CASTRO CHAVEZ JONATHAN</v>
      </c>
      <c r="D25" s="57" t="str">
        <f t="shared" si="1"/>
        <v>JONATHAN CASTRO CHAVEZ</v>
      </c>
      <c r="E25" s="3" t="s">
        <v>10</v>
      </c>
      <c r="F25" s="3" t="s">
        <v>6</v>
      </c>
      <c r="G25" s="3">
        <f t="shared" si="2"/>
        <v>2</v>
      </c>
      <c r="H25" s="57" t="s">
        <v>89</v>
      </c>
      <c r="I25" s="57">
        <f t="shared" si="3"/>
        <v>15</v>
      </c>
      <c r="J25" s="57" t="s">
        <v>19</v>
      </c>
      <c r="K25" s="57">
        <f t="shared" si="4"/>
        <v>12</v>
      </c>
      <c r="L25" s="57" t="str">
        <f t="shared" si="5"/>
        <v>GERENCIA ADMINISTRATIVA Y FINANSAS</v>
      </c>
      <c r="M25" s="54" t="s">
        <v>554</v>
      </c>
      <c r="N25" s="53" t="str">
        <f t="shared" si="6"/>
        <v>l.fonseca@tierosa</v>
      </c>
      <c r="O25" s="53">
        <f t="shared" si="7"/>
        <v>21</v>
      </c>
      <c r="P25" s="53" t="str">
        <f t="shared" si="8"/>
        <v>(5646,"JONATHAN CASTRO CHAVEZ","l.fonseca@empacadorarosarito.com.mx",2,15,21,12),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">
      <c r="A26" s="1">
        <v>4894</v>
      </c>
      <c r="B26" s="1" t="s">
        <v>61</v>
      </c>
      <c r="C26" s="1" t="str">
        <f t="shared" si="0"/>
        <v>PATRON SAUCEDA MARCO ANTONIO</v>
      </c>
      <c r="D26" s="57" t="str">
        <f t="shared" si="1"/>
        <v>MARCO ANTONIO PATRON SAUCEDA</v>
      </c>
      <c r="E26" s="3" t="s">
        <v>10</v>
      </c>
      <c r="F26" s="3" t="s">
        <v>6</v>
      </c>
      <c r="G26" s="3">
        <f t="shared" si="2"/>
        <v>2</v>
      </c>
      <c r="H26" s="57" t="s">
        <v>62</v>
      </c>
      <c r="I26" s="57">
        <f t="shared" si="3"/>
        <v>16</v>
      </c>
      <c r="J26" s="57" t="s">
        <v>55</v>
      </c>
      <c r="K26" s="57">
        <f t="shared" si="4"/>
        <v>13</v>
      </c>
      <c r="L26" s="57" t="str">
        <f t="shared" si="5"/>
        <v>GERENCIA ADMINISTRATIVA Y FINANSAS</v>
      </c>
      <c r="M26" s="54" t="s">
        <v>423</v>
      </c>
      <c r="N26" s="53" t="str">
        <f t="shared" si="6"/>
        <v>a.procedimientos@tierosa</v>
      </c>
      <c r="O26" s="53">
        <f t="shared" si="7"/>
        <v>22</v>
      </c>
      <c r="P26" s="53" t="str">
        <f t="shared" si="8"/>
        <v>(4894,"MARCO ANTONIO PATRON SAUCEDA","a.procedimientos@empacadorarosarito.com.mx",2,16,22,13),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">
      <c r="A27" s="1">
        <v>5152</v>
      </c>
      <c r="B27" s="1" t="s">
        <v>73</v>
      </c>
      <c r="C27" s="1" t="str">
        <f t="shared" si="0"/>
        <v>CORNEJO SANCHEZ LAZARO</v>
      </c>
      <c r="D27" s="57" t="str">
        <f t="shared" si="1"/>
        <v>LAZARO CORNEJO SANCHEZ</v>
      </c>
      <c r="E27" s="3" t="s">
        <v>10</v>
      </c>
      <c r="F27" s="3" t="s">
        <v>6</v>
      </c>
      <c r="G27" s="3">
        <f t="shared" si="2"/>
        <v>2</v>
      </c>
      <c r="H27" s="57" t="s">
        <v>62</v>
      </c>
      <c r="I27" s="57">
        <f t="shared" si="3"/>
        <v>16</v>
      </c>
      <c r="J27" s="57" t="s">
        <v>55</v>
      </c>
      <c r="K27" s="57">
        <f t="shared" si="4"/>
        <v>13</v>
      </c>
      <c r="L27" s="57" t="str">
        <f t="shared" si="5"/>
        <v>GERENCIA ADMINISTRATIVA Y FINANSAS</v>
      </c>
      <c r="M27" s="54" t="s">
        <v>423</v>
      </c>
      <c r="N27" s="53" t="str">
        <f t="shared" si="6"/>
        <v>a.procedimientos@tierosa</v>
      </c>
      <c r="O27" s="53">
        <f t="shared" si="7"/>
        <v>22</v>
      </c>
      <c r="P27" s="53" t="str">
        <f t="shared" si="8"/>
        <v>(5152,"LAZARO CORNEJO SANCHEZ","a.procedimientos@empacadorarosarito.com.mx",2,16,22,13),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">
      <c r="A28" s="1">
        <v>5072</v>
      </c>
      <c r="B28" s="1" t="s">
        <v>69</v>
      </c>
      <c r="C28" s="1" t="str">
        <f t="shared" si="0"/>
        <v>MORALES CATALAN DIEGO ANTONIO</v>
      </c>
      <c r="D28" s="57" t="str">
        <f t="shared" si="1"/>
        <v>DIEGO ANTONIO MORALES CATALAN</v>
      </c>
      <c r="E28" s="3" t="s">
        <v>10</v>
      </c>
      <c r="F28" s="3" t="s">
        <v>6</v>
      </c>
      <c r="G28" s="3">
        <f t="shared" si="2"/>
        <v>2</v>
      </c>
      <c r="H28" s="57" t="s">
        <v>70</v>
      </c>
      <c r="I28" s="57">
        <f t="shared" si="3"/>
        <v>17</v>
      </c>
      <c r="J28" s="57" t="s">
        <v>33</v>
      </c>
      <c r="K28" s="57">
        <f t="shared" si="4"/>
        <v>14</v>
      </c>
      <c r="L28" s="57" t="str">
        <f t="shared" si="5"/>
        <v>GERECIA DE RECURSOS HUMANOS</v>
      </c>
      <c r="M28" s="53" t="s">
        <v>1158</v>
      </c>
      <c r="N28" s="53" t="str">
        <f t="shared" si="6"/>
        <v>auxss@tierosa</v>
      </c>
      <c r="O28" s="53">
        <f t="shared" si="7"/>
        <v>23</v>
      </c>
      <c r="P28" s="53" t="str">
        <f t="shared" si="8"/>
        <v>(5072,"DIEGO ANTONIO MORALES CATALAN","auxss@empacadorarosarito.com.mx",2,17,23,14),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">
      <c r="A29" s="1">
        <v>3240</v>
      </c>
      <c r="B29" s="1" t="s">
        <v>139</v>
      </c>
      <c r="C29" s="1" t="str">
        <f t="shared" si="0"/>
        <v>VILLA CONTRERAS GRECIA MAGDALENA</v>
      </c>
      <c r="D29" s="57" t="str">
        <f t="shared" si="1"/>
        <v>GRECIA MAGDALENA VILLA CONTRERAS</v>
      </c>
      <c r="E29" s="3" t="s">
        <v>13</v>
      </c>
      <c r="F29" s="3" t="s">
        <v>128</v>
      </c>
      <c r="G29" s="3">
        <f t="shared" si="2"/>
        <v>3</v>
      </c>
      <c r="H29" s="57" t="s">
        <v>140</v>
      </c>
      <c r="I29" s="57">
        <f t="shared" si="3"/>
        <v>18</v>
      </c>
      <c r="J29" s="57" t="s">
        <v>129</v>
      </c>
      <c r="K29" s="57">
        <f t="shared" si="4"/>
        <v>3</v>
      </c>
      <c r="L29" s="57" t="str">
        <f t="shared" si="5"/>
        <v>GERENCIA COMERCIAL</v>
      </c>
      <c r="M29" s="53" t="s">
        <v>688</v>
      </c>
      <c r="N29" s="53" t="str">
        <f t="shared" si="6"/>
        <v>c2.hermosillo@tierosa</v>
      </c>
      <c r="O29" s="53">
        <f t="shared" si="7"/>
        <v>24</v>
      </c>
      <c r="P29" s="53" t="str">
        <f t="shared" si="8"/>
        <v>(3240,"GRECIA MAGDALENA VILLA CONTRERAS","c2.hermosillo@empacadorarosarito.com.mx",3,18,24,3),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">
      <c r="A30" s="1">
        <v>3958</v>
      </c>
      <c r="B30" s="1" t="s">
        <v>120</v>
      </c>
      <c r="C30" s="1" t="str">
        <f t="shared" si="0"/>
        <v>GALLEGOS HUITRON FRANCIA NISSAN</v>
      </c>
      <c r="D30" s="57" t="str">
        <f t="shared" si="1"/>
        <v>FRANCIA NISSAN GALLEGOS HUITRON</v>
      </c>
      <c r="E30" s="3" t="s">
        <v>13</v>
      </c>
      <c r="F30" s="3" t="s">
        <v>110</v>
      </c>
      <c r="G30" s="3">
        <f t="shared" si="2"/>
        <v>5</v>
      </c>
      <c r="H30" s="57" t="s">
        <v>121</v>
      </c>
      <c r="I30" s="57">
        <f t="shared" si="3"/>
        <v>19</v>
      </c>
      <c r="J30" s="57" t="s">
        <v>111</v>
      </c>
      <c r="K30" s="57">
        <f t="shared" si="4"/>
        <v>5</v>
      </c>
      <c r="L30" s="57" t="str">
        <f t="shared" si="5"/>
        <v>GERENCIA COMERCIAL</v>
      </c>
      <c r="M30" s="53" t="s">
        <v>906</v>
      </c>
      <c r="N30" s="53" t="str">
        <f t="shared" si="6"/>
        <v>c.ensenada@tierosa</v>
      </c>
      <c r="O30" s="53">
        <f t="shared" si="7"/>
        <v>25</v>
      </c>
      <c r="P30" s="53" t="str">
        <f t="shared" si="8"/>
        <v>(3958,"FRANCIA NISSAN GALLEGOS HUITRON","c.ensenada@empacadorarosarito.com.mx",5,19,25,5),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">
      <c r="A31" s="1">
        <v>4904</v>
      </c>
      <c r="B31" s="1" t="s">
        <v>144</v>
      </c>
      <c r="C31" s="1" t="str">
        <f t="shared" si="0"/>
        <v>GUTIERREZ GARCIA NOHEMI GUADALUPE</v>
      </c>
      <c r="D31" s="57" t="str">
        <f t="shared" si="1"/>
        <v>NOHEMI GUADALUPE GUTIERREZ GARCIA</v>
      </c>
      <c r="E31" s="3" t="s">
        <v>13</v>
      </c>
      <c r="F31" s="3" t="s">
        <v>128</v>
      </c>
      <c r="G31" s="3">
        <f t="shared" si="2"/>
        <v>3</v>
      </c>
      <c r="H31" s="57" t="s">
        <v>121</v>
      </c>
      <c r="I31" s="57">
        <f t="shared" si="3"/>
        <v>19</v>
      </c>
      <c r="J31" s="57" t="s">
        <v>129</v>
      </c>
      <c r="K31" s="57">
        <f t="shared" si="4"/>
        <v>3</v>
      </c>
      <c r="L31" s="57" t="str">
        <f t="shared" si="5"/>
        <v>GERENCIA COMERCIAL</v>
      </c>
      <c r="M31" s="53" t="s">
        <v>942</v>
      </c>
      <c r="N31" s="53" t="str">
        <f t="shared" si="6"/>
        <v>c.hermosillo@tierosa</v>
      </c>
      <c r="O31" s="53">
        <f t="shared" si="7"/>
        <v>26</v>
      </c>
      <c r="P31" s="53" t="str">
        <f t="shared" si="8"/>
        <v>(4904,"NOHEMI GUADALUPE GUTIERREZ GARCIA","c.hermosillo@empacadorarosarito.com.mx",3,19,26,3),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">
      <c r="A32" s="1">
        <v>3572</v>
      </c>
      <c r="B32" s="1" t="s">
        <v>154</v>
      </c>
      <c r="C32" s="1" t="str">
        <f t="shared" si="0"/>
        <v>LUA MAGALLANES MIRIAN NOEMI</v>
      </c>
      <c r="D32" s="57" t="str">
        <f t="shared" si="1"/>
        <v>MIRIAN NOEMI LUA MAGALLANES</v>
      </c>
      <c r="E32" s="3" t="s">
        <v>13</v>
      </c>
      <c r="F32" s="3" t="s">
        <v>148</v>
      </c>
      <c r="G32" s="3">
        <f t="shared" si="2"/>
        <v>1</v>
      </c>
      <c r="H32" s="57" t="s">
        <v>121</v>
      </c>
      <c r="I32" s="57">
        <f t="shared" si="3"/>
        <v>19</v>
      </c>
      <c r="J32" s="57" t="s">
        <v>149</v>
      </c>
      <c r="K32" s="57">
        <f t="shared" si="4"/>
        <v>1</v>
      </c>
      <c r="L32" s="57" t="str">
        <f t="shared" si="5"/>
        <v>GERENCIA COMERCIAL</v>
      </c>
      <c r="M32" s="53" t="s">
        <v>1001</v>
      </c>
      <c r="N32" s="53" t="str">
        <f t="shared" si="6"/>
        <v>c.mexicali@tierosa</v>
      </c>
      <c r="O32" s="53">
        <f t="shared" si="7"/>
        <v>27</v>
      </c>
      <c r="P32" s="53" t="str">
        <f t="shared" si="8"/>
        <v>(3572,"MIRIAN NOEMI LUA MAGALLANES","c.mexicali@empacadorarosarito.com.mx",1,19,27,1),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">
      <c r="A33" s="1">
        <v>4559</v>
      </c>
      <c r="B33" s="1" t="s">
        <v>169</v>
      </c>
      <c r="C33" s="1" t="str">
        <f t="shared" si="0"/>
        <v>CASTRO MURILLO ALEJANDRA ELISA</v>
      </c>
      <c r="D33" s="57" t="str">
        <f t="shared" si="1"/>
        <v>ALEJANDRA ELISA CASTRO MURILLO</v>
      </c>
      <c r="E33" s="3" t="s">
        <v>13</v>
      </c>
      <c r="F33" s="3" t="s">
        <v>163</v>
      </c>
      <c r="G33" s="3">
        <f t="shared" si="2"/>
        <v>6</v>
      </c>
      <c r="H33" s="57" t="s">
        <v>121</v>
      </c>
      <c r="I33" s="57">
        <f t="shared" si="3"/>
        <v>19</v>
      </c>
      <c r="J33" s="57" t="s">
        <v>164</v>
      </c>
      <c r="K33" s="57">
        <f t="shared" si="4"/>
        <v>6</v>
      </c>
      <c r="L33" s="57" t="str">
        <f t="shared" si="5"/>
        <v>GERENCIA COMERCIAL</v>
      </c>
      <c r="M33" s="53" t="s">
        <v>1073</v>
      </c>
      <c r="N33" s="53" t="str">
        <f t="shared" si="6"/>
        <v>c.obregon@tierosa</v>
      </c>
      <c r="O33" s="53">
        <f t="shared" si="7"/>
        <v>28</v>
      </c>
      <c r="P33" s="53" t="str">
        <f t="shared" si="8"/>
        <v>(4559,"ALEJANDRA ELISA CASTRO MURILLO","c.obregon@empacadorarosarito.com.mx",6,19,28,6),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">
      <c r="A34" s="1">
        <v>4049</v>
      </c>
      <c r="B34" s="1" t="s">
        <v>209</v>
      </c>
      <c r="C34" s="1" t="str">
        <f t="shared" si="0"/>
        <v>BAYLISS GONZALEZ KAREN SHANTELL</v>
      </c>
      <c r="D34" s="57" t="str">
        <f t="shared" si="1"/>
        <v>KAREN SHANTELL BAYLISS GONZALEZ</v>
      </c>
      <c r="E34" s="3" t="s">
        <v>13</v>
      </c>
      <c r="F34" s="3" t="s">
        <v>204</v>
      </c>
      <c r="G34" s="3">
        <f t="shared" si="2"/>
        <v>4</v>
      </c>
      <c r="H34" s="57" t="s">
        <v>121</v>
      </c>
      <c r="I34" s="57">
        <f t="shared" si="3"/>
        <v>19</v>
      </c>
      <c r="J34" s="57" t="s">
        <v>205</v>
      </c>
      <c r="K34" s="57">
        <f t="shared" si="4"/>
        <v>4</v>
      </c>
      <c r="L34" s="57" t="str">
        <f t="shared" si="5"/>
        <v>GERENCIA COMERCIAL</v>
      </c>
      <c r="M34" s="53" t="s">
        <v>1101</v>
      </c>
      <c r="N34" s="53" t="str">
        <f t="shared" si="6"/>
        <v>c2.tijuana@tierosa</v>
      </c>
      <c r="O34" s="53">
        <f t="shared" si="7"/>
        <v>29</v>
      </c>
      <c r="P34" s="53" t="str">
        <f t="shared" si="8"/>
        <v>(4049,"KAREN SHANTELL BAYLISS GONZALEZ","c2.tijuana@empacadorarosarito.com.mx",4,19,29,4),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">
      <c r="A35" s="1">
        <v>5041</v>
      </c>
      <c r="B35" s="1" t="s">
        <v>212</v>
      </c>
      <c r="C35" s="1" t="str">
        <f t="shared" si="0"/>
        <v>RODRIGUEZ GARCIA VIANEY</v>
      </c>
      <c r="D35" s="57" t="str">
        <f t="shared" si="1"/>
        <v>VIANEY RODRIGUEZ GARCIA</v>
      </c>
      <c r="E35" s="3" t="s">
        <v>13</v>
      </c>
      <c r="F35" s="3" t="s">
        <v>204</v>
      </c>
      <c r="G35" s="3">
        <f t="shared" si="2"/>
        <v>4</v>
      </c>
      <c r="H35" s="57" t="s">
        <v>121</v>
      </c>
      <c r="I35" s="57">
        <f t="shared" si="3"/>
        <v>19</v>
      </c>
      <c r="J35" s="57" t="s">
        <v>205</v>
      </c>
      <c r="K35" s="57">
        <f t="shared" si="4"/>
        <v>4</v>
      </c>
      <c r="L35" s="57" t="str">
        <f t="shared" si="5"/>
        <v>GERENCIA COMERCIAL</v>
      </c>
      <c r="M35" s="53" t="s">
        <v>1132</v>
      </c>
      <c r="N35" s="53" t="str">
        <f t="shared" si="6"/>
        <v>c.tijuana@tierosa</v>
      </c>
      <c r="O35" s="53">
        <f t="shared" si="7"/>
        <v>30</v>
      </c>
      <c r="P35" s="53" t="str">
        <f t="shared" si="8"/>
        <v>(5041,"VIANEY RODRIGUEZ GARCIA","c.tijuana@empacadorarosarito.com.mx",4,19,30,4),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">
      <c r="A36" s="1">
        <v>4389</v>
      </c>
      <c r="B36" s="1" t="s">
        <v>123</v>
      </c>
      <c r="C36" s="1" t="str">
        <f t="shared" si="0"/>
        <v>ACEVEDO AMADOR MARIA ALEJANDRA</v>
      </c>
      <c r="D36" s="57" t="str">
        <f t="shared" si="1"/>
        <v>MARIA ALEJANDRA ACEVEDO AMADOR</v>
      </c>
      <c r="E36" s="3" t="s">
        <v>13</v>
      </c>
      <c r="F36" s="3" t="s">
        <v>110</v>
      </c>
      <c r="G36" s="3">
        <f t="shared" si="2"/>
        <v>5</v>
      </c>
      <c r="H36" s="57" t="s">
        <v>124</v>
      </c>
      <c r="I36" s="57">
        <f t="shared" si="3"/>
        <v>20</v>
      </c>
      <c r="J36" s="57" t="s">
        <v>111</v>
      </c>
      <c r="K36" s="57">
        <f t="shared" si="4"/>
        <v>5</v>
      </c>
      <c r="L36" s="57" t="str">
        <f t="shared" si="5"/>
        <v>GERENCIA COMERCIAL</v>
      </c>
      <c r="M36" s="53" t="s">
        <v>431</v>
      </c>
      <c r="N36" s="53" t="str">
        <f t="shared" si="6"/>
        <v>e.calidad@tierosa</v>
      </c>
      <c r="O36" s="53">
        <f t="shared" si="7"/>
        <v>31</v>
      </c>
      <c r="P36" s="53" t="str">
        <f t="shared" si="8"/>
        <v>(4389,"MARIA ALEJANDRA ACEVEDO AMADOR","e.calidad@empacadorarosarito.com.mx",5,20,31,5),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">
      <c r="A37" s="1">
        <v>5641</v>
      </c>
      <c r="B37" s="1" t="s">
        <v>127</v>
      </c>
      <c r="C37" s="1" t="str">
        <f t="shared" si="0"/>
        <v>CASTAÑEDA BARRAZA ZADYURY ARIADNA</v>
      </c>
      <c r="D37" s="57" t="str">
        <f t="shared" si="1"/>
        <v>ZADYURY ARIADNA CASTAÑEDA BARRAZA</v>
      </c>
      <c r="E37" s="3" t="s">
        <v>13</v>
      </c>
      <c r="F37" s="3" t="s">
        <v>110</v>
      </c>
      <c r="G37" s="3">
        <f t="shared" si="2"/>
        <v>5</v>
      </c>
      <c r="H37" s="57" t="s">
        <v>124</v>
      </c>
      <c r="I37" s="57">
        <f t="shared" si="3"/>
        <v>20</v>
      </c>
      <c r="J37" s="57" t="s">
        <v>111</v>
      </c>
      <c r="K37" s="57">
        <f t="shared" si="4"/>
        <v>5</v>
      </c>
      <c r="L37" s="57" t="str">
        <f t="shared" si="5"/>
        <v>GERENCIA COMERCIAL</v>
      </c>
      <c r="M37" s="53" t="s">
        <v>478</v>
      </c>
      <c r="N37" s="53" t="str">
        <f t="shared" si="6"/>
        <v>pv.ensenada@tierosa</v>
      </c>
      <c r="O37" s="53">
        <f t="shared" si="7"/>
        <v>32</v>
      </c>
      <c r="P37" s="53" t="str">
        <f t="shared" si="8"/>
        <v>(5641,"ZADYURY ARIADNA CASTAÑEDA BARRAZA","pv.ensenada@empacadorarosarito.com.mx",5,20,32,5),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">
      <c r="A38" s="1">
        <v>4921</v>
      </c>
      <c r="B38" s="1" t="s">
        <v>145</v>
      </c>
      <c r="C38" s="1" t="str">
        <f t="shared" si="0"/>
        <v>TORRES ONTIVEROS NORA GUADALUPE</v>
      </c>
      <c r="D38" s="57" t="str">
        <f t="shared" si="1"/>
        <v>NORA GUADALUPE TORRES ONTIVEROS</v>
      </c>
      <c r="E38" s="3" t="s">
        <v>13</v>
      </c>
      <c r="F38" s="3" t="s">
        <v>128</v>
      </c>
      <c r="G38" s="3">
        <f t="shared" si="2"/>
        <v>3</v>
      </c>
      <c r="H38" s="57" t="s">
        <v>124</v>
      </c>
      <c r="I38" s="57">
        <f t="shared" si="3"/>
        <v>20</v>
      </c>
      <c r="J38" s="57" t="s">
        <v>129</v>
      </c>
      <c r="K38" s="57">
        <f t="shared" si="4"/>
        <v>3</v>
      </c>
      <c r="L38" s="57" t="str">
        <f t="shared" si="5"/>
        <v>GERENCIA COMERCIAL</v>
      </c>
      <c r="M38" s="53" t="s">
        <v>967</v>
      </c>
      <c r="N38" s="53" t="str">
        <f t="shared" si="6"/>
        <v>pv.hermosillo@tierosa</v>
      </c>
      <c r="O38" s="53">
        <f t="shared" si="7"/>
        <v>33</v>
      </c>
      <c r="P38" s="53" t="str">
        <f t="shared" si="8"/>
        <v>(4921,"NORA GUADALUPE TORRES ONTIVEROS","pv.hermosillo@empacadorarosarito.com.mx",3,20,33,3),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">
      <c r="A39" s="1">
        <v>3935</v>
      </c>
      <c r="B39" s="1" t="s">
        <v>156</v>
      </c>
      <c r="C39" s="1" t="str">
        <f t="shared" si="0"/>
        <v>GOMEZ LEON MARIA INES</v>
      </c>
      <c r="D39" s="57" t="str">
        <f t="shared" si="1"/>
        <v>MARIA INES GOMEZ LEON</v>
      </c>
      <c r="E39" s="3" t="s">
        <v>13</v>
      </c>
      <c r="F39" s="3" t="s">
        <v>148</v>
      </c>
      <c r="G39" s="3">
        <f t="shared" si="2"/>
        <v>1</v>
      </c>
      <c r="H39" s="57" t="s">
        <v>124</v>
      </c>
      <c r="I39" s="57">
        <f t="shared" si="3"/>
        <v>20</v>
      </c>
      <c r="J39" s="57" t="s">
        <v>149</v>
      </c>
      <c r="K39" s="57">
        <f t="shared" si="4"/>
        <v>1</v>
      </c>
      <c r="L39" s="57" t="str">
        <f t="shared" si="5"/>
        <v>GERENCIA COMERCIAL</v>
      </c>
      <c r="M39" s="53" t="s">
        <v>971</v>
      </c>
      <c r="N39" s="53" t="str">
        <f t="shared" si="6"/>
        <v>pv.mexicali@tierosa</v>
      </c>
      <c r="O39" s="53">
        <f t="shared" si="7"/>
        <v>34</v>
      </c>
      <c r="P39" s="53" t="str">
        <f t="shared" si="8"/>
        <v>(3935,"MARIA INES GOMEZ LEON","pv.mexicali@empacadorarosarito.com.mx",1,20,34,1),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">
      <c r="A40" s="1">
        <v>3257</v>
      </c>
      <c r="B40" s="1" t="s">
        <v>167</v>
      </c>
      <c r="C40" s="1" t="str">
        <f t="shared" si="0"/>
        <v>VALENZUELA ENCINAS SILVIA</v>
      </c>
      <c r="D40" s="57" t="str">
        <f t="shared" si="1"/>
        <v>SILVIA VALENZUELA ENCINAS</v>
      </c>
      <c r="E40" s="3" t="s">
        <v>13</v>
      </c>
      <c r="F40" s="3" t="s">
        <v>163</v>
      </c>
      <c r="G40" s="3">
        <f t="shared" si="2"/>
        <v>6</v>
      </c>
      <c r="H40" s="57" t="s">
        <v>124</v>
      </c>
      <c r="I40" s="57">
        <f t="shared" si="3"/>
        <v>20</v>
      </c>
      <c r="J40" s="57" t="s">
        <v>164</v>
      </c>
      <c r="K40" s="57">
        <f t="shared" si="4"/>
        <v>6</v>
      </c>
      <c r="L40" s="57" t="str">
        <f t="shared" si="5"/>
        <v>GERENCIA COMERCIAL</v>
      </c>
      <c r="M40" s="53" t="s">
        <v>975</v>
      </c>
      <c r="N40" s="53" t="str">
        <f t="shared" si="6"/>
        <v>pv.obregon@tierosa</v>
      </c>
      <c r="O40" s="53">
        <f t="shared" si="7"/>
        <v>35</v>
      </c>
      <c r="P40" s="53" t="str">
        <f t="shared" si="8"/>
        <v>(3257,"SILVIA VALENZUELA ENCINAS","pv.obregon@empacadorarosarito.com.mx",6,20,35,6),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A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">
      <c r="A41" s="1">
        <v>3504</v>
      </c>
      <c r="B41" s="1" t="s">
        <v>207</v>
      </c>
      <c r="C41" s="1" t="str">
        <f t="shared" si="0"/>
        <v>RIVAS VALLE STEPHANY LIZETH</v>
      </c>
      <c r="D41" s="57" t="str">
        <f t="shared" si="1"/>
        <v>STEPHANY LIZETH RIVAS VALLE</v>
      </c>
      <c r="E41" s="3" t="s">
        <v>13</v>
      </c>
      <c r="F41" s="3" t="s">
        <v>204</v>
      </c>
      <c r="G41" s="3">
        <f t="shared" si="2"/>
        <v>4</v>
      </c>
      <c r="H41" s="57" t="s">
        <v>124</v>
      </c>
      <c r="I41" s="57">
        <f t="shared" si="3"/>
        <v>20</v>
      </c>
      <c r="J41" s="57" t="s">
        <v>205</v>
      </c>
      <c r="K41" s="57">
        <f t="shared" si="4"/>
        <v>4</v>
      </c>
      <c r="L41" s="57" t="str">
        <f t="shared" si="5"/>
        <v>GERENCIA COMERCIAL</v>
      </c>
      <c r="M41" s="53" t="s">
        <v>979</v>
      </c>
      <c r="N41" s="53" t="str">
        <f t="shared" si="6"/>
        <v>pv.tijuana@tierosa</v>
      </c>
      <c r="O41" s="53">
        <f t="shared" si="7"/>
        <v>36</v>
      </c>
      <c r="P41" s="53" t="str">
        <f t="shared" si="8"/>
        <v>(3504,"STEPHANY LIZETH RIVAS VALLE","pv.tijuana@empacadorarosarito.com.mx",4,20,36,4),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">
      <c r="A42" s="1">
        <v>5530</v>
      </c>
      <c r="B42" s="1" t="s">
        <v>220</v>
      </c>
      <c r="C42" s="1" t="str">
        <f t="shared" si="0"/>
        <v>CHAPARRO GONZALEZ JOHANA PATRICIA</v>
      </c>
      <c r="D42" s="57" t="str">
        <f t="shared" si="1"/>
        <v>JOHANA PATRICIA CHAPARRO GONZALEZ</v>
      </c>
      <c r="E42" s="3" t="s">
        <v>13</v>
      </c>
      <c r="F42" s="3" t="s">
        <v>204</v>
      </c>
      <c r="G42" s="3">
        <f t="shared" si="2"/>
        <v>4</v>
      </c>
      <c r="H42" s="57" t="s">
        <v>124</v>
      </c>
      <c r="I42" s="57">
        <f t="shared" si="3"/>
        <v>20</v>
      </c>
      <c r="J42" s="57" t="s">
        <v>205</v>
      </c>
      <c r="K42" s="57">
        <f t="shared" si="4"/>
        <v>4</v>
      </c>
      <c r="L42" s="57" t="str">
        <f t="shared" si="5"/>
        <v>GERENCIA COMERCIAL</v>
      </c>
      <c r="M42" s="53" t="s">
        <v>955</v>
      </c>
      <c r="N42" s="53" t="str">
        <f t="shared" si="6"/>
        <v>pv.alamos@tierosa</v>
      </c>
      <c r="O42" s="53">
        <f t="shared" si="7"/>
        <v>37</v>
      </c>
      <c r="P42" s="53" t="str">
        <f t="shared" si="8"/>
        <v>(5530,"JOHANA PATRICIA CHAPARRO GONZALEZ","pv.alamos@empacadorarosarito.com.mx",4,20,37,4),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">
      <c r="A43" s="1">
        <v>5567</v>
      </c>
      <c r="B43" s="1" t="s">
        <v>108</v>
      </c>
      <c r="C43" s="1" t="str">
        <f t="shared" si="0"/>
        <v>DELFIN HERNANDEZ ZINDY LISSETTE</v>
      </c>
      <c r="D43" s="57" t="str">
        <f t="shared" si="1"/>
        <v>ZINDY LISSETTE DELFIN HERNANDEZ</v>
      </c>
      <c r="E43" s="3" t="s">
        <v>13</v>
      </c>
      <c r="F43" s="3" t="s">
        <v>92</v>
      </c>
      <c r="G43" s="3">
        <f t="shared" si="2"/>
        <v>7</v>
      </c>
      <c r="H43" s="57" t="s">
        <v>109</v>
      </c>
      <c r="I43" s="57">
        <f t="shared" si="3"/>
        <v>21</v>
      </c>
      <c r="J43" s="57" t="s">
        <v>99</v>
      </c>
      <c r="K43" s="57">
        <f t="shared" si="4"/>
        <v>15</v>
      </c>
      <c r="L43" s="57" t="str">
        <f t="shared" si="5"/>
        <v>GERENCIA COMERCIAL</v>
      </c>
      <c r="M43" s="53" t="s">
        <v>706</v>
      </c>
      <c r="N43" s="53" t="str">
        <f t="shared" si="6"/>
        <v>cd.tijuana@tierosa</v>
      </c>
      <c r="O43" s="53">
        <f t="shared" si="7"/>
        <v>38</v>
      </c>
      <c r="P43" s="53" t="str">
        <f t="shared" si="8"/>
        <v>(5567,"ZINDY LISSETTE DELFIN HERNANDEZ","cd.tijuana@empacadorarosarito.com.mx",7,21,38,15),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">
      <c r="A44" s="1">
        <v>4558</v>
      </c>
      <c r="B44" s="1" t="s">
        <v>200</v>
      </c>
      <c r="C44" s="1" t="str">
        <f t="shared" si="0"/>
        <v>ROJAS GERONIMO HUMBERTO</v>
      </c>
      <c r="D44" s="57" t="str">
        <f t="shared" si="1"/>
        <v>HUMBERTO ROJAS GERONIMO</v>
      </c>
      <c r="E44" s="3" t="s">
        <v>10</v>
      </c>
      <c r="F44" s="3" t="s">
        <v>175</v>
      </c>
      <c r="G44" s="3">
        <f t="shared" si="2"/>
        <v>8</v>
      </c>
      <c r="H44" s="57" t="s">
        <v>109</v>
      </c>
      <c r="I44" s="57">
        <f t="shared" si="3"/>
        <v>21</v>
      </c>
      <c r="J44" s="57" t="s">
        <v>176</v>
      </c>
      <c r="K44" s="57">
        <f t="shared" si="4"/>
        <v>16</v>
      </c>
      <c r="L44" s="57" t="str">
        <f t="shared" si="5"/>
        <v>GERENCIA DE OPERACIONES</v>
      </c>
      <c r="M44" s="53" t="s">
        <v>846</v>
      </c>
      <c r="N44" s="53" t="str">
        <f t="shared" si="6"/>
        <v>ca2.produccion@tierosa</v>
      </c>
      <c r="O44" s="53">
        <f t="shared" si="7"/>
        <v>39</v>
      </c>
      <c r="P44" s="53" t="str">
        <f t="shared" si="8"/>
        <v>(4558,"HUMBERTO ROJAS GERONIMO","ca2.produccion@empacadorarosarito.com.mx",8,21,39,16),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">
      <c r="A45" s="1">
        <v>5230</v>
      </c>
      <c r="B45" s="1" t="s">
        <v>215</v>
      </c>
      <c r="C45" s="1" t="str">
        <f t="shared" si="0"/>
        <v>SALAS MONTOYA DANIEL ALEJANDRO</v>
      </c>
      <c r="D45" s="57" t="str">
        <f t="shared" si="1"/>
        <v>DANIEL ALEJANDRO SALAS MONTOYA</v>
      </c>
      <c r="E45" s="3" t="s">
        <v>10</v>
      </c>
      <c r="F45" s="3" t="s">
        <v>204</v>
      </c>
      <c r="G45" s="3">
        <f t="shared" si="2"/>
        <v>4</v>
      </c>
      <c r="H45" s="57" t="s">
        <v>109</v>
      </c>
      <c r="I45" s="57">
        <f t="shared" si="3"/>
        <v>21</v>
      </c>
      <c r="J45" s="57" t="s">
        <v>205</v>
      </c>
      <c r="K45" s="57">
        <f t="shared" si="4"/>
        <v>4</v>
      </c>
      <c r="L45" s="57" t="str">
        <f t="shared" si="5"/>
        <v>GERENCIA COMERCIAL</v>
      </c>
      <c r="M45" s="55" t="s">
        <v>1495</v>
      </c>
      <c r="O45" s="53">
        <v>68</v>
      </c>
      <c r="P45" s="53" t="str">
        <f t="shared" si="8"/>
        <v>(5230,"DANIEL ALEJANDRO SALAS MONTOYA","--------------------------------------------------------",4,21,68,4),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">
      <c r="A46" s="1">
        <v>5133</v>
      </c>
      <c r="B46" s="1" t="s">
        <v>201</v>
      </c>
      <c r="C46" s="1" t="str">
        <f t="shared" si="0"/>
        <v>GARCIA RAMIREZ MARIA DE JESUS</v>
      </c>
      <c r="D46" s="57" t="str">
        <f t="shared" si="1"/>
        <v>MARIA DE JESUS GARCIA RAMIREZ</v>
      </c>
      <c r="E46" s="3" t="s">
        <v>13</v>
      </c>
      <c r="F46" s="3" t="s">
        <v>175</v>
      </c>
      <c r="G46" s="3">
        <f t="shared" si="2"/>
        <v>8</v>
      </c>
      <c r="H46" s="57" t="s">
        <v>202</v>
      </c>
      <c r="I46" s="57">
        <f t="shared" si="3"/>
        <v>22</v>
      </c>
      <c r="J46" s="57" t="s">
        <v>176</v>
      </c>
      <c r="K46" s="57">
        <f t="shared" si="4"/>
        <v>16</v>
      </c>
      <c r="L46" s="57" t="str">
        <f t="shared" si="5"/>
        <v>GERENCIA DE OPERACIONES</v>
      </c>
      <c r="M46" s="53" t="s">
        <v>834</v>
      </c>
      <c r="N46" s="53" t="str">
        <f t="shared" si="6"/>
        <v>ca1.produccion@tierosa</v>
      </c>
      <c r="O46" s="53">
        <f t="shared" si="7"/>
        <v>40</v>
      </c>
      <c r="P46" s="53" t="str">
        <f t="shared" si="8"/>
        <v>(5133,"MARIA DE JESUS GARCIA RAMIREZ","ca1.produccion@empacadorarosarito.com.mx",8,22,40,16),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">
      <c r="A47" s="1">
        <v>5551</v>
      </c>
      <c r="B47" s="1" t="s">
        <v>203</v>
      </c>
      <c r="C47" s="1" t="str">
        <f t="shared" si="0"/>
        <v>FLORES AMORES DIANA CRISTINA</v>
      </c>
      <c r="D47" s="57" t="str">
        <f t="shared" si="1"/>
        <v>DIANA CRISTINA FLORES AMORES</v>
      </c>
      <c r="E47" s="3" t="s">
        <v>13</v>
      </c>
      <c r="F47" s="3" t="s">
        <v>175</v>
      </c>
      <c r="G47" s="3">
        <f t="shared" si="2"/>
        <v>8</v>
      </c>
      <c r="H47" s="57" t="s">
        <v>202</v>
      </c>
      <c r="I47" s="57">
        <f t="shared" si="3"/>
        <v>22</v>
      </c>
      <c r="J47" s="57" t="s">
        <v>176</v>
      </c>
      <c r="K47" s="57">
        <f t="shared" si="4"/>
        <v>16</v>
      </c>
      <c r="L47" s="57" t="str">
        <f t="shared" si="5"/>
        <v>GERENCIA DE OPERACIONES</v>
      </c>
      <c r="M47" s="54" t="s">
        <v>846</v>
      </c>
      <c r="N47" s="53" t="str">
        <f t="shared" si="6"/>
        <v>ca2.produccion@tierosa</v>
      </c>
      <c r="O47" s="53">
        <f t="shared" si="7"/>
        <v>39</v>
      </c>
      <c r="P47" s="53" t="str">
        <f t="shared" si="8"/>
        <v>(5551,"DIANA CRISTINA FLORES AMORES","ca2.produccion@empacadorarosarito.com.mx",8,22,39,16),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">
      <c r="A48" s="1">
        <v>141</v>
      </c>
      <c r="B48" s="1" t="s">
        <v>28</v>
      </c>
      <c r="C48" s="1" t="str">
        <f t="shared" si="0"/>
        <v>CARRILLO CAMPOZ JERARDO</v>
      </c>
      <c r="D48" s="57" t="str">
        <f t="shared" si="1"/>
        <v>JERARDO CARRILLO CAMPOZ</v>
      </c>
      <c r="E48" s="3" t="s">
        <v>10</v>
      </c>
      <c r="F48" s="3" t="s">
        <v>6</v>
      </c>
      <c r="G48" s="3">
        <f t="shared" si="2"/>
        <v>2</v>
      </c>
      <c r="H48" s="57" t="s">
        <v>29</v>
      </c>
      <c r="I48" s="57">
        <f t="shared" si="3"/>
        <v>23</v>
      </c>
      <c r="J48" s="57" t="s">
        <v>30</v>
      </c>
      <c r="K48" s="57">
        <f t="shared" si="4"/>
        <v>7</v>
      </c>
      <c r="L48" s="57" t="str">
        <f t="shared" si="5"/>
        <v>GERENCIA ADMINISTRATIVA Y FINANSAS</v>
      </c>
      <c r="M48" s="55" t="s">
        <v>1495</v>
      </c>
      <c r="O48" s="53">
        <v>68</v>
      </c>
      <c r="P48" s="53" t="str">
        <f t="shared" si="8"/>
        <v>(141,"JERARDO CARRILLO CAMPOZ","--------------------------------------------------------",2,23,68,7),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">
      <c r="A49" s="1">
        <v>1730</v>
      </c>
      <c r="B49" s="1" t="s">
        <v>44</v>
      </c>
      <c r="C49" s="1" t="str">
        <f t="shared" si="0"/>
        <v>BERNAL ROMERO YESMIN ROCIO</v>
      </c>
      <c r="D49" s="57" t="str">
        <f t="shared" si="1"/>
        <v>YESMIN ROCIO BERNAL ROMERO</v>
      </c>
      <c r="E49" s="3" t="s">
        <v>13</v>
      </c>
      <c r="F49" s="3" t="s">
        <v>6</v>
      </c>
      <c r="G49" s="3">
        <f t="shared" si="2"/>
        <v>2</v>
      </c>
      <c r="H49" s="57" t="s">
        <v>45</v>
      </c>
      <c r="I49" s="57">
        <f t="shared" si="3"/>
        <v>24</v>
      </c>
      <c r="J49" s="57" t="s">
        <v>19</v>
      </c>
      <c r="K49" s="57">
        <f t="shared" si="4"/>
        <v>12</v>
      </c>
      <c r="L49" s="57" t="str">
        <f t="shared" si="5"/>
        <v>GERENCIA ADMINISTRATIVA Y FINANSAS</v>
      </c>
      <c r="M49" s="53" t="s">
        <v>564</v>
      </c>
      <c r="N49" s="53" t="str">
        <f t="shared" si="6"/>
        <v>r.bernal@tierosa</v>
      </c>
      <c r="O49" s="53">
        <f t="shared" si="7"/>
        <v>41</v>
      </c>
      <c r="P49" s="53" t="str">
        <f t="shared" si="8"/>
        <v>(1730,"YESMIN ROCIO BERNAL ROMERO","r.bernal@empacadorarosarito.com.mx",2,24,41,12),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">
      <c r="A50" s="1">
        <v>1232</v>
      </c>
      <c r="B50" s="1" t="s">
        <v>36</v>
      </c>
      <c r="C50" s="1" t="str">
        <f t="shared" si="0"/>
        <v>SAUCEDO RAMIREZ CRISTINA</v>
      </c>
      <c r="D50" s="57" t="str">
        <f t="shared" si="1"/>
        <v>CRISTINA SAUCEDO RAMIREZ</v>
      </c>
      <c r="E50" s="3" t="s">
        <v>13</v>
      </c>
      <c r="F50" s="3" t="s">
        <v>6</v>
      </c>
      <c r="G50" s="3">
        <f t="shared" si="2"/>
        <v>2</v>
      </c>
      <c r="H50" s="57" t="s">
        <v>37</v>
      </c>
      <c r="I50" s="57">
        <f t="shared" si="3"/>
        <v>25</v>
      </c>
      <c r="J50" s="57" t="s">
        <v>19</v>
      </c>
      <c r="K50" s="57">
        <f t="shared" si="4"/>
        <v>12</v>
      </c>
      <c r="L50" s="57" t="str">
        <f t="shared" si="5"/>
        <v>GERENCIA ADMINISTRATIVA Y FINANSAS</v>
      </c>
      <c r="M50" s="54" t="s">
        <v>458</v>
      </c>
      <c r="N50" s="53" t="str">
        <f t="shared" si="6"/>
        <v>c.saucedo@tierosa</v>
      </c>
      <c r="O50" s="53">
        <f t="shared" si="7"/>
        <v>42</v>
      </c>
      <c r="P50" s="53" t="str">
        <f t="shared" si="8"/>
        <v>(1232,"CRISTINA SAUCEDO RAMIREZ","c.saucedo@empacadorarosarito.com.mx",2,25,42,12),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">
      <c r="A51" s="1">
        <v>1945</v>
      </c>
      <c r="B51" s="1" t="s">
        <v>133</v>
      </c>
      <c r="C51" s="1" t="str">
        <f t="shared" si="0"/>
        <v>MONTAÑO FLORES ANAYELI</v>
      </c>
      <c r="D51" s="57" t="str">
        <f t="shared" si="1"/>
        <v>ANAYELI MONTAÑO FLORES</v>
      </c>
      <c r="E51" s="3" t="s">
        <v>13</v>
      </c>
      <c r="F51" s="3" t="s">
        <v>128</v>
      </c>
      <c r="G51" s="3">
        <f t="shared" si="2"/>
        <v>3</v>
      </c>
      <c r="H51" s="57" t="s">
        <v>134</v>
      </c>
      <c r="I51" s="57">
        <f t="shared" si="3"/>
        <v>26</v>
      </c>
      <c r="J51" s="57" t="s">
        <v>129</v>
      </c>
      <c r="K51" s="57">
        <f t="shared" si="4"/>
        <v>3</v>
      </c>
      <c r="L51" s="57" t="str">
        <f t="shared" si="5"/>
        <v>GERENCIA COMERCIAL</v>
      </c>
      <c r="M51" s="53" t="s">
        <v>939</v>
      </c>
      <c r="N51" s="53" t="str">
        <f t="shared" si="6"/>
        <v>cxc.hermosillo@tierosa</v>
      </c>
      <c r="O51" s="53">
        <f t="shared" si="7"/>
        <v>43</v>
      </c>
      <c r="P51" s="53" t="str">
        <f t="shared" si="8"/>
        <v>(1945,"ANAYELI MONTAÑO FLORES","cxc.hermosillo@empacadorarosarito.com.mx",3,26,43,3),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">
      <c r="A52" s="1">
        <v>314</v>
      </c>
      <c r="B52" s="1" t="s">
        <v>165</v>
      </c>
      <c r="C52" s="1" t="str">
        <f t="shared" si="0"/>
        <v>RAMIREZ PARRA LIDIA</v>
      </c>
      <c r="D52" s="57" t="str">
        <f t="shared" si="1"/>
        <v>LIDIA RAMIREZ PARRA</v>
      </c>
      <c r="E52" s="3" t="s">
        <v>13</v>
      </c>
      <c r="F52" s="3" t="s">
        <v>163</v>
      </c>
      <c r="G52" s="3">
        <f t="shared" si="2"/>
        <v>6</v>
      </c>
      <c r="H52" s="57" t="s">
        <v>134</v>
      </c>
      <c r="I52" s="57">
        <f t="shared" si="3"/>
        <v>26</v>
      </c>
      <c r="J52" s="57" t="s">
        <v>164</v>
      </c>
      <c r="K52" s="57">
        <f t="shared" si="4"/>
        <v>6</v>
      </c>
      <c r="L52" s="57" t="str">
        <f t="shared" si="5"/>
        <v>GERENCIA COMERCIAL</v>
      </c>
      <c r="M52" s="53" t="s">
        <v>1061</v>
      </c>
      <c r="N52" s="53" t="str">
        <f t="shared" si="6"/>
        <v>l.ramirez@tierosa</v>
      </c>
      <c r="O52" s="53">
        <f t="shared" si="7"/>
        <v>44</v>
      </c>
      <c r="P52" s="53" t="str">
        <f t="shared" si="8"/>
        <v>(314,"LIDIA RAMIREZ PARRA","l.ramirez@empacadorarosarito.com.mx",6,26,44,6),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">
      <c r="A53" s="1">
        <v>4975</v>
      </c>
      <c r="B53" s="1" t="s">
        <v>65</v>
      </c>
      <c r="C53" s="1" t="str">
        <f t="shared" si="0"/>
        <v>MARQUEZ ARADILLAS YESENIA</v>
      </c>
      <c r="D53" s="57" t="str">
        <f t="shared" si="1"/>
        <v>YESENIA MARQUEZ ARADILLAS</v>
      </c>
      <c r="E53" s="3" t="s">
        <v>13</v>
      </c>
      <c r="F53" s="3" t="s">
        <v>6</v>
      </c>
      <c r="G53" s="3">
        <f t="shared" si="2"/>
        <v>2</v>
      </c>
      <c r="H53" s="57" t="s">
        <v>66</v>
      </c>
      <c r="I53" s="57">
        <f t="shared" si="3"/>
        <v>27</v>
      </c>
      <c r="J53" s="57" t="s">
        <v>33</v>
      </c>
      <c r="K53" s="57">
        <f t="shared" si="4"/>
        <v>14</v>
      </c>
      <c r="L53" s="57" t="str">
        <f t="shared" si="5"/>
        <v>GERECIA DE RECURSOS HUMANOS</v>
      </c>
      <c r="M53" s="54" t="s">
        <v>1208</v>
      </c>
      <c r="N53" s="53" t="str">
        <f t="shared" si="6"/>
        <v>y.marquez@tierosa</v>
      </c>
      <c r="O53" s="53">
        <f t="shared" si="7"/>
        <v>45</v>
      </c>
      <c r="P53" s="53" t="str">
        <f t="shared" si="8"/>
        <v>(4975,"YESENIA MARQUEZ ARADILLAS","y.marquez@empacadorarosarito.com.mx",2,27,45,14),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">
      <c r="A54" s="1">
        <v>1716</v>
      </c>
      <c r="B54" s="1" t="s">
        <v>42</v>
      </c>
      <c r="C54" s="1" t="str">
        <f t="shared" si="0"/>
        <v>NUÑEZ PLANCARTE KARLA EVELYN</v>
      </c>
      <c r="D54" s="57" t="str">
        <f t="shared" si="1"/>
        <v>KARLA EVELYN NUÑEZ PLANCARTE</v>
      </c>
      <c r="E54" s="3" t="s">
        <v>13</v>
      </c>
      <c r="F54" s="3" t="s">
        <v>6</v>
      </c>
      <c r="G54" s="3">
        <f t="shared" si="2"/>
        <v>2</v>
      </c>
      <c r="H54" s="57" t="s">
        <v>43</v>
      </c>
      <c r="I54" s="57">
        <f t="shared" si="3"/>
        <v>28</v>
      </c>
      <c r="J54" s="57" t="s">
        <v>33</v>
      </c>
      <c r="K54" s="57">
        <f t="shared" si="4"/>
        <v>14</v>
      </c>
      <c r="L54" s="57" t="str">
        <f t="shared" si="5"/>
        <v>GERECIA DE RECURSOS HUMANOS</v>
      </c>
      <c r="M54" s="53" t="s">
        <v>1082</v>
      </c>
      <c r="N54" s="53" t="str">
        <f t="shared" si="6"/>
        <v>k.nunez@tierosa</v>
      </c>
      <c r="O54" s="53">
        <f t="shared" si="7"/>
        <v>46</v>
      </c>
      <c r="P54" s="53" t="str">
        <f t="shared" si="8"/>
        <v>(1716,"KARLA EVELYN NUÑEZ PLANCARTE","k.nunez@empacadorarosarito.com.mx",2,28,46,14),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">
      <c r="A55" s="1">
        <v>48</v>
      </c>
      <c r="B55" s="1" t="s">
        <v>20</v>
      </c>
      <c r="C55" s="1" t="str">
        <f t="shared" si="0"/>
        <v>CRUZ MILLAN VERONICA</v>
      </c>
      <c r="D55" s="57" t="str">
        <f t="shared" si="1"/>
        <v>VERONICA CRUZ MILLAN</v>
      </c>
      <c r="E55" s="3" t="s">
        <v>13</v>
      </c>
      <c r="F55" s="3" t="s">
        <v>6</v>
      </c>
      <c r="G55" s="3">
        <f t="shared" si="2"/>
        <v>2</v>
      </c>
      <c r="H55" s="57" t="s">
        <v>21</v>
      </c>
      <c r="I55" s="57">
        <f t="shared" si="3"/>
        <v>29</v>
      </c>
      <c r="J55" s="57" t="s">
        <v>22</v>
      </c>
      <c r="K55" s="57">
        <f t="shared" si="4"/>
        <v>17</v>
      </c>
      <c r="L55" s="57" t="str">
        <f t="shared" si="5"/>
        <v>GERENCIA ADMINISTRATIVA Y FINANSAS</v>
      </c>
      <c r="M55" s="54" t="s">
        <v>650</v>
      </c>
      <c r="N55" s="53" t="str">
        <f t="shared" si="6"/>
        <v>v.cruz@tierosa</v>
      </c>
      <c r="O55" s="53">
        <f t="shared" si="7"/>
        <v>47</v>
      </c>
      <c r="P55" s="53" t="str">
        <f t="shared" si="8"/>
        <v>(48,"VERONICA CRUZ MILLAN","v.cruz@empacadorarosarito.com.mx",2,29,47,17),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">
      <c r="A56" s="1">
        <v>4441</v>
      </c>
      <c r="B56" s="1" t="s">
        <v>53</v>
      </c>
      <c r="C56" s="1" t="str">
        <f t="shared" si="0"/>
        <v>ROCHA TAGLE KEILA</v>
      </c>
      <c r="D56" s="57" t="str">
        <f t="shared" si="1"/>
        <v>KEILA ROCHA TAGLE</v>
      </c>
      <c r="E56" s="3" t="s">
        <v>13</v>
      </c>
      <c r="F56" s="3" t="s">
        <v>6</v>
      </c>
      <c r="G56" s="3">
        <f t="shared" si="2"/>
        <v>2</v>
      </c>
      <c r="H56" s="57" t="s">
        <v>54</v>
      </c>
      <c r="I56" s="57">
        <f t="shared" si="3"/>
        <v>30</v>
      </c>
      <c r="J56" s="57" t="s">
        <v>55</v>
      </c>
      <c r="K56" s="57">
        <f t="shared" si="4"/>
        <v>13</v>
      </c>
      <c r="L56" s="57" t="str">
        <f t="shared" si="5"/>
        <v>GERENCIA ADMINISTRATIVA Y FINANSAS</v>
      </c>
      <c r="M56" s="53" t="s">
        <v>867</v>
      </c>
      <c r="N56" s="53" t="str">
        <f t="shared" si="6"/>
        <v>k.rocha@tierosa</v>
      </c>
      <c r="O56" s="53">
        <f t="shared" si="7"/>
        <v>48</v>
      </c>
      <c r="P56" s="53" t="str">
        <f t="shared" si="8"/>
        <v>(4441,"KEILA ROCHA TAGLE","k.rocha@empacadorarosarito.com.mx",2,30,48,13),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">
      <c r="A57" s="1">
        <v>3884</v>
      </c>
      <c r="B57" s="1" t="s">
        <v>100</v>
      </c>
      <c r="C57" s="1" t="str">
        <f t="shared" si="0"/>
        <v>RANGEL LANDINO EDWARD ANTONIO</v>
      </c>
      <c r="D57" s="57" t="str">
        <f t="shared" si="1"/>
        <v>EDWARD ANTONIO RANGEL LANDINO</v>
      </c>
      <c r="E57" s="3" t="s">
        <v>10</v>
      </c>
      <c r="F57" s="3" t="s">
        <v>92</v>
      </c>
      <c r="G57" s="3">
        <f t="shared" si="2"/>
        <v>7</v>
      </c>
      <c r="H57" s="57" t="s">
        <v>101</v>
      </c>
      <c r="I57" s="57">
        <f t="shared" si="3"/>
        <v>31</v>
      </c>
      <c r="J57" s="57" t="s">
        <v>102</v>
      </c>
      <c r="K57" s="57">
        <f t="shared" si="4"/>
        <v>18</v>
      </c>
      <c r="L57" s="57" t="str">
        <f t="shared" si="5"/>
        <v>GERENCIA COMERCIAL</v>
      </c>
      <c r="M57" s="53" t="s">
        <v>717</v>
      </c>
      <c r="N57" s="53" t="str">
        <f t="shared" si="6"/>
        <v>e.rangel@tierosa</v>
      </c>
      <c r="O57" s="53">
        <f t="shared" si="7"/>
        <v>49</v>
      </c>
      <c r="P57" s="53" t="str">
        <f t="shared" si="8"/>
        <v>(3884,"EDWARD ANTONIO RANGEL LANDINO","e.rangel@empacadorarosarito.com.mx",7,31,49,18),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">
      <c r="A58" s="1">
        <v>4981</v>
      </c>
      <c r="B58" s="1" t="s">
        <v>103</v>
      </c>
      <c r="C58" s="1" t="str">
        <f t="shared" si="0"/>
        <v>MENDOZA TRUJILLO ROBERTO</v>
      </c>
      <c r="D58" s="57" t="str">
        <f t="shared" si="1"/>
        <v>ROBERTO MENDOZA TRUJILLO</v>
      </c>
      <c r="E58" s="3" t="s">
        <v>10</v>
      </c>
      <c r="F58" s="3" t="s">
        <v>92</v>
      </c>
      <c r="G58" s="3">
        <f t="shared" si="2"/>
        <v>7</v>
      </c>
      <c r="H58" s="57" t="s">
        <v>104</v>
      </c>
      <c r="I58" s="57">
        <f t="shared" si="3"/>
        <v>32</v>
      </c>
      <c r="J58" s="57" t="s">
        <v>105</v>
      </c>
      <c r="K58" s="57">
        <f t="shared" si="4"/>
        <v>8</v>
      </c>
      <c r="L58" s="57" t="str">
        <f t="shared" si="5"/>
        <v>GERENCIA DE MERCADOTECNIA</v>
      </c>
      <c r="M58" s="53" t="s">
        <v>996</v>
      </c>
      <c r="N58" s="53" t="str">
        <f t="shared" si="6"/>
        <v>r.mendoza@tierosa</v>
      </c>
      <c r="O58" s="53">
        <f t="shared" si="7"/>
        <v>50</v>
      </c>
      <c r="P58" s="53" t="str">
        <f t="shared" si="8"/>
        <v>(4981,"ROBERTO MENDOZA TRUJILLO","r.mendoza@empacadorarosarito.com.mx",7,32,50,8),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">
      <c r="A59" s="1">
        <v>12</v>
      </c>
      <c r="B59" s="1" t="s">
        <v>7</v>
      </c>
      <c r="C59" s="1" t="str">
        <f t="shared" si="0"/>
        <v>FIMBRES ASTIAZARAN LUIS JAVIER</v>
      </c>
      <c r="D59" s="57" t="str">
        <f t="shared" si="1"/>
        <v>LUIS JAVIER FIMBRES ASTIAZARAN</v>
      </c>
      <c r="E59" s="3" t="s">
        <v>10</v>
      </c>
      <c r="F59" s="3" t="s">
        <v>6</v>
      </c>
      <c r="G59" s="3">
        <f t="shared" si="2"/>
        <v>2</v>
      </c>
      <c r="H59" s="57" t="s">
        <v>8</v>
      </c>
      <c r="I59" s="57">
        <f t="shared" si="3"/>
        <v>33</v>
      </c>
      <c r="J59" s="57" t="s">
        <v>9</v>
      </c>
      <c r="K59" s="57">
        <f t="shared" si="4"/>
        <v>10</v>
      </c>
      <c r="L59" s="57" t="str">
        <f t="shared" si="5"/>
        <v>DIRECCION GENERAL</v>
      </c>
      <c r="M59" s="54" t="s">
        <v>1496</v>
      </c>
      <c r="N59" s="53" t="str">
        <f t="shared" si="6"/>
        <v>luisfa@tierosa</v>
      </c>
      <c r="O59" s="53">
        <f t="shared" si="7"/>
        <v>51</v>
      </c>
      <c r="P59" s="53" t="str">
        <f t="shared" si="8"/>
        <v>(12,"LUIS JAVIER FIMBRES ASTIAZARAN","luisfa@empacadorarosarito.com",2,33,51,10),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">
      <c r="A60" s="1">
        <v>2376</v>
      </c>
      <c r="B60" s="1" t="s">
        <v>46</v>
      </c>
      <c r="C60" s="1" t="str">
        <f t="shared" si="0"/>
        <v>ROMERO JIMENEZ CYNTHIA LUCIA</v>
      </c>
      <c r="D60" s="57" t="str">
        <f t="shared" si="1"/>
        <v>CYNTHIA LUCIA ROMERO JIMENEZ</v>
      </c>
      <c r="E60" s="3" t="s">
        <v>13</v>
      </c>
      <c r="F60" s="3" t="s">
        <v>6</v>
      </c>
      <c r="G60" s="3">
        <f t="shared" si="2"/>
        <v>2</v>
      </c>
      <c r="H60" s="57" t="s">
        <v>47</v>
      </c>
      <c r="I60" s="57">
        <f t="shared" si="3"/>
        <v>34</v>
      </c>
      <c r="J60" s="57" t="s">
        <v>33</v>
      </c>
      <c r="K60" s="57">
        <f t="shared" si="4"/>
        <v>14</v>
      </c>
      <c r="L60" s="57" t="str">
        <f t="shared" si="5"/>
        <v>GERECIA DE RECURSOS HUMANOS</v>
      </c>
      <c r="M60" s="53" t="s">
        <v>1164</v>
      </c>
      <c r="N60" s="53" t="str">
        <f t="shared" si="6"/>
        <v>enfermeria@tierosa</v>
      </c>
      <c r="O60" s="53">
        <f t="shared" si="7"/>
        <v>52</v>
      </c>
      <c r="P60" s="53" t="str">
        <f t="shared" si="8"/>
        <v>(2376,"CYNTHIA LUCIA ROMERO JIMENEZ","enfermeria@empacadorarosarito.com.mx",2,34,52,14),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">
      <c r="A61" s="1">
        <v>667</v>
      </c>
      <c r="B61" s="1" t="s">
        <v>31</v>
      </c>
      <c r="C61" s="1" t="str">
        <f t="shared" si="0"/>
        <v>CHAPARRO GONZALEZ CARINA ADRIANA</v>
      </c>
      <c r="D61" s="57" t="str">
        <f t="shared" si="1"/>
        <v>CARINA ADRIANA CHAPARRO GONZALEZ</v>
      </c>
      <c r="E61" s="3" t="s">
        <v>13</v>
      </c>
      <c r="F61" s="3" t="s">
        <v>6</v>
      </c>
      <c r="G61" s="3">
        <f t="shared" si="2"/>
        <v>2</v>
      </c>
      <c r="H61" s="57" t="s">
        <v>32</v>
      </c>
      <c r="I61" s="57">
        <f t="shared" si="3"/>
        <v>35</v>
      </c>
      <c r="J61" s="57" t="s">
        <v>33</v>
      </c>
      <c r="K61" s="57">
        <f t="shared" si="4"/>
        <v>14</v>
      </c>
      <c r="L61" s="57" t="str">
        <f t="shared" si="5"/>
        <v>GERECIA DE RECURSOS HUMANOS</v>
      </c>
      <c r="M61" s="53" t="s">
        <v>749</v>
      </c>
      <c r="N61" s="53" t="str">
        <f t="shared" si="6"/>
        <v>aux.reclutamiento@tierosa</v>
      </c>
      <c r="O61" s="53">
        <f t="shared" si="7"/>
        <v>53</v>
      </c>
      <c r="P61" s="53" t="str">
        <f t="shared" si="8"/>
        <v>(667,"CARINA ADRIANA CHAPARRO GONZALEZ","aux.reclutamiento@empacadorarosarito.com.mx",2,35,53,14),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">
      <c r="A62" s="1">
        <v>5189</v>
      </c>
      <c r="B62" s="1" t="s">
        <v>74</v>
      </c>
      <c r="C62" s="1" t="str">
        <f t="shared" si="0"/>
        <v>ROQUE CARRILLO NAYDA DEL CARMEN</v>
      </c>
      <c r="D62" s="57" t="str">
        <f t="shared" si="1"/>
        <v>NAYDA DEL CARMEN ROQUE CARRILLO</v>
      </c>
      <c r="E62" s="3" t="s">
        <v>13</v>
      </c>
      <c r="F62" s="3" t="s">
        <v>6</v>
      </c>
      <c r="G62" s="3">
        <f t="shared" si="2"/>
        <v>2</v>
      </c>
      <c r="H62" s="57" t="s">
        <v>32</v>
      </c>
      <c r="I62" s="57">
        <f t="shared" si="3"/>
        <v>35</v>
      </c>
      <c r="J62" s="57" t="s">
        <v>33</v>
      </c>
      <c r="K62" s="57">
        <f t="shared" si="4"/>
        <v>14</v>
      </c>
      <c r="L62" s="57" t="str">
        <f t="shared" si="5"/>
        <v>GERECIA DE RECURSOS HUMANOS</v>
      </c>
      <c r="M62" s="53" t="s">
        <v>603</v>
      </c>
      <c r="N62" s="53" t="str">
        <f t="shared" si="6"/>
        <v>a.nomina@tierosa</v>
      </c>
      <c r="O62" s="53">
        <f t="shared" si="7"/>
        <v>54</v>
      </c>
      <c r="P62" s="53" t="str">
        <f t="shared" si="8"/>
        <v>(5189,"NAYDA DEL CARMEN ROQUE CARRILLO","a.nomina@empacadorarosarito.com.mx",2,35,54,14),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">
      <c r="A63" s="1">
        <v>5196</v>
      </c>
      <c r="B63" s="1" t="s">
        <v>75</v>
      </c>
      <c r="C63" s="1" t="str">
        <f t="shared" si="0"/>
        <v>SAUCEDA LOPEZ ULISES ADALBERTO</v>
      </c>
      <c r="D63" s="57" t="str">
        <f t="shared" si="1"/>
        <v>ULISES ADALBERTO SAUCEDA LOPEZ</v>
      </c>
      <c r="E63" s="3" t="s">
        <v>10</v>
      </c>
      <c r="F63" s="3" t="s">
        <v>6</v>
      </c>
      <c r="G63" s="3">
        <f t="shared" si="2"/>
        <v>2</v>
      </c>
      <c r="H63" s="57" t="s">
        <v>32</v>
      </c>
      <c r="I63" s="57">
        <f t="shared" si="3"/>
        <v>35</v>
      </c>
      <c r="J63" s="57" t="s">
        <v>33</v>
      </c>
      <c r="K63" s="57">
        <f t="shared" si="4"/>
        <v>14</v>
      </c>
      <c r="L63" s="57" t="str">
        <f t="shared" si="5"/>
        <v>GERECIA DE RECURSOS HUMANOS</v>
      </c>
      <c r="M63" s="54" t="s">
        <v>1185</v>
      </c>
      <c r="N63" s="53" t="str">
        <f t="shared" si="6"/>
        <v>reclutamiento@tierosa</v>
      </c>
      <c r="O63" s="53">
        <f t="shared" si="7"/>
        <v>55</v>
      </c>
      <c r="P63" s="53" t="str">
        <f t="shared" si="8"/>
        <v>(5196,"ULISES ADALBERTO SAUCEDA LOPEZ","reclutamiento@empacadorarosarito.com.mx",2,35,55,14),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">
      <c r="A64" s="1">
        <v>4263</v>
      </c>
      <c r="B64" s="1" t="s">
        <v>122</v>
      </c>
      <c r="C64" s="1" t="str">
        <f t="shared" si="0"/>
        <v>CARMONA ALBARRAN MICHELLE DESIRE</v>
      </c>
      <c r="D64" s="57" t="str">
        <f t="shared" si="1"/>
        <v>MICHELLE DESIRE CARMONA ALBARRAN</v>
      </c>
      <c r="E64" s="3" t="s">
        <v>13</v>
      </c>
      <c r="F64" s="3" t="s">
        <v>110</v>
      </c>
      <c r="G64" s="3">
        <f t="shared" si="2"/>
        <v>5</v>
      </c>
      <c r="H64" s="57" t="s">
        <v>32</v>
      </c>
      <c r="I64" s="57">
        <f t="shared" si="3"/>
        <v>35</v>
      </c>
      <c r="J64" s="57" t="s">
        <v>111</v>
      </c>
      <c r="K64" s="57">
        <f t="shared" si="4"/>
        <v>5</v>
      </c>
      <c r="L64" s="57" t="str">
        <f t="shared" si="5"/>
        <v>GERENCIA COMERCIAL</v>
      </c>
      <c r="M64" s="53" t="s">
        <v>494</v>
      </c>
      <c r="N64" s="53" t="str">
        <f t="shared" si="6"/>
        <v>rh.ensenada@tierosa</v>
      </c>
      <c r="O64" s="53">
        <f t="shared" si="7"/>
        <v>56</v>
      </c>
      <c r="P64" s="53" t="str">
        <f t="shared" si="8"/>
        <v>(4263,"MICHELLE DESIRE CARMONA ALBARRAN","rh.ensenada@empacadorarosarito.com.mx",5,35,56,5),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">
      <c r="A65" s="1">
        <v>4075</v>
      </c>
      <c r="B65" s="1" t="s">
        <v>142</v>
      </c>
      <c r="C65" s="1" t="str">
        <f t="shared" si="0"/>
        <v>CORONADO CRUZ AZUCENA</v>
      </c>
      <c r="D65" s="57" t="str">
        <f t="shared" si="1"/>
        <v>AZUCENA CORONADO CRUZ</v>
      </c>
      <c r="E65" s="3" t="s">
        <v>13</v>
      </c>
      <c r="F65" s="3" t="s">
        <v>128</v>
      </c>
      <c r="G65" s="3">
        <f t="shared" si="2"/>
        <v>3</v>
      </c>
      <c r="H65" s="57" t="s">
        <v>32</v>
      </c>
      <c r="I65" s="57">
        <f t="shared" si="3"/>
        <v>35</v>
      </c>
      <c r="J65" s="57" t="s">
        <v>129</v>
      </c>
      <c r="K65" s="57">
        <f t="shared" si="4"/>
        <v>3</v>
      </c>
      <c r="L65" s="57" t="str">
        <f t="shared" si="5"/>
        <v>GERENCIA COMERCIAL</v>
      </c>
      <c r="M65" s="53" t="s">
        <v>1034</v>
      </c>
      <c r="N65" s="53" t="str">
        <f t="shared" si="6"/>
        <v>rh.hermosillo@tierosa</v>
      </c>
      <c r="O65" s="53">
        <f t="shared" si="7"/>
        <v>57</v>
      </c>
      <c r="P65" s="53" t="str">
        <f t="shared" si="8"/>
        <v>(4075,"AZUCENA CORONADO CRUZ","rh.hermosillo@empacadorarosarito.com.mx",3,35,57,3),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">
      <c r="A66" s="1">
        <v>5080</v>
      </c>
      <c r="B66" s="1" t="s">
        <v>157</v>
      </c>
      <c r="C66" s="1" t="str">
        <f t="shared" si="0"/>
        <v>CASTAÑEDA MARTINEZ ABIGAIL</v>
      </c>
      <c r="D66" s="57" t="str">
        <f t="shared" si="1"/>
        <v>ABIGAIL CASTAÑEDA MARTINEZ</v>
      </c>
      <c r="E66" s="3" t="s">
        <v>13</v>
      </c>
      <c r="F66" s="3" t="s">
        <v>148</v>
      </c>
      <c r="G66" s="3">
        <f t="shared" si="2"/>
        <v>1</v>
      </c>
      <c r="H66" s="57" t="s">
        <v>32</v>
      </c>
      <c r="I66" s="57">
        <f t="shared" si="3"/>
        <v>35</v>
      </c>
      <c r="J66" s="57" t="s">
        <v>149</v>
      </c>
      <c r="K66" s="57">
        <f t="shared" si="4"/>
        <v>1</v>
      </c>
      <c r="L66" s="57" t="str">
        <f t="shared" si="5"/>
        <v>GERENCIA COMERCIAL</v>
      </c>
      <c r="M66" s="53" t="s">
        <v>900</v>
      </c>
      <c r="N66" s="53" t="str">
        <f t="shared" si="6"/>
        <v>rh.mexicali@tierosa</v>
      </c>
      <c r="O66" s="53">
        <f t="shared" si="7"/>
        <v>58</v>
      </c>
      <c r="P66" s="53" t="str">
        <f t="shared" si="8"/>
        <v>(5080,"ABIGAIL CASTAÑEDA MARTINEZ","rh.mexicali@empacadorarosarito.com.mx",1,35,58,1),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">
      <c r="A67" s="1">
        <v>3806</v>
      </c>
      <c r="B67" s="1" t="s">
        <v>168</v>
      </c>
      <c r="C67" s="1" t="str">
        <f t="shared" ref="C67:C117" si="16">SUBSTITUTE(B67, ",","")</f>
        <v>CHAVEZ URREA FABIOLA</v>
      </c>
      <c r="D67" s="57" t="str">
        <f t="shared" ref="D67:D117" si="17">TRIM(MID(B67, SEARCH(",", B67)+2, LEN(B67)) &amp; " " &amp; LEFT(B67, SEARCH(",", B67)-1))</f>
        <v>FABIOLA CHAVEZ URREA</v>
      </c>
      <c r="E67" s="3" t="s">
        <v>13</v>
      </c>
      <c r="F67" s="3" t="s">
        <v>163</v>
      </c>
      <c r="G67" s="3">
        <f t="shared" ref="G67:G117" si="18">_xlfn.XLOOKUP(F67,$T$2:$T$9,$S$2:$S$9)</f>
        <v>6</v>
      </c>
      <c r="H67" s="57" t="s">
        <v>32</v>
      </c>
      <c r="I67" s="57">
        <f t="shared" ref="I67:I117" si="19">_xlfn.XLOOKUP(H67,$V$2:$V$55,$U$2:$U$55)</f>
        <v>35</v>
      </c>
      <c r="J67" s="57" t="s">
        <v>164</v>
      </c>
      <c r="K67" s="57">
        <f t="shared" ref="K67:K117" si="20">_xlfn.XLOOKUP(J67,$Y$2:$Y$19,$X$2:$X$19)</f>
        <v>6</v>
      </c>
      <c r="L67" s="57" t="str">
        <f t="shared" ref="L67:L117" si="21">_xlfn.XLOOKUP(J67,$Y$2:$Y$19,$Z$2:$Z$19)</f>
        <v>GERENCIA COMERCIAL</v>
      </c>
      <c r="M67" s="53" t="s">
        <v>710</v>
      </c>
      <c r="N67" s="53" t="str">
        <f t="shared" ref="N67:N117" si="22">LEFT(M67,FIND("@",M67))&amp;"tierosa"</f>
        <v>f.chavez@tierosa</v>
      </c>
      <c r="O67" s="53">
        <f t="shared" ref="O67:O117" si="23">_xlfn.XLOOKUP(N67,$AF$2:$AF$90,$AE$2:$AE$90)</f>
        <v>59</v>
      </c>
      <c r="P67" s="53" t="str">
        <f t="shared" ref="P67:P117" si="24">"("&amp;A67&amp;","""&amp;D67&amp;""","""&amp;M67&amp;""","&amp;G67&amp;","&amp;I67&amp;","&amp;O67&amp;","&amp;K67&amp;"),"</f>
        <v>(3806,"FABIOLA CHAVEZ URREA","f.chavez@empacadorarosarito.com.mx",6,35,59,6),</v>
      </c>
      <c r="AE67">
        <v>66</v>
      </c>
      <c r="AF67" t="s">
        <v>1580</v>
      </c>
      <c r="AG67" t="str">
        <f t="shared" ref="AG67:AG89" si="25">_xlfn.XLOOKUP(AF67,$N$2:$N$117,$M$2:$M$117)</f>
        <v>r.lopez@empacdorarosarito.com.mx</v>
      </c>
      <c r="AH67" s="53" t="str">
        <f t="shared" ref="AH67:AH90" si="26">_xlfn.XLOOKUP(AF67,$N$2:$N$117,$H$2:$H$117)</f>
        <v>GERENTE DE SUCURSAL</v>
      </c>
      <c r="AI67" s="53">
        <f t="shared" ref="AI67:AI89" si="27">_xlfn.XLOOKUP(AH67,$V$2:$V$55,$W$2:$W$55)</f>
        <v>4</v>
      </c>
      <c r="AJ67" s="53">
        <f t="shared" ref="AJ67:AJ89" si="28">_xlfn.XLOOKUP(AF67,$N$2:$N$117,$K$2:$K$117)</f>
        <v>1</v>
      </c>
      <c r="AK67" t="str">
        <f t="shared" ref="AK67:AK90" si="29">"("""&amp;AF67&amp;""","""&amp;AG67&amp;""","&amp;AI67&amp;","&amp;AJ67&amp;"),"</f>
        <v>("r.lopez@tierosa","r.lopez@empacdorarosarito.com.mx",4,1),</v>
      </c>
    </row>
    <row r="68" spans="1:37" x14ac:dyDescent="0.3">
      <c r="A68" s="1">
        <v>1100</v>
      </c>
      <c r="B68" s="1" t="s">
        <v>34</v>
      </c>
      <c r="C68" s="1" t="str">
        <f t="shared" si="16"/>
        <v>LOPEZ BURGOS ALMA PATRICIA</v>
      </c>
      <c r="D68" s="57" t="str">
        <f t="shared" si="17"/>
        <v>ALMA PATRICIA LOPEZ BURGOS</v>
      </c>
      <c r="E68" s="3" t="s">
        <v>13</v>
      </c>
      <c r="F68" s="3" t="s">
        <v>6</v>
      </c>
      <c r="G68" s="3">
        <f t="shared" si="18"/>
        <v>2</v>
      </c>
      <c r="H68" s="57" t="s">
        <v>35</v>
      </c>
      <c r="I68" s="57">
        <f t="shared" si="19"/>
        <v>36</v>
      </c>
      <c r="J68" s="57" t="s">
        <v>9</v>
      </c>
      <c r="K68" s="57">
        <f t="shared" si="20"/>
        <v>10</v>
      </c>
      <c r="L68" s="57" t="str">
        <f t="shared" si="21"/>
        <v>DIRECCION GENERAL</v>
      </c>
      <c r="M68" s="54" t="s">
        <v>636</v>
      </c>
      <c r="N68" s="53" t="str">
        <f t="shared" si="22"/>
        <v>a.lopez@tierosa</v>
      </c>
      <c r="O68" s="53">
        <f t="shared" si="23"/>
        <v>60</v>
      </c>
      <c r="P68" s="53" t="str">
        <f t="shared" si="24"/>
        <v>(1100,"ALMA PATRICIA LOPEZ BURGOS","a.lopez@empacadorarosarito.com.mx",2,36,60,10),</v>
      </c>
      <c r="AE68">
        <v>67</v>
      </c>
      <c r="AF68" t="s">
        <v>1581</v>
      </c>
      <c r="AG68" t="str">
        <f t="shared" si="25"/>
        <v>c.lopez@empacadorarosarito.com.mx</v>
      </c>
      <c r="AH68" s="53" t="str">
        <f t="shared" si="26"/>
        <v>GERENTE DE SUCURSAL</v>
      </c>
      <c r="AI68" s="53">
        <f t="shared" si="27"/>
        <v>4</v>
      </c>
      <c r="AJ68" s="53">
        <f t="shared" si="28"/>
        <v>6</v>
      </c>
      <c r="AK68" t="str">
        <f t="shared" si="29"/>
        <v>("c.lopez@tierosa","c.lopez@empacadorarosarito.com.mx",4,6),</v>
      </c>
    </row>
    <row r="69" spans="1:37" x14ac:dyDescent="0.3">
      <c r="A69" s="1">
        <v>1054</v>
      </c>
      <c r="B69" s="1" t="s">
        <v>95</v>
      </c>
      <c r="C69" s="1" t="str">
        <f t="shared" si="16"/>
        <v>RODRIGUEZ MORONES HECTOR MANUEL</v>
      </c>
      <c r="D69" s="57" t="str">
        <f t="shared" si="17"/>
        <v>HECTOR MANUEL RODRIGUEZ MORONES</v>
      </c>
      <c r="E69" s="3" t="s">
        <v>10</v>
      </c>
      <c r="F69" s="3" t="s">
        <v>92</v>
      </c>
      <c r="G69" s="3">
        <f t="shared" si="18"/>
        <v>7</v>
      </c>
      <c r="H69" s="57" t="s">
        <v>96</v>
      </c>
      <c r="I69" s="57">
        <f t="shared" si="19"/>
        <v>37</v>
      </c>
      <c r="J69" s="57" t="s">
        <v>9</v>
      </c>
      <c r="K69" s="57">
        <f t="shared" si="20"/>
        <v>10</v>
      </c>
      <c r="L69" s="57" t="str">
        <f t="shared" si="21"/>
        <v>DIRECCION GENERAL</v>
      </c>
      <c r="M69" s="53" t="s">
        <v>319</v>
      </c>
      <c r="N69" s="53" t="str">
        <f t="shared" si="22"/>
        <v>h.rodriguez@tierosa</v>
      </c>
      <c r="O69" s="53">
        <f t="shared" si="23"/>
        <v>61</v>
      </c>
      <c r="P69" s="53" t="str">
        <f t="shared" si="24"/>
        <v>(1054,"HECTOR MANUEL RODRIGUEZ MORONES","h.rodriguez@empacadorarosarito.com.mx",7,37,61,10),</v>
      </c>
      <c r="AE69">
        <v>68</v>
      </c>
      <c r="AF69" t="s">
        <v>1582</v>
      </c>
      <c r="AG69" t="str">
        <f t="shared" si="25"/>
        <v>a.delgado@empacadorarosarito.com.mx</v>
      </c>
      <c r="AH69" s="53" t="str">
        <f t="shared" si="26"/>
        <v>GERENTE DE SUCURSAL</v>
      </c>
      <c r="AI69" s="53">
        <f t="shared" si="27"/>
        <v>4</v>
      </c>
      <c r="AJ69" s="53">
        <f t="shared" si="28"/>
        <v>4</v>
      </c>
      <c r="AK69" t="str">
        <f t="shared" si="29"/>
        <v>("a.delgado@tierosa","a.delgado@empacadorarosarito.com.mx",4,4),</v>
      </c>
    </row>
    <row r="70" spans="1:37" x14ac:dyDescent="0.3">
      <c r="A70" s="1">
        <v>457</v>
      </c>
      <c r="B70" s="1" t="s">
        <v>93</v>
      </c>
      <c r="C70" s="1" t="str">
        <f t="shared" si="16"/>
        <v>ESCOBEDO FIMBRES MARIO JESUS</v>
      </c>
      <c r="D70" s="57" t="str">
        <f t="shared" si="17"/>
        <v>MARIO JESUS ESCOBEDO FIMBRES</v>
      </c>
      <c r="E70" s="3" t="s">
        <v>10</v>
      </c>
      <c r="F70" s="3" t="s">
        <v>92</v>
      </c>
      <c r="G70" s="3">
        <f t="shared" si="18"/>
        <v>7</v>
      </c>
      <c r="H70" s="57" t="s">
        <v>94</v>
      </c>
      <c r="I70" s="57">
        <f t="shared" si="19"/>
        <v>38</v>
      </c>
      <c r="J70" s="57" t="s">
        <v>9</v>
      </c>
      <c r="K70" s="57">
        <f t="shared" si="20"/>
        <v>10</v>
      </c>
      <c r="L70" s="57" t="str">
        <f t="shared" si="21"/>
        <v>DIRECCION GENERAL</v>
      </c>
      <c r="M70" s="53" t="s">
        <v>923</v>
      </c>
      <c r="N70" s="53" t="str">
        <f t="shared" si="22"/>
        <v>m.escobedo@tierosa</v>
      </c>
      <c r="O70" s="53">
        <f t="shared" si="23"/>
        <v>62</v>
      </c>
      <c r="P70" s="53" t="str">
        <f t="shared" si="24"/>
        <v>(457,"MARIO JESUS ESCOBEDO FIMBRES","m.escobedo@empacadorarosarito.com.mx",7,38,62,10),</v>
      </c>
      <c r="AE70">
        <v>69</v>
      </c>
      <c r="AF70" t="s">
        <v>1583</v>
      </c>
      <c r="AG70" t="str">
        <f t="shared" si="25"/>
        <v>l.jimenez@empacadorarosarito.com.mx</v>
      </c>
      <c r="AH70" s="53" t="str">
        <f t="shared" si="26"/>
        <v>INSPECTOR (A) CONTROL CALIDAD</v>
      </c>
      <c r="AI70" s="53">
        <f t="shared" si="27"/>
        <v>3</v>
      </c>
      <c r="AJ70" s="53">
        <f t="shared" si="28"/>
        <v>3</v>
      </c>
      <c r="AK70" t="str">
        <f t="shared" si="29"/>
        <v>("l.jimenez@tierosa","l.jimenez@empacadorarosarito.com.mx",3,3),</v>
      </c>
    </row>
    <row r="71" spans="1:37" x14ac:dyDescent="0.3">
      <c r="A71" s="1">
        <v>5255</v>
      </c>
      <c r="B71" s="1" t="s">
        <v>76</v>
      </c>
      <c r="C71" s="1" t="str">
        <f t="shared" si="16"/>
        <v>OCHOA MARTINEZ AIDA ARACELI</v>
      </c>
      <c r="D71" s="57" t="str">
        <f t="shared" si="17"/>
        <v>AIDA ARACELI OCHOA MARTINEZ</v>
      </c>
      <c r="E71" s="3" t="s">
        <v>13</v>
      </c>
      <c r="F71" s="3" t="s">
        <v>6</v>
      </c>
      <c r="G71" s="3">
        <f t="shared" si="18"/>
        <v>2</v>
      </c>
      <c r="H71" s="57" t="s">
        <v>77</v>
      </c>
      <c r="I71" s="57">
        <f t="shared" si="19"/>
        <v>39</v>
      </c>
      <c r="J71" s="57" t="s">
        <v>9</v>
      </c>
      <c r="K71" s="57">
        <f t="shared" si="20"/>
        <v>10</v>
      </c>
      <c r="L71" s="57" t="str">
        <f t="shared" si="21"/>
        <v>DIRECCION GENERAL</v>
      </c>
      <c r="M71" s="54" t="s">
        <v>615</v>
      </c>
      <c r="N71" s="53" t="str">
        <f t="shared" si="22"/>
        <v>a.ochoa@tierosa</v>
      </c>
      <c r="O71" s="53">
        <f t="shared" si="23"/>
        <v>63</v>
      </c>
      <c r="P71" s="53" t="str">
        <f t="shared" si="24"/>
        <v>(5255,"AIDA ARACELI OCHOA MARTINEZ","a.ochoa@empacadorarosarito.com.mx",2,39,63,10),</v>
      </c>
      <c r="AE71">
        <v>70</v>
      </c>
      <c r="AF71" t="s">
        <v>1584</v>
      </c>
      <c r="AG71" t="str">
        <f t="shared" si="25"/>
        <v>calidadmexicali@empacadorarosarito.com.mx</v>
      </c>
      <c r="AH71" s="53" t="str">
        <f t="shared" si="26"/>
        <v>INSPECTOR (A) CONTROL CALIDAD</v>
      </c>
      <c r="AI71" s="53">
        <f t="shared" si="27"/>
        <v>3</v>
      </c>
      <c r="AJ71" s="53">
        <f t="shared" si="28"/>
        <v>1</v>
      </c>
      <c r="AK71" t="str">
        <f t="shared" si="29"/>
        <v>("calidadmexicali@tierosa","calidadmexicali@empacadorarosarito.com.mx",3,1),</v>
      </c>
    </row>
    <row r="72" spans="1:37" x14ac:dyDescent="0.3">
      <c r="A72" s="1">
        <v>3740</v>
      </c>
      <c r="B72" s="1" t="s">
        <v>118</v>
      </c>
      <c r="C72" s="1" t="str">
        <f t="shared" si="16"/>
        <v>VILLALVAZO FALCON RICARDO</v>
      </c>
      <c r="D72" s="57" t="str">
        <f t="shared" si="17"/>
        <v>RICARDO VILLALVAZO FALCON</v>
      </c>
      <c r="E72" s="3" t="s">
        <v>10</v>
      </c>
      <c r="F72" s="3" t="s">
        <v>110</v>
      </c>
      <c r="G72" s="3">
        <f t="shared" si="18"/>
        <v>5</v>
      </c>
      <c r="H72" s="57" t="s">
        <v>119</v>
      </c>
      <c r="I72" s="57">
        <f t="shared" si="19"/>
        <v>40</v>
      </c>
      <c r="J72" s="57" t="s">
        <v>111</v>
      </c>
      <c r="K72" s="57">
        <f t="shared" si="20"/>
        <v>5</v>
      </c>
      <c r="L72" s="57" t="str">
        <f t="shared" si="21"/>
        <v>GERENCIA COMERCIAL</v>
      </c>
      <c r="M72" s="53" t="s">
        <v>487</v>
      </c>
      <c r="N72" s="53" t="str">
        <f t="shared" si="22"/>
        <v>r.villalvazo@tierosa</v>
      </c>
      <c r="O72" s="53">
        <f t="shared" si="23"/>
        <v>64</v>
      </c>
      <c r="P72" s="53" t="str">
        <f t="shared" si="24"/>
        <v>(3740,"RICARDO VILLALVAZO FALCON","r.villalvazo@empacadorarosarito.com.mx",5,40,64,5),</v>
      </c>
      <c r="AE72">
        <v>71</v>
      </c>
      <c r="AF72" t="s">
        <v>1585</v>
      </c>
      <c r="AG72" t="str">
        <f t="shared" si="25"/>
        <v>l.rodriguez@empacadorarosarito.com.mx</v>
      </c>
      <c r="AH72" s="53" t="str">
        <f t="shared" si="26"/>
        <v>INSPECTOR (A) CONTROL CALIDAD</v>
      </c>
      <c r="AI72" s="53">
        <f t="shared" si="27"/>
        <v>3</v>
      </c>
      <c r="AJ72" s="53">
        <f t="shared" si="28"/>
        <v>6</v>
      </c>
      <c r="AK72" t="str">
        <f t="shared" si="29"/>
        <v>("l.rodriguez@tierosa","l.rodriguez@empacadorarosarito.com.mx",3,6),</v>
      </c>
    </row>
    <row r="73" spans="1:37" x14ac:dyDescent="0.3">
      <c r="A73" s="1">
        <v>1951</v>
      </c>
      <c r="B73" s="1" t="s">
        <v>135</v>
      </c>
      <c r="C73" s="1" t="str">
        <f t="shared" si="16"/>
        <v>LEYVA MARTINEZ JESUS ALBERTO</v>
      </c>
      <c r="D73" s="57" t="str">
        <f t="shared" si="17"/>
        <v>JESUS ALBERTO LEYVA MARTINEZ</v>
      </c>
      <c r="E73" s="3" t="s">
        <v>10</v>
      </c>
      <c r="F73" s="3" t="s">
        <v>128</v>
      </c>
      <c r="G73" s="3">
        <f t="shared" si="18"/>
        <v>3</v>
      </c>
      <c r="H73" s="57" t="s">
        <v>119</v>
      </c>
      <c r="I73" s="57">
        <f t="shared" si="19"/>
        <v>40</v>
      </c>
      <c r="J73" s="57" t="s">
        <v>129</v>
      </c>
      <c r="K73" s="57">
        <f t="shared" si="20"/>
        <v>3</v>
      </c>
      <c r="L73" s="57" t="str">
        <f t="shared" si="21"/>
        <v>GERENCIA COMERCIAL</v>
      </c>
      <c r="M73" s="54" t="s">
        <v>840</v>
      </c>
      <c r="N73" s="53" t="str">
        <f t="shared" si="22"/>
        <v>j.leyva@tierosa</v>
      </c>
      <c r="O73" s="53">
        <f t="shared" si="23"/>
        <v>65</v>
      </c>
      <c r="P73" s="53" t="str">
        <f t="shared" si="24"/>
        <v>(1951,"JESUS ALBERTO LEYVA MARTINEZ","j.leyva@empacadorarosarito.com.mx",3,40,65,3),</v>
      </c>
      <c r="AE73">
        <v>72</v>
      </c>
      <c r="AF73" t="s">
        <v>1586</v>
      </c>
      <c r="AG73" t="str">
        <f t="shared" si="25"/>
        <v>cd.calidad@empacadorarosarito.com.mx</v>
      </c>
      <c r="AH73" s="53" t="str">
        <f t="shared" si="26"/>
        <v>INSPECTOR (A) CONTROL CALIDAD</v>
      </c>
      <c r="AI73" s="53">
        <f t="shared" si="27"/>
        <v>3</v>
      </c>
      <c r="AJ73" s="53">
        <f t="shared" si="28"/>
        <v>4</v>
      </c>
      <c r="AK73" t="str">
        <f t="shared" si="29"/>
        <v>("cd.calidad@tierosa","cd.calidad@empacadorarosarito.com.mx",3,4),</v>
      </c>
    </row>
    <row r="74" spans="1:37" x14ac:dyDescent="0.3">
      <c r="A74" s="1">
        <v>539</v>
      </c>
      <c r="B74" s="1" t="s">
        <v>150</v>
      </c>
      <c r="C74" s="1" t="str">
        <f t="shared" si="16"/>
        <v>LOPEZ DIAZ ROSA ARMIDA</v>
      </c>
      <c r="D74" s="57" t="str">
        <f t="shared" si="17"/>
        <v>ROSA ARMIDA LOPEZ DIAZ</v>
      </c>
      <c r="E74" s="3" t="s">
        <v>13</v>
      </c>
      <c r="F74" s="3" t="s">
        <v>148</v>
      </c>
      <c r="G74" s="3">
        <f t="shared" si="18"/>
        <v>1</v>
      </c>
      <c r="H74" s="57" t="s">
        <v>119</v>
      </c>
      <c r="I74" s="57">
        <f t="shared" si="19"/>
        <v>40</v>
      </c>
      <c r="J74" s="57" t="s">
        <v>149</v>
      </c>
      <c r="K74" s="57">
        <f t="shared" si="20"/>
        <v>1</v>
      </c>
      <c r="L74" s="57" t="str">
        <f t="shared" si="21"/>
        <v>GERENCIA COMERCIAL</v>
      </c>
      <c r="M74" s="54" t="s">
        <v>1497</v>
      </c>
      <c r="N74" s="53" t="str">
        <f t="shared" si="22"/>
        <v>r.lopez@tierosa</v>
      </c>
      <c r="O74" s="53">
        <f t="shared" si="23"/>
        <v>66</v>
      </c>
      <c r="P74" s="53" t="str">
        <f t="shared" si="24"/>
        <v>(539,"ROSA ARMIDA LOPEZ DIAZ","r.lopez@empacdorarosarito.com.mx",1,40,66,1),</v>
      </c>
      <c r="AE74">
        <v>73</v>
      </c>
      <c r="AF74" t="s">
        <v>1587</v>
      </c>
      <c r="AG74" t="str">
        <f t="shared" si="25"/>
        <v>e.rodriguez@empacadorarosarito.com.mx</v>
      </c>
      <c r="AH74" s="53" t="str">
        <f t="shared" si="26"/>
        <v>JEFE (A) ADMINISTRACION DE PERSONAL</v>
      </c>
      <c r="AI74" s="53">
        <f t="shared" si="27"/>
        <v>4</v>
      </c>
      <c r="AJ74" s="53">
        <f t="shared" si="28"/>
        <v>14</v>
      </c>
      <c r="AK74" t="str">
        <f t="shared" si="29"/>
        <v>("e.rodriguez@tierosa","e.rodriguez@empacadorarosarito.com.mx",4,14),</v>
      </c>
    </row>
    <row r="75" spans="1:37" x14ac:dyDescent="0.3">
      <c r="A75" s="1">
        <v>5426</v>
      </c>
      <c r="B75" s="1" t="s">
        <v>173</v>
      </c>
      <c r="C75" s="1" t="str">
        <f t="shared" si="16"/>
        <v>LOPEZ ENCINAS CARLOS EDUARDO</v>
      </c>
      <c r="D75" s="57" t="str">
        <f t="shared" si="17"/>
        <v>CARLOS EDUARDO LOPEZ ENCINAS</v>
      </c>
      <c r="E75" s="3" t="s">
        <v>10</v>
      </c>
      <c r="F75" s="3" t="s">
        <v>163</v>
      </c>
      <c r="G75" s="3">
        <f t="shared" si="18"/>
        <v>6</v>
      </c>
      <c r="H75" s="57" t="s">
        <v>119</v>
      </c>
      <c r="I75" s="57">
        <f t="shared" si="19"/>
        <v>40</v>
      </c>
      <c r="J75" s="57" t="s">
        <v>164</v>
      </c>
      <c r="K75" s="57">
        <f t="shared" si="20"/>
        <v>6</v>
      </c>
      <c r="L75" s="57" t="str">
        <f t="shared" si="21"/>
        <v>GERENCIA COMERCIAL</v>
      </c>
      <c r="M75" s="53" t="s">
        <v>531</v>
      </c>
      <c r="N75" s="53" t="str">
        <f t="shared" si="22"/>
        <v>c.lopez@tierosa</v>
      </c>
      <c r="O75" s="53">
        <f t="shared" si="23"/>
        <v>67</v>
      </c>
      <c r="P75" s="53" t="str">
        <f t="shared" si="24"/>
        <v>(5426,"CARLOS EDUARDO LOPEZ ENCINAS","c.lopez@empacadorarosarito.com.mx",6,40,67,6),</v>
      </c>
      <c r="AE75">
        <v>74</v>
      </c>
      <c r="AF75" t="s">
        <v>1588</v>
      </c>
      <c r="AG75" t="str">
        <f t="shared" si="25"/>
        <v>marisela.a@empacadorarosarito.com.mx</v>
      </c>
      <c r="AH75" s="53" t="str">
        <f t="shared" si="26"/>
        <v>JEFE (A) CREDITO Y COBRANZA</v>
      </c>
      <c r="AI75" s="53">
        <f t="shared" si="27"/>
        <v>4</v>
      </c>
      <c r="AJ75" s="53">
        <f t="shared" si="28"/>
        <v>7</v>
      </c>
      <c r="AK75" t="str">
        <f t="shared" si="29"/>
        <v>("marisela.a@tierosa","marisela.a@empacadorarosarito.com.mx",4,7),</v>
      </c>
    </row>
    <row r="76" spans="1:37" x14ac:dyDescent="0.3">
      <c r="A76" s="1">
        <v>5373</v>
      </c>
      <c r="B76" s="1" t="s">
        <v>217</v>
      </c>
      <c r="C76" s="1" t="str">
        <f t="shared" si="16"/>
        <v>DELGADO CARDENAS ALEJANDRO</v>
      </c>
      <c r="D76" s="57" t="str">
        <f t="shared" si="17"/>
        <v>ALEJANDRO DELGADO CARDENAS</v>
      </c>
      <c r="E76" s="3" t="s">
        <v>10</v>
      </c>
      <c r="F76" s="3" t="s">
        <v>204</v>
      </c>
      <c r="G76" s="3">
        <f t="shared" si="18"/>
        <v>4</v>
      </c>
      <c r="H76" s="57" t="s">
        <v>119</v>
      </c>
      <c r="I76" s="57">
        <f t="shared" si="19"/>
        <v>40</v>
      </c>
      <c r="J76" s="57" t="s">
        <v>205</v>
      </c>
      <c r="K76" s="57">
        <f t="shared" si="20"/>
        <v>4</v>
      </c>
      <c r="L76" s="57" t="str">
        <f t="shared" si="21"/>
        <v>GERENCIA COMERCIAL</v>
      </c>
      <c r="M76" s="53" t="s">
        <v>369</v>
      </c>
      <c r="N76" s="53" t="str">
        <f t="shared" si="22"/>
        <v>a.delgado@tierosa</v>
      </c>
      <c r="O76" s="53">
        <f t="shared" si="23"/>
        <v>68</v>
      </c>
      <c r="P76" s="53" t="str">
        <f t="shared" si="24"/>
        <v>(5373,"ALEJANDRO DELGADO CARDENAS","a.delgado@empacadorarosarito.com.mx",4,40,68,4),</v>
      </c>
      <c r="AE76">
        <v>75</v>
      </c>
      <c r="AF76" t="s">
        <v>1589</v>
      </c>
      <c r="AG76" t="str">
        <f t="shared" si="25"/>
        <v>i.salcedo@empacadorarosarito.com.mx</v>
      </c>
      <c r="AH76" s="53" t="str">
        <f t="shared" si="26"/>
        <v>JEFE (A) DE COMPRAS</v>
      </c>
      <c r="AI76" s="53">
        <f t="shared" si="27"/>
        <v>4</v>
      </c>
      <c r="AJ76" s="53">
        <f t="shared" si="28"/>
        <v>2</v>
      </c>
      <c r="AK76" t="str">
        <f t="shared" si="29"/>
        <v>("i.salcedo@tierosa","i.salcedo@empacadorarosarito.com.mx",4,2),</v>
      </c>
    </row>
    <row r="77" spans="1:37" x14ac:dyDescent="0.3">
      <c r="A77" s="1">
        <v>2784</v>
      </c>
      <c r="B77" s="1" t="s">
        <v>136</v>
      </c>
      <c r="C77" s="1" t="str">
        <f t="shared" si="16"/>
        <v>JIMENEZ CORRAL LORENA</v>
      </c>
      <c r="D77" s="57" t="str">
        <f t="shared" si="17"/>
        <v>LORENA JIMENEZ CORRAL</v>
      </c>
      <c r="E77" s="3" t="s">
        <v>13</v>
      </c>
      <c r="F77" s="3" t="s">
        <v>128</v>
      </c>
      <c r="G77" s="3">
        <f t="shared" si="18"/>
        <v>3</v>
      </c>
      <c r="H77" s="57" t="s">
        <v>137</v>
      </c>
      <c r="I77" s="57">
        <f t="shared" si="19"/>
        <v>41</v>
      </c>
      <c r="J77" s="57" t="s">
        <v>129</v>
      </c>
      <c r="K77" s="57">
        <f t="shared" si="20"/>
        <v>3</v>
      </c>
      <c r="L77" s="57" t="str">
        <f t="shared" si="21"/>
        <v>GERENCIA COMERCIAL</v>
      </c>
      <c r="M77" s="53" t="s">
        <v>780</v>
      </c>
      <c r="N77" s="53" t="str">
        <f t="shared" si="22"/>
        <v>l.jimenez@tierosa</v>
      </c>
      <c r="O77" s="53">
        <f t="shared" si="23"/>
        <v>69</v>
      </c>
      <c r="P77" s="53" t="str">
        <f t="shared" si="24"/>
        <v>(2784,"LORENA JIMENEZ CORRAL","l.jimenez@empacadorarosarito.com.mx",3,41,69,3),</v>
      </c>
      <c r="AE77">
        <v>76</v>
      </c>
      <c r="AF77" t="s">
        <v>1590</v>
      </c>
      <c r="AG77" t="str">
        <f t="shared" si="25"/>
        <v>i.aguilar@empacadorarosarito.com.mx</v>
      </c>
      <c r="AH77" s="53" t="str">
        <f t="shared" si="26"/>
        <v>JEFE (A) DE LOGISTICA</v>
      </c>
      <c r="AI77" s="53">
        <f t="shared" si="27"/>
        <v>4</v>
      </c>
      <c r="AJ77" s="53">
        <f t="shared" si="28"/>
        <v>15</v>
      </c>
      <c r="AK77" t="str">
        <f t="shared" si="29"/>
        <v>("i.aguilar@tierosa","i.aguilar@empacadorarosarito.com.mx",4,15),</v>
      </c>
    </row>
    <row r="78" spans="1:37" x14ac:dyDescent="0.3">
      <c r="A78" s="1">
        <v>5555</v>
      </c>
      <c r="B78" s="1" t="s">
        <v>161</v>
      </c>
      <c r="C78" s="1" t="str">
        <f t="shared" si="16"/>
        <v>PARRA VENTURA CRISTINA LIZBETH</v>
      </c>
      <c r="D78" s="57" t="str">
        <f t="shared" si="17"/>
        <v>CRISTINA LIZBETH PARRA VENTURA</v>
      </c>
      <c r="E78" s="3" t="s">
        <v>13</v>
      </c>
      <c r="F78" s="3" t="s">
        <v>148</v>
      </c>
      <c r="G78" s="3">
        <f t="shared" si="18"/>
        <v>1</v>
      </c>
      <c r="H78" s="57" t="s">
        <v>137</v>
      </c>
      <c r="I78" s="57">
        <f t="shared" si="19"/>
        <v>41</v>
      </c>
      <c r="J78" s="57" t="s">
        <v>149</v>
      </c>
      <c r="K78" s="57">
        <f t="shared" si="20"/>
        <v>1</v>
      </c>
      <c r="L78" s="57" t="str">
        <f t="shared" si="21"/>
        <v>GERENCIA COMERCIAL</v>
      </c>
      <c r="M78" s="54" t="s">
        <v>627</v>
      </c>
      <c r="N78" s="53" t="str">
        <f t="shared" si="22"/>
        <v>calidadmexicali@tierosa</v>
      </c>
      <c r="O78" s="53">
        <f t="shared" si="23"/>
        <v>70</v>
      </c>
      <c r="P78" s="53" t="str">
        <f t="shared" si="24"/>
        <v>(5555,"CRISTINA LIZBETH PARRA VENTURA","calidadmexicali@empacadorarosarito.com.mx",1,41,70,1),</v>
      </c>
      <c r="AE78">
        <v>77</v>
      </c>
      <c r="AF78" t="s">
        <v>1591</v>
      </c>
      <c r="AG78" t="str">
        <f t="shared" si="25"/>
        <v>v.langarica@empacadorarosarito.com.mx</v>
      </c>
      <c r="AH78" s="53" t="str">
        <f t="shared" si="26"/>
        <v>JEFE (A) DE SOPORTE</v>
      </c>
      <c r="AI78" s="53">
        <f t="shared" si="27"/>
        <v>4</v>
      </c>
      <c r="AJ78" s="53">
        <f t="shared" si="28"/>
        <v>16</v>
      </c>
      <c r="AK78" t="str">
        <f t="shared" si="29"/>
        <v>("v.langarica@tierosa","v.langarica@empacadorarosarito.com.mx",4,16),</v>
      </c>
    </row>
    <row r="79" spans="1:37" x14ac:dyDescent="0.3">
      <c r="A79" s="1">
        <v>2781</v>
      </c>
      <c r="B79" s="1" t="s">
        <v>166</v>
      </c>
      <c r="C79" s="1" t="str">
        <f t="shared" si="16"/>
        <v>RODRIGUEZ PAEZ LUIS ALBERTO</v>
      </c>
      <c r="D79" s="57" t="str">
        <f t="shared" si="17"/>
        <v>LUIS ALBERTO RODRIGUEZ PAEZ</v>
      </c>
      <c r="E79" s="3" t="s">
        <v>10</v>
      </c>
      <c r="F79" s="3" t="s">
        <v>163</v>
      </c>
      <c r="G79" s="3">
        <f t="shared" si="18"/>
        <v>6</v>
      </c>
      <c r="H79" s="57" t="s">
        <v>137</v>
      </c>
      <c r="I79" s="57">
        <f t="shared" si="19"/>
        <v>41</v>
      </c>
      <c r="J79" s="57" t="s">
        <v>164</v>
      </c>
      <c r="K79" s="57">
        <f t="shared" si="20"/>
        <v>6</v>
      </c>
      <c r="L79" s="57" t="str">
        <f t="shared" si="21"/>
        <v>GERENCIA COMERCIAL</v>
      </c>
      <c r="M79" s="53" t="s">
        <v>871</v>
      </c>
      <c r="N79" s="53" t="str">
        <f t="shared" si="22"/>
        <v>l.rodriguez@tierosa</v>
      </c>
      <c r="O79" s="53">
        <f t="shared" si="23"/>
        <v>71</v>
      </c>
      <c r="P79" s="53" t="str">
        <f t="shared" si="24"/>
        <v>(2781,"LUIS ALBERTO RODRIGUEZ PAEZ","l.rodriguez@empacadorarosarito.com.mx",6,41,71,6),</v>
      </c>
      <c r="AE79">
        <v>78</v>
      </c>
      <c r="AF79" t="s">
        <v>1592</v>
      </c>
      <c r="AG79" t="str">
        <f t="shared" si="25"/>
        <v>m.ramirez@empacadorarosarito.com.mx</v>
      </c>
      <c r="AH79" s="53" t="str">
        <f t="shared" si="26"/>
        <v>JEFE (A) DESARROLLO ORGANIZACI</v>
      </c>
      <c r="AI79" s="53">
        <f t="shared" si="27"/>
        <v>4</v>
      </c>
      <c r="AJ79" s="53">
        <f t="shared" si="28"/>
        <v>14</v>
      </c>
      <c r="AK79" t="str">
        <f t="shared" si="29"/>
        <v>("m.ramirez@tierosa","m.ramirez@empacadorarosarito.com.mx",4,14),</v>
      </c>
    </row>
    <row r="80" spans="1:37" x14ac:dyDescent="0.3">
      <c r="A80" s="1">
        <v>4744</v>
      </c>
      <c r="B80" s="1" t="s">
        <v>211</v>
      </c>
      <c r="C80" s="1" t="str">
        <f t="shared" si="16"/>
        <v>FREGOSO RUIZ JORGE ALEXIS</v>
      </c>
      <c r="D80" s="57" t="str">
        <f t="shared" si="17"/>
        <v>JORGE ALEXIS FREGOSO RUIZ</v>
      </c>
      <c r="E80" s="3" t="s">
        <v>10</v>
      </c>
      <c r="F80" s="3" t="s">
        <v>204</v>
      </c>
      <c r="G80" s="3">
        <f t="shared" si="18"/>
        <v>4</v>
      </c>
      <c r="H80" s="57" t="s">
        <v>137</v>
      </c>
      <c r="I80" s="57">
        <f t="shared" si="19"/>
        <v>41</v>
      </c>
      <c r="J80" s="57" t="s">
        <v>205</v>
      </c>
      <c r="K80" s="57">
        <f t="shared" si="20"/>
        <v>4</v>
      </c>
      <c r="L80" s="57" t="str">
        <f t="shared" si="21"/>
        <v>GERENCIA COMERCIAL</v>
      </c>
      <c r="M80" s="53" t="s">
        <v>641</v>
      </c>
      <c r="N80" s="53" t="str">
        <f t="shared" si="22"/>
        <v>cd.calidad@tierosa</v>
      </c>
      <c r="O80" s="53">
        <f t="shared" si="23"/>
        <v>72</v>
      </c>
      <c r="P80" s="53" t="str">
        <f t="shared" si="24"/>
        <v>(4744,"JORGE ALEXIS FREGOSO RUIZ","cd.calidad@empacadorarosarito.com.mx",4,41,72,4),</v>
      </c>
      <c r="AE80">
        <v>79</v>
      </c>
      <c r="AF80" t="s">
        <v>1593</v>
      </c>
      <c r="AG80" t="str">
        <f t="shared" si="25"/>
        <v>r.rios@empacadorarosarito.com.mx</v>
      </c>
      <c r="AH80" s="53" t="str">
        <f t="shared" si="26"/>
        <v>JEFE (A) PRODUCCION</v>
      </c>
      <c r="AI80" s="53">
        <f t="shared" si="27"/>
        <v>4</v>
      </c>
      <c r="AJ80" s="53">
        <f t="shared" si="28"/>
        <v>16</v>
      </c>
      <c r="AK80" t="str">
        <f t="shared" si="29"/>
        <v>("r.rios@tierosa","r.rios@empacadorarosarito.com.mx",4,16),</v>
      </c>
    </row>
    <row r="81" spans="1:37" x14ac:dyDescent="0.3">
      <c r="A81" s="1">
        <v>5407</v>
      </c>
      <c r="B81" s="1" t="s">
        <v>218</v>
      </c>
      <c r="C81" s="1" t="str">
        <f t="shared" si="16"/>
        <v>BARTOLON MUÑOZ EMANUEL SERGIO</v>
      </c>
      <c r="D81" s="57" t="str">
        <f t="shared" si="17"/>
        <v>EMANUEL SERGIO BARTOLON MUÑOZ</v>
      </c>
      <c r="E81" s="3" t="s">
        <v>10</v>
      </c>
      <c r="F81" s="3" t="s">
        <v>204</v>
      </c>
      <c r="G81" s="3">
        <f t="shared" si="18"/>
        <v>4</v>
      </c>
      <c r="H81" s="57" t="s">
        <v>137</v>
      </c>
      <c r="I81" s="57">
        <f t="shared" si="19"/>
        <v>41</v>
      </c>
      <c r="J81" s="57" t="s">
        <v>205</v>
      </c>
      <c r="K81" s="57">
        <f t="shared" si="20"/>
        <v>4</v>
      </c>
      <c r="L81" s="57" t="str">
        <f t="shared" si="21"/>
        <v>GERENCIA COMERCIAL</v>
      </c>
      <c r="M81" s="54" t="s">
        <v>641</v>
      </c>
      <c r="N81" s="53" t="str">
        <f t="shared" si="22"/>
        <v>cd.calidad@tierosa</v>
      </c>
      <c r="O81" s="53">
        <f t="shared" si="23"/>
        <v>72</v>
      </c>
      <c r="P81" s="53" t="str">
        <f t="shared" si="24"/>
        <v>(5407,"EMANUEL SERGIO BARTOLON MUÑOZ","cd.calidad@empacadorarosarito.com.mx",4,41,72,4),</v>
      </c>
      <c r="AE81">
        <v>80</v>
      </c>
      <c r="AF81" t="s">
        <v>1594</v>
      </c>
      <c r="AG81" t="str">
        <f t="shared" si="25"/>
        <v>m.travanino@empacadorarosarito.com.mx</v>
      </c>
      <c r="AH81" s="53" t="str">
        <f t="shared" si="26"/>
        <v>JEFE (A) SEGURIDAD Y SALUD</v>
      </c>
      <c r="AI81" s="53">
        <f t="shared" si="27"/>
        <v>4</v>
      </c>
      <c r="AJ81" s="53">
        <f t="shared" si="28"/>
        <v>14</v>
      </c>
      <c r="AK81" t="str">
        <f t="shared" si="29"/>
        <v>("m.travanino@tierosa","m.travanino@empacadorarosarito.com.mx",4,14),</v>
      </c>
    </row>
    <row r="82" spans="1:37" x14ac:dyDescent="0.3">
      <c r="A82" s="1">
        <v>5343</v>
      </c>
      <c r="B82" s="1" t="s">
        <v>79</v>
      </c>
      <c r="C82" s="1" t="str">
        <f t="shared" si="16"/>
        <v>RODRIGUEZ DAVILA MARIA ELENA</v>
      </c>
      <c r="D82" s="57" t="str">
        <f t="shared" si="17"/>
        <v>MARIA ELENA RODRIGUEZ DAVILA</v>
      </c>
      <c r="E82" s="3" t="s">
        <v>13</v>
      </c>
      <c r="F82" s="3" t="s">
        <v>6</v>
      </c>
      <c r="G82" s="3">
        <f t="shared" si="18"/>
        <v>2</v>
      </c>
      <c r="H82" s="57" t="s">
        <v>80</v>
      </c>
      <c r="I82" s="57">
        <f t="shared" si="19"/>
        <v>42</v>
      </c>
      <c r="J82" s="57" t="s">
        <v>33</v>
      </c>
      <c r="K82" s="57">
        <f t="shared" si="20"/>
        <v>14</v>
      </c>
      <c r="L82" s="57" t="str">
        <f t="shared" si="21"/>
        <v>GERECIA DE RECURSOS HUMANOS</v>
      </c>
      <c r="M82" s="53" t="s">
        <v>961</v>
      </c>
      <c r="N82" s="53" t="str">
        <f t="shared" si="22"/>
        <v>e.rodriguez@tierosa</v>
      </c>
      <c r="O82" s="53">
        <f t="shared" si="23"/>
        <v>73</v>
      </c>
      <c r="P82" s="53" t="str">
        <f t="shared" si="24"/>
        <v>(5343,"MARIA ELENA RODRIGUEZ DAVILA","e.rodriguez@empacadorarosarito.com.mx",2,42,73,14),</v>
      </c>
      <c r="AE82">
        <v>81</v>
      </c>
      <c r="AF82" t="s">
        <v>1595</v>
      </c>
      <c r="AG82" t="str">
        <f t="shared" si="25"/>
        <v>m.diaz@empacadorarosarito.com.mx</v>
      </c>
      <c r="AH82" s="53" t="str">
        <f t="shared" si="26"/>
        <v>JEFE TECNOLOGIA DE INFORMACION</v>
      </c>
      <c r="AI82" s="53">
        <v>1</v>
      </c>
      <c r="AJ82" s="53">
        <f t="shared" si="28"/>
        <v>9</v>
      </c>
      <c r="AK82" t="str">
        <f t="shared" si="29"/>
        <v>("m.diaz@tierosa","m.diaz@empacadorarosarito.com.mx",1,9),</v>
      </c>
    </row>
    <row r="83" spans="1:37" x14ac:dyDescent="0.3">
      <c r="A83" s="1">
        <v>5601</v>
      </c>
      <c r="B83" s="1" t="s">
        <v>83</v>
      </c>
      <c r="C83" s="1" t="str">
        <f t="shared" si="16"/>
        <v>AMADOR GODINEZ MARISELA</v>
      </c>
      <c r="D83" s="57" t="str">
        <f t="shared" si="17"/>
        <v>MARISELA AMADOR GODINEZ</v>
      </c>
      <c r="E83" s="3" t="s">
        <v>13</v>
      </c>
      <c r="F83" s="3" t="s">
        <v>6</v>
      </c>
      <c r="G83" s="3">
        <f t="shared" si="18"/>
        <v>2</v>
      </c>
      <c r="H83" s="57" t="s">
        <v>84</v>
      </c>
      <c r="I83" s="57">
        <f t="shared" si="19"/>
        <v>43</v>
      </c>
      <c r="J83" s="57" t="s">
        <v>30</v>
      </c>
      <c r="K83" s="57">
        <f t="shared" si="20"/>
        <v>7</v>
      </c>
      <c r="L83" s="57" t="str">
        <f t="shared" si="21"/>
        <v>GERENCIA ADMINISTRATIVA Y FINANSAS</v>
      </c>
      <c r="M83" s="53" t="s">
        <v>597</v>
      </c>
      <c r="N83" s="53" t="str">
        <f t="shared" si="22"/>
        <v>marisela.a@tierosa</v>
      </c>
      <c r="O83" s="53">
        <f t="shared" si="23"/>
        <v>74</v>
      </c>
      <c r="P83" s="53" t="str">
        <f t="shared" si="24"/>
        <v>(5601,"MARISELA AMADOR GODINEZ","marisela.a@empacadorarosarito.com.mx",2,43,74,7),</v>
      </c>
      <c r="AE83">
        <v>82</v>
      </c>
      <c r="AF83" t="s">
        <v>1596</v>
      </c>
      <c r="AG83" t="str">
        <f t="shared" si="25"/>
        <v>t.bastidas@empacadorarosarito.com.mx</v>
      </c>
      <c r="AH83" s="53" t="str">
        <f t="shared" si="26"/>
        <v>RECEPCIONISTA</v>
      </c>
      <c r="AI83" s="53">
        <f t="shared" si="27"/>
        <v>3</v>
      </c>
      <c r="AJ83" s="53">
        <f t="shared" si="28"/>
        <v>17</v>
      </c>
      <c r="AK83" t="str">
        <f t="shared" si="29"/>
        <v>("t.bastidas@tierosa","t.bastidas@empacadorarosarito.com.mx",3,17),</v>
      </c>
    </row>
    <row r="84" spans="1:37" x14ac:dyDescent="0.3">
      <c r="A84" s="1">
        <v>38</v>
      </c>
      <c r="B84" s="1" t="s">
        <v>15</v>
      </c>
      <c r="C84" s="1" t="str">
        <f t="shared" si="16"/>
        <v>SALCEDO HERNANDEZ HECTOR IVAN</v>
      </c>
      <c r="D84" s="57" t="str">
        <f t="shared" si="17"/>
        <v>HECTOR IVAN SALCEDO HERNANDEZ</v>
      </c>
      <c r="E84" s="3" t="s">
        <v>10</v>
      </c>
      <c r="F84" s="3" t="s">
        <v>6</v>
      </c>
      <c r="G84" s="3">
        <f t="shared" si="18"/>
        <v>2</v>
      </c>
      <c r="H84" s="57" t="s">
        <v>16</v>
      </c>
      <c r="I84" s="57">
        <f t="shared" si="19"/>
        <v>44</v>
      </c>
      <c r="J84" s="57" t="s">
        <v>14</v>
      </c>
      <c r="K84" s="57">
        <f t="shared" si="20"/>
        <v>2</v>
      </c>
      <c r="L84" s="57" t="str">
        <f t="shared" si="21"/>
        <v>GERENCIA ADMINISTRATIVA Y FINANSAS</v>
      </c>
      <c r="M84" s="53" t="s">
        <v>442</v>
      </c>
      <c r="N84" s="53" t="str">
        <f t="shared" si="22"/>
        <v>i.salcedo@tierosa</v>
      </c>
      <c r="O84" s="53">
        <f t="shared" si="23"/>
        <v>75</v>
      </c>
      <c r="P84" s="53" t="str">
        <f t="shared" si="24"/>
        <v>(38,"HECTOR IVAN SALCEDO HERNANDEZ","i.salcedo@empacadorarosarito.com.mx",2,44,75,2),</v>
      </c>
      <c r="AE84">
        <v>83</v>
      </c>
      <c r="AF84" t="s">
        <v>1597</v>
      </c>
      <c r="AG84" t="str">
        <f t="shared" si="25"/>
        <v>supervisor.ens@empacadorarosarito.com.mx</v>
      </c>
      <c r="AH84" s="53" t="str">
        <f t="shared" si="26"/>
        <v>SUPERVISOR (A) VENTAS MODERNO</v>
      </c>
      <c r="AI84" s="53">
        <f t="shared" si="27"/>
        <v>3</v>
      </c>
      <c r="AJ84" s="53">
        <f t="shared" si="28"/>
        <v>5</v>
      </c>
      <c r="AK84" t="str">
        <f t="shared" si="29"/>
        <v>("supervisor.ens@tierosa","supervisor.ens@empacadorarosarito.com.mx",3,5),</v>
      </c>
    </row>
    <row r="85" spans="1:37" x14ac:dyDescent="0.3">
      <c r="A85" s="1">
        <v>1214</v>
      </c>
      <c r="B85" s="1" t="s">
        <v>97</v>
      </c>
      <c r="C85" s="1" t="str">
        <f t="shared" si="16"/>
        <v>AGUILAR LICEA ISRAEL ARMANDO</v>
      </c>
      <c r="D85" s="57" t="str">
        <f t="shared" si="17"/>
        <v>ISRAEL ARMANDO AGUILAR LICEA</v>
      </c>
      <c r="E85" s="3" t="s">
        <v>10</v>
      </c>
      <c r="F85" s="3" t="s">
        <v>92</v>
      </c>
      <c r="G85" s="3">
        <f t="shared" si="18"/>
        <v>7</v>
      </c>
      <c r="H85" s="57" t="s">
        <v>98</v>
      </c>
      <c r="I85" s="57">
        <f t="shared" si="19"/>
        <v>45</v>
      </c>
      <c r="J85" s="57" t="s">
        <v>99</v>
      </c>
      <c r="K85" s="57">
        <f t="shared" si="20"/>
        <v>15</v>
      </c>
      <c r="L85" s="57" t="str">
        <f t="shared" si="21"/>
        <v>GERENCIA COMERCIAL</v>
      </c>
      <c r="M85" s="53" t="s">
        <v>697</v>
      </c>
      <c r="N85" s="53" t="str">
        <f t="shared" si="22"/>
        <v>i.aguilar@tierosa</v>
      </c>
      <c r="O85" s="53">
        <f t="shared" si="23"/>
        <v>76</v>
      </c>
      <c r="P85" s="53" t="str">
        <f t="shared" si="24"/>
        <v>(1214,"ISRAEL ARMANDO AGUILAR LICEA","i.aguilar@empacadorarosarito.com.mx",7,45,76,15),</v>
      </c>
      <c r="AE85">
        <v>84</v>
      </c>
      <c r="AF85" t="s">
        <v>1598</v>
      </c>
      <c r="AG85" t="str">
        <f t="shared" si="25"/>
        <v>supervisor.her@empacadorarosarito.com.mx</v>
      </c>
      <c r="AH85" s="53" t="str">
        <f t="shared" si="26"/>
        <v>SUPERVISOR (A) VENTAS MODERNO</v>
      </c>
      <c r="AI85" s="53">
        <f t="shared" si="27"/>
        <v>3</v>
      </c>
      <c r="AJ85" s="53">
        <f t="shared" si="28"/>
        <v>3</v>
      </c>
      <c r="AK85" t="str">
        <f t="shared" si="29"/>
        <v>("supervisor.her@tierosa","supervisor.her@empacadorarosarito.com.mx",3,3),</v>
      </c>
    </row>
    <row r="86" spans="1:37" x14ac:dyDescent="0.3">
      <c r="A86" s="1">
        <v>2575</v>
      </c>
      <c r="B86" s="1" t="s">
        <v>196</v>
      </c>
      <c r="C86" s="1" t="str">
        <f t="shared" si="16"/>
        <v>LANGARICA MARTINEZ IRIS VANESSA</v>
      </c>
      <c r="D86" s="57" t="str">
        <f t="shared" si="17"/>
        <v>IRIS VANESSA LANGARICA MARTINEZ</v>
      </c>
      <c r="E86" s="3" t="s">
        <v>13</v>
      </c>
      <c r="F86" s="3" t="s">
        <v>175</v>
      </c>
      <c r="G86" s="3">
        <f t="shared" si="18"/>
        <v>8</v>
      </c>
      <c r="H86" s="57" t="s">
        <v>197</v>
      </c>
      <c r="I86" s="57">
        <f t="shared" si="19"/>
        <v>46</v>
      </c>
      <c r="J86" s="57" t="s">
        <v>176</v>
      </c>
      <c r="K86" s="57">
        <f t="shared" si="20"/>
        <v>16</v>
      </c>
      <c r="L86" s="57" t="str">
        <f t="shared" si="21"/>
        <v>GERENCIA DE OPERACIONES</v>
      </c>
      <c r="M86" s="54" t="s">
        <v>886</v>
      </c>
      <c r="N86" s="53" t="str">
        <f t="shared" si="22"/>
        <v>v.langarica@tierosa</v>
      </c>
      <c r="O86" s="53">
        <f t="shared" si="23"/>
        <v>77</v>
      </c>
      <c r="P86" s="53" t="str">
        <f t="shared" si="24"/>
        <v>(2575,"IRIS VANESSA LANGARICA MARTINEZ","v.langarica@empacadorarosarito.com.mx",8,46,77,16),</v>
      </c>
      <c r="AE86">
        <v>85</v>
      </c>
      <c r="AF86" t="s">
        <v>1599</v>
      </c>
      <c r="AG86" t="str">
        <f t="shared" si="25"/>
        <v>supervisor.mex@empacadorarosarito.com.mx</v>
      </c>
      <c r="AH86" s="53" t="str">
        <f t="shared" si="26"/>
        <v>SUPERVISOR (A) VENTAS MODERNO</v>
      </c>
      <c r="AI86" s="53">
        <f t="shared" si="27"/>
        <v>3</v>
      </c>
      <c r="AJ86" s="53">
        <f t="shared" si="28"/>
        <v>1</v>
      </c>
      <c r="AK86" t="str">
        <f t="shared" si="29"/>
        <v>("supervisor.mex@tierosa","supervisor.mex@empacadorarosarito.com.mx",3,1),</v>
      </c>
    </row>
    <row r="87" spans="1:37" x14ac:dyDescent="0.3">
      <c r="A87" s="1">
        <v>5661</v>
      </c>
      <c r="B87" s="1" t="s">
        <v>90</v>
      </c>
      <c r="C87" s="1" t="str">
        <f t="shared" si="16"/>
        <v>RAMIREZ NAVARRO MONICA</v>
      </c>
      <c r="D87" s="57" t="str">
        <f t="shared" si="17"/>
        <v>MONICA RAMIREZ NAVARRO</v>
      </c>
      <c r="E87" s="3" t="s">
        <v>13</v>
      </c>
      <c r="F87" s="3" t="s">
        <v>6</v>
      </c>
      <c r="G87" s="3">
        <f t="shared" si="18"/>
        <v>2</v>
      </c>
      <c r="H87" s="57" t="s">
        <v>91</v>
      </c>
      <c r="I87" s="57">
        <f t="shared" si="19"/>
        <v>47</v>
      </c>
      <c r="J87" s="57" t="s">
        <v>33</v>
      </c>
      <c r="K87" s="57">
        <f t="shared" si="20"/>
        <v>14</v>
      </c>
      <c r="L87" s="57" t="str">
        <f t="shared" si="21"/>
        <v>GERECIA DE RECURSOS HUMANOS</v>
      </c>
      <c r="M87" s="53" t="s">
        <v>1201</v>
      </c>
      <c r="N87" s="53" t="str">
        <f t="shared" si="22"/>
        <v>m.ramirez@tierosa</v>
      </c>
      <c r="O87" s="53">
        <f t="shared" si="23"/>
        <v>78</v>
      </c>
      <c r="P87" s="53" t="str">
        <f t="shared" si="24"/>
        <v>(5661,"MONICA RAMIREZ NAVARRO","m.ramirez@empacadorarosarito.com.mx",2,47,78,14),</v>
      </c>
      <c r="AE87">
        <v>86</v>
      </c>
      <c r="AF87" t="s">
        <v>1600</v>
      </c>
      <c r="AG87" t="str">
        <f t="shared" si="25"/>
        <v>supervisor.tij@empacadorarosarito.com.mx</v>
      </c>
      <c r="AH87" s="53" t="str">
        <f t="shared" si="26"/>
        <v>SUPERVISOR (A) VENTAS MODERNO</v>
      </c>
      <c r="AI87" s="53">
        <f t="shared" si="27"/>
        <v>3</v>
      </c>
      <c r="AJ87" s="53">
        <f t="shared" si="28"/>
        <v>4</v>
      </c>
      <c r="AK87" t="str">
        <f t="shared" si="29"/>
        <v>("supervisor.tij@tierosa","supervisor.tij@empacadorarosarito.com.mx",3,4),</v>
      </c>
    </row>
    <row r="88" spans="1:37" x14ac:dyDescent="0.3">
      <c r="A88" s="1">
        <v>104</v>
      </c>
      <c r="B88" s="1" t="s">
        <v>187</v>
      </c>
      <c r="C88" s="1" t="str">
        <f t="shared" si="16"/>
        <v>RIOS VILLALOBOS MARIA DEL ROSARIO</v>
      </c>
      <c r="D88" s="57" t="str">
        <f t="shared" si="17"/>
        <v>MARIA DEL ROSARIO RIOS VILLALOBOS</v>
      </c>
      <c r="E88" s="3" t="s">
        <v>13</v>
      </c>
      <c r="F88" s="3" t="s">
        <v>175</v>
      </c>
      <c r="G88" s="3">
        <f t="shared" si="18"/>
        <v>8</v>
      </c>
      <c r="H88" s="57" t="s">
        <v>188</v>
      </c>
      <c r="I88" s="57">
        <f t="shared" si="19"/>
        <v>48</v>
      </c>
      <c r="J88" s="57" t="s">
        <v>176</v>
      </c>
      <c r="K88" s="57">
        <f t="shared" si="20"/>
        <v>16</v>
      </c>
      <c r="L88" s="57" t="str">
        <f t="shared" si="21"/>
        <v>GERENCIA DE OPERACIONES</v>
      </c>
      <c r="M88" s="54" t="s">
        <v>787</v>
      </c>
      <c r="N88" s="53" t="str">
        <f t="shared" si="22"/>
        <v>r.rios@tierosa</v>
      </c>
      <c r="O88" s="53">
        <f t="shared" si="23"/>
        <v>79</v>
      </c>
      <c r="P88" s="53" t="str">
        <f t="shared" si="24"/>
        <v>(104,"MARIA DEL ROSARIO RIOS VILLALOBOS","r.rios@empacadorarosarito.com.mx",8,48,79,16),</v>
      </c>
      <c r="AE88">
        <v>87</v>
      </c>
      <c r="AF88" t="s">
        <v>1601</v>
      </c>
      <c r="AG88" t="str">
        <f t="shared" si="25"/>
        <v>supervisor.obr@empacadorarosarito.com.mx</v>
      </c>
      <c r="AH88" s="53" t="str">
        <f t="shared" si="26"/>
        <v>SUPERVISOR (A) VENTAS TRADICIONAL</v>
      </c>
      <c r="AI88" s="53">
        <f t="shared" si="27"/>
        <v>3</v>
      </c>
      <c r="AJ88" s="53">
        <f t="shared" si="28"/>
        <v>6</v>
      </c>
      <c r="AK88" t="str">
        <f t="shared" si="29"/>
        <v>("supervisor.obr@tierosa","supervisor.obr@empacadorarosarito.com.mx",3,6),</v>
      </c>
    </row>
    <row r="89" spans="1:37" x14ac:dyDescent="0.3">
      <c r="A89" s="1">
        <v>4922</v>
      </c>
      <c r="B89" s="1" t="s">
        <v>63</v>
      </c>
      <c r="C89" s="1" t="str">
        <f t="shared" si="16"/>
        <v>TRAVANINO MEJIA MARIA DEL CARMEN</v>
      </c>
      <c r="D89" s="57" t="str">
        <f t="shared" si="17"/>
        <v>MARIA DEL CARMEN TRAVANINO MEJIA</v>
      </c>
      <c r="E89" s="3" t="s">
        <v>13</v>
      </c>
      <c r="F89" s="3" t="s">
        <v>6</v>
      </c>
      <c r="G89" s="3">
        <f t="shared" si="18"/>
        <v>2</v>
      </c>
      <c r="H89" s="57" t="s">
        <v>64</v>
      </c>
      <c r="I89" s="57">
        <f t="shared" si="19"/>
        <v>49</v>
      </c>
      <c r="J89" s="57" t="s">
        <v>33</v>
      </c>
      <c r="K89" s="57">
        <f t="shared" si="20"/>
        <v>14</v>
      </c>
      <c r="L89" s="57" t="str">
        <f t="shared" si="21"/>
        <v>GERECIA DE RECURSOS HUMANOS</v>
      </c>
      <c r="M89" s="54" t="s">
        <v>1148</v>
      </c>
      <c r="N89" s="53" t="str">
        <f t="shared" si="22"/>
        <v>m.travanino@tierosa</v>
      </c>
      <c r="O89" s="53">
        <f t="shared" si="23"/>
        <v>80</v>
      </c>
      <c r="P89" s="53" t="str">
        <f t="shared" si="24"/>
        <v>(4922,"MARIA DEL CARMEN TRAVANINO MEJIA","m.travanino@empacadorarosarito.com.mx",2,49,80,14),</v>
      </c>
      <c r="AE89">
        <v>88</v>
      </c>
      <c r="AF89" t="s">
        <v>1602</v>
      </c>
      <c r="AG89" t="str">
        <f t="shared" si="25"/>
        <v>m.fimbres@empacadorarosarito.com.mx</v>
      </c>
      <c r="AH89" s="53" t="str">
        <f t="shared" si="26"/>
        <v>TESORERO (A)</v>
      </c>
      <c r="AI89" s="53">
        <f t="shared" si="27"/>
        <v>3</v>
      </c>
      <c r="AJ89" s="53">
        <f t="shared" si="28"/>
        <v>17</v>
      </c>
      <c r="AK89" t="str">
        <f t="shared" si="29"/>
        <v>("m.fimbres@tierosa","m.fimbres@empacadorarosarito.com.mx",3,17),</v>
      </c>
    </row>
    <row r="90" spans="1:37" x14ac:dyDescent="0.3">
      <c r="A90" s="1">
        <v>4578</v>
      </c>
      <c r="B90" s="1" t="s">
        <v>56</v>
      </c>
      <c r="C90" s="1" t="str">
        <f t="shared" si="16"/>
        <v>DIAZ MENDEZ MANUEL</v>
      </c>
      <c r="D90" s="57" t="str">
        <f t="shared" si="17"/>
        <v>MANUEL DIAZ MENDEZ</v>
      </c>
      <c r="E90" s="3" t="s">
        <v>10</v>
      </c>
      <c r="F90" s="3" t="s">
        <v>6</v>
      </c>
      <c r="G90" s="3">
        <f t="shared" si="18"/>
        <v>2</v>
      </c>
      <c r="H90" s="57" t="s">
        <v>57</v>
      </c>
      <c r="I90" s="57">
        <f t="shared" si="19"/>
        <v>50</v>
      </c>
      <c r="J90" s="57" t="s">
        <v>58</v>
      </c>
      <c r="K90" s="57">
        <f t="shared" si="20"/>
        <v>9</v>
      </c>
      <c r="L90" s="57" t="str">
        <f t="shared" si="21"/>
        <v>GERENCIA ADMINISTRATIVA Y FINANSAS</v>
      </c>
      <c r="M90" s="53" t="s">
        <v>726</v>
      </c>
      <c r="N90" s="53" t="str">
        <f t="shared" si="22"/>
        <v>m.diaz@tierosa</v>
      </c>
      <c r="O90" s="53">
        <f t="shared" si="23"/>
        <v>81</v>
      </c>
      <c r="P90" s="53" t="str">
        <f t="shared" si="24"/>
        <v>(4578,"MANUEL DIAZ MENDEZ","m.diaz@empacadorarosarito.com.mx",2,50,81,9),</v>
      </c>
      <c r="AE90">
        <v>89</v>
      </c>
      <c r="AF90" s="36" t="s">
        <v>1603</v>
      </c>
      <c r="AG90" s="36" t="s">
        <v>1604</v>
      </c>
      <c r="AH90" s="53" t="e">
        <f t="shared" si="26"/>
        <v>#N/A</v>
      </c>
      <c r="AI90" s="53">
        <v>1</v>
      </c>
      <c r="AJ90" s="53">
        <v>9</v>
      </c>
      <c r="AK90" t="str">
        <f t="shared" si="29"/>
        <v>("admin@tierosa","erosa@empacadorarosarito.com.mx",1,9),</v>
      </c>
    </row>
    <row r="91" spans="1:37" x14ac:dyDescent="0.3">
      <c r="A91" s="1">
        <v>89</v>
      </c>
      <c r="B91" s="1" t="s">
        <v>23</v>
      </c>
      <c r="C91" s="1" t="str">
        <f t="shared" si="16"/>
        <v>BASTIDAS BURGOS MARIA TERESA</v>
      </c>
      <c r="D91" s="57" t="str">
        <f t="shared" si="17"/>
        <v>MARIA TERESA BASTIDAS BURGOS</v>
      </c>
      <c r="E91" s="3" t="s">
        <v>13</v>
      </c>
      <c r="F91" s="3" t="s">
        <v>6</v>
      </c>
      <c r="G91" s="3">
        <f t="shared" si="18"/>
        <v>2</v>
      </c>
      <c r="H91" s="57" t="s">
        <v>24</v>
      </c>
      <c r="I91" s="57">
        <f t="shared" si="19"/>
        <v>51</v>
      </c>
      <c r="J91" s="57" t="s">
        <v>22</v>
      </c>
      <c r="K91" s="57">
        <f t="shared" si="20"/>
        <v>17</v>
      </c>
      <c r="L91" s="57" t="str">
        <f t="shared" si="21"/>
        <v>GERENCIA ADMINISTRATIVA Y FINANSAS</v>
      </c>
      <c r="M91" s="54" t="s">
        <v>1193</v>
      </c>
      <c r="N91" s="53" t="str">
        <f t="shared" si="22"/>
        <v>t.bastidas@tierosa</v>
      </c>
      <c r="O91" s="53">
        <f t="shared" si="23"/>
        <v>82</v>
      </c>
      <c r="P91" s="53" t="str">
        <f t="shared" si="24"/>
        <v>(89,"MARIA TERESA BASTIDAS BURGOS","t.bastidas@empacadorarosarito.com.mx",2,51,82,17),</v>
      </c>
    </row>
    <row r="92" spans="1:37" x14ac:dyDescent="0.3">
      <c r="A92" s="1">
        <v>5411</v>
      </c>
      <c r="B92" s="1" t="s">
        <v>125</v>
      </c>
      <c r="C92" s="1" t="str">
        <f t="shared" si="16"/>
        <v>COTA BLAKE MANUEL IGNACIO</v>
      </c>
      <c r="D92" s="57" t="str">
        <f t="shared" si="17"/>
        <v>MANUEL IGNACIO COTA BLAKE</v>
      </c>
      <c r="E92" s="3" t="s">
        <v>10</v>
      </c>
      <c r="F92" s="3" t="s">
        <v>110</v>
      </c>
      <c r="G92" s="3">
        <f t="shared" si="18"/>
        <v>5</v>
      </c>
      <c r="H92" s="57" t="s">
        <v>126</v>
      </c>
      <c r="I92" s="57">
        <f t="shared" si="19"/>
        <v>52</v>
      </c>
      <c r="J92" s="57" t="s">
        <v>111</v>
      </c>
      <c r="K92" s="57">
        <f t="shared" si="20"/>
        <v>5</v>
      </c>
      <c r="L92" s="57" t="str">
        <f t="shared" si="21"/>
        <v>GERENCIA COMERCIAL</v>
      </c>
      <c r="M92" s="54" t="s">
        <v>502</v>
      </c>
      <c r="N92" s="53" t="str">
        <f t="shared" si="22"/>
        <v>supervisor.ens@tierosa</v>
      </c>
      <c r="O92" s="53">
        <f t="shared" si="23"/>
        <v>83</v>
      </c>
      <c r="P92" s="53" t="str">
        <f t="shared" si="24"/>
        <v>(5411,"MANUEL IGNACIO COTA BLAKE","supervisor.ens@empacadorarosarito.com.mx",5,52,83,5),</v>
      </c>
    </row>
    <row r="93" spans="1:37" x14ac:dyDescent="0.3">
      <c r="A93" s="1">
        <v>687</v>
      </c>
      <c r="B93" s="1" t="s">
        <v>130</v>
      </c>
      <c r="C93" s="1" t="str">
        <f t="shared" si="16"/>
        <v>MIRANDA RIOS MAYRA</v>
      </c>
      <c r="D93" s="57" t="str">
        <f t="shared" si="17"/>
        <v>MAYRA MIRANDA RIOS</v>
      </c>
      <c r="E93" s="3" t="s">
        <v>13</v>
      </c>
      <c r="F93" s="3" t="s">
        <v>128</v>
      </c>
      <c r="G93" s="3">
        <f t="shared" si="18"/>
        <v>3</v>
      </c>
      <c r="H93" s="57" t="s">
        <v>126</v>
      </c>
      <c r="I93" s="57">
        <f t="shared" si="19"/>
        <v>52</v>
      </c>
      <c r="J93" s="57" t="s">
        <v>129</v>
      </c>
      <c r="K93" s="57">
        <f t="shared" si="20"/>
        <v>3</v>
      </c>
      <c r="L93" s="57" t="str">
        <f t="shared" si="21"/>
        <v>GERENCIA COMERCIAL</v>
      </c>
      <c r="M93" s="54" t="s">
        <v>1008</v>
      </c>
      <c r="N93" s="53" t="str">
        <f t="shared" si="22"/>
        <v>supervisor.her@tierosa</v>
      </c>
      <c r="O93" s="53">
        <f t="shared" si="23"/>
        <v>84</v>
      </c>
      <c r="P93" s="53" t="str">
        <f t="shared" si="24"/>
        <v>(687,"MAYRA MIRANDA RIOS","supervisor.her@empacadorarosarito.com.mx",3,52,84,3),</v>
      </c>
    </row>
    <row r="94" spans="1:37" x14ac:dyDescent="0.3">
      <c r="A94" s="1">
        <v>3134</v>
      </c>
      <c r="B94" s="1" t="s">
        <v>138</v>
      </c>
      <c r="C94" s="1" t="str">
        <f t="shared" si="16"/>
        <v>HUIZAR VILLANUEVA JUAN MARTIN</v>
      </c>
      <c r="D94" s="57" t="str">
        <f t="shared" si="17"/>
        <v>JUAN MARTIN HUIZAR VILLANUEVA</v>
      </c>
      <c r="E94" s="3" t="s">
        <v>10</v>
      </c>
      <c r="F94" s="3" t="s">
        <v>128</v>
      </c>
      <c r="G94" s="3">
        <f t="shared" si="18"/>
        <v>3</v>
      </c>
      <c r="H94" s="57" t="s">
        <v>126</v>
      </c>
      <c r="I94" s="57">
        <f t="shared" si="19"/>
        <v>52</v>
      </c>
      <c r="J94" s="57" t="s">
        <v>129</v>
      </c>
      <c r="K94" s="57">
        <f t="shared" si="20"/>
        <v>3</v>
      </c>
      <c r="L94" s="57" t="str">
        <f t="shared" si="21"/>
        <v>GERENCIA COMERCIAL</v>
      </c>
      <c r="M94" s="54" t="s">
        <v>1008</v>
      </c>
      <c r="N94" s="53" t="str">
        <f t="shared" si="22"/>
        <v>supervisor.her@tierosa</v>
      </c>
      <c r="O94" s="53">
        <f t="shared" si="23"/>
        <v>84</v>
      </c>
      <c r="P94" s="53" t="str">
        <f t="shared" si="24"/>
        <v>(3134,"JUAN MARTIN HUIZAR VILLANUEVA","supervisor.her@empacadorarosarito.com.mx",3,52,84,3),</v>
      </c>
    </row>
    <row r="95" spans="1:37" x14ac:dyDescent="0.3">
      <c r="A95" s="1">
        <v>4766</v>
      </c>
      <c r="B95" s="1" t="s">
        <v>143</v>
      </c>
      <c r="C95" s="1" t="str">
        <f t="shared" si="16"/>
        <v>GARCIA VALENZUELA GLADIS ADRIANA</v>
      </c>
      <c r="D95" s="57" t="str">
        <f t="shared" si="17"/>
        <v>GLADIS ADRIANA GARCIA VALENZUELA</v>
      </c>
      <c r="E95" s="3" t="s">
        <v>13</v>
      </c>
      <c r="F95" s="3" t="s">
        <v>128</v>
      </c>
      <c r="G95" s="3">
        <f t="shared" si="18"/>
        <v>3</v>
      </c>
      <c r="H95" s="57" t="s">
        <v>126</v>
      </c>
      <c r="I95" s="57">
        <f t="shared" si="19"/>
        <v>52</v>
      </c>
      <c r="J95" s="57" t="s">
        <v>129</v>
      </c>
      <c r="K95" s="57">
        <f t="shared" si="20"/>
        <v>3</v>
      </c>
      <c r="L95" s="57" t="str">
        <f t="shared" si="21"/>
        <v>GERENCIA COMERCIAL</v>
      </c>
      <c r="M95" s="54" t="s">
        <v>1008</v>
      </c>
      <c r="N95" s="53" t="str">
        <f t="shared" si="22"/>
        <v>supervisor.her@tierosa</v>
      </c>
      <c r="O95" s="53">
        <f t="shared" si="23"/>
        <v>84</v>
      </c>
      <c r="P95" s="53" t="str">
        <f t="shared" si="24"/>
        <v>(4766,"GLADIS ADRIANA GARCIA VALENZUELA","supervisor.her@empacadorarosarito.com.mx",3,52,84,3),</v>
      </c>
    </row>
    <row r="96" spans="1:37" x14ac:dyDescent="0.3">
      <c r="A96" s="1">
        <v>3657</v>
      </c>
      <c r="B96" s="1" t="s">
        <v>155</v>
      </c>
      <c r="C96" s="1" t="str">
        <f t="shared" si="16"/>
        <v>BORBON APODACA YESENIA</v>
      </c>
      <c r="D96" s="57" t="str">
        <f t="shared" si="17"/>
        <v>YESENIA BORBON APODACA</v>
      </c>
      <c r="E96" s="3" t="s">
        <v>13</v>
      </c>
      <c r="F96" s="3" t="s">
        <v>148</v>
      </c>
      <c r="G96" s="3">
        <f t="shared" si="18"/>
        <v>1</v>
      </c>
      <c r="H96" s="57" t="s">
        <v>126</v>
      </c>
      <c r="I96" s="57">
        <f t="shared" si="19"/>
        <v>52</v>
      </c>
      <c r="J96" s="57" t="s">
        <v>149</v>
      </c>
      <c r="K96" s="57">
        <f t="shared" si="20"/>
        <v>1</v>
      </c>
      <c r="L96" s="57" t="str">
        <f t="shared" si="21"/>
        <v>GERENCIA COMERCIAL</v>
      </c>
      <c r="M96" s="54" t="s">
        <v>1018</v>
      </c>
      <c r="N96" s="53" t="str">
        <f t="shared" si="22"/>
        <v>supervisor.mex@tierosa</v>
      </c>
      <c r="O96" s="53">
        <f t="shared" si="23"/>
        <v>85</v>
      </c>
      <c r="P96" s="53" t="str">
        <f t="shared" si="24"/>
        <v>(3657,"YESENIA BORBON APODACA","supervisor.mex@empacadorarosarito.com.mx",1,52,85,1),</v>
      </c>
    </row>
    <row r="97" spans="1:16" x14ac:dyDescent="0.3">
      <c r="A97" s="1">
        <v>5182</v>
      </c>
      <c r="B97" s="1" t="s">
        <v>158</v>
      </c>
      <c r="C97" s="1" t="str">
        <f t="shared" si="16"/>
        <v>ESQUIVEL GONZALEZ MARCELA LORELEY</v>
      </c>
      <c r="D97" s="57" t="str">
        <f t="shared" si="17"/>
        <v>MARCELA LORELEY ESQUIVEL GONZALEZ</v>
      </c>
      <c r="E97" s="3" t="s">
        <v>13</v>
      </c>
      <c r="F97" s="3" t="s">
        <v>148</v>
      </c>
      <c r="G97" s="3">
        <f t="shared" si="18"/>
        <v>1</v>
      </c>
      <c r="H97" s="57" t="s">
        <v>126</v>
      </c>
      <c r="I97" s="57">
        <f t="shared" si="19"/>
        <v>52</v>
      </c>
      <c r="J97" s="57" t="s">
        <v>149</v>
      </c>
      <c r="K97" s="57">
        <f t="shared" si="20"/>
        <v>1</v>
      </c>
      <c r="L97" s="57" t="str">
        <f t="shared" si="21"/>
        <v>GERENCIA COMERCIAL</v>
      </c>
      <c r="M97" s="54" t="s">
        <v>1018</v>
      </c>
      <c r="N97" s="53" t="str">
        <f t="shared" si="22"/>
        <v>supervisor.mex@tierosa</v>
      </c>
      <c r="O97" s="53">
        <f t="shared" si="23"/>
        <v>85</v>
      </c>
      <c r="P97" s="53" t="str">
        <f t="shared" si="24"/>
        <v>(5182,"MARCELA LORELEY ESQUIVEL GONZALEZ","supervisor.mex@empacadorarosarito.com.mx",1,52,85,1),</v>
      </c>
    </row>
    <row r="98" spans="1:16" x14ac:dyDescent="0.3">
      <c r="A98" s="1">
        <v>5660</v>
      </c>
      <c r="B98" s="1" t="s">
        <v>162</v>
      </c>
      <c r="C98" s="1" t="str">
        <f t="shared" si="16"/>
        <v>GOMEZ LEDESMA EDGAR RICARDO</v>
      </c>
      <c r="D98" s="57" t="str">
        <f t="shared" si="17"/>
        <v>EDGAR RICARDO GOMEZ LEDESMA</v>
      </c>
      <c r="E98" s="3" t="s">
        <v>10</v>
      </c>
      <c r="F98" s="3" t="s">
        <v>148</v>
      </c>
      <c r="G98" s="3">
        <f t="shared" si="18"/>
        <v>1</v>
      </c>
      <c r="H98" s="57" t="s">
        <v>126</v>
      </c>
      <c r="I98" s="57">
        <f t="shared" si="19"/>
        <v>52</v>
      </c>
      <c r="J98" s="57" t="s">
        <v>149</v>
      </c>
      <c r="K98" s="57">
        <f t="shared" si="20"/>
        <v>1</v>
      </c>
      <c r="L98" s="57" t="str">
        <f t="shared" si="21"/>
        <v>GERENCIA COMERCIAL</v>
      </c>
      <c r="M98" s="54" t="s">
        <v>1018</v>
      </c>
      <c r="N98" s="53" t="str">
        <f t="shared" si="22"/>
        <v>supervisor.mex@tierosa</v>
      </c>
      <c r="O98" s="53">
        <f t="shared" si="23"/>
        <v>85</v>
      </c>
      <c r="P98" s="53" t="str">
        <f t="shared" si="24"/>
        <v>(5660,"EDGAR RICARDO GOMEZ LEDESMA","supervisor.mex@empacadorarosarito.com.mx",1,52,85,1),</v>
      </c>
    </row>
    <row r="99" spans="1:16" x14ac:dyDescent="0.3">
      <c r="A99" s="1">
        <v>3927</v>
      </c>
      <c r="B99" s="1" t="s">
        <v>208</v>
      </c>
      <c r="C99" s="1" t="str">
        <f t="shared" si="16"/>
        <v>MERAZ MERAZ YOLANDA</v>
      </c>
      <c r="D99" s="57" t="str">
        <f t="shared" si="17"/>
        <v>YOLANDA MERAZ MERAZ</v>
      </c>
      <c r="E99" s="3" t="s">
        <v>13</v>
      </c>
      <c r="F99" s="3" t="s">
        <v>204</v>
      </c>
      <c r="G99" s="3">
        <f t="shared" si="18"/>
        <v>4</v>
      </c>
      <c r="H99" s="57" t="s">
        <v>126</v>
      </c>
      <c r="I99" s="57">
        <f t="shared" si="19"/>
        <v>52</v>
      </c>
      <c r="J99" s="57" t="s">
        <v>205</v>
      </c>
      <c r="K99" s="57">
        <f t="shared" si="20"/>
        <v>4</v>
      </c>
      <c r="L99" s="57" t="str">
        <f t="shared" si="21"/>
        <v>GERENCIA COMERCIAL</v>
      </c>
      <c r="M99" s="54" t="s">
        <v>1038</v>
      </c>
      <c r="N99" s="53" t="str">
        <f t="shared" si="22"/>
        <v>supervisor.tij@tierosa</v>
      </c>
      <c r="O99" s="53">
        <f t="shared" si="23"/>
        <v>86</v>
      </c>
      <c r="P99" s="53" t="str">
        <f t="shared" si="24"/>
        <v>(3927,"YOLANDA MERAZ MERAZ","supervisor.tij@empacadorarosarito.com.mx",4,52,86,4),</v>
      </c>
    </row>
    <row r="100" spans="1:16" x14ac:dyDescent="0.3">
      <c r="A100" s="1">
        <v>5183</v>
      </c>
      <c r="B100" s="1" t="s">
        <v>213</v>
      </c>
      <c r="C100" s="1" t="str">
        <f t="shared" si="16"/>
        <v>FLORES MONTERO ERIKA ALEJANDRA</v>
      </c>
      <c r="D100" s="57" t="str">
        <f t="shared" si="17"/>
        <v>ERIKA ALEJANDRA FLORES MONTERO</v>
      </c>
      <c r="E100" s="3" t="s">
        <v>13</v>
      </c>
      <c r="F100" s="3" t="s">
        <v>204</v>
      </c>
      <c r="G100" s="3">
        <f t="shared" si="18"/>
        <v>4</v>
      </c>
      <c r="H100" s="57" t="s">
        <v>126</v>
      </c>
      <c r="I100" s="57">
        <f t="shared" si="19"/>
        <v>52</v>
      </c>
      <c r="J100" s="57" t="s">
        <v>205</v>
      </c>
      <c r="K100" s="57">
        <f t="shared" si="20"/>
        <v>4</v>
      </c>
      <c r="L100" s="57" t="str">
        <f t="shared" si="21"/>
        <v>GERENCIA COMERCIAL</v>
      </c>
      <c r="M100" s="54" t="s">
        <v>1038</v>
      </c>
      <c r="N100" s="53" t="str">
        <f t="shared" si="22"/>
        <v>supervisor.tij@tierosa</v>
      </c>
      <c r="O100" s="53">
        <f t="shared" si="23"/>
        <v>86</v>
      </c>
      <c r="P100" s="53" t="str">
        <f t="shared" si="24"/>
        <v>(5183,"ERIKA ALEJANDRA FLORES MONTERO","supervisor.tij@empacadorarosarito.com.mx",4,52,86,4),</v>
      </c>
    </row>
    <row r="101" spans="1:16" x14ac:dyDescent="0.3">
      <c r="A101" s="1">
        <v>5351</v>
      </c>
      <c r="B101" s="1" t="s">
        <v>216</v>
      </c>
      <c r="C101" s="1" t="str">
        <f t="shared" si="16"/>
        <v>MERCADO FLORES HECTOR NARCISO</v>
      </c>
      <c r="D101" s="57" t="str">
        <f t="shared" si="17"/>
        <v>HECTOR NARCISO MERCADO FLORES</v>
      </c>
      <c r="E101" s="3" t="s">
        <v>10</v>
      </c>
      <c r="F101" s="3" t="s">
        <v>204</v>
      </c>
      <c r="G101" s="3">
        <f t="shared" si="18"/>
        <v>4</v>
      </c>
      <c r="H101" s="57" t="s">
        <v>126</v>
      </c>
      <c r="I101" s="57">
        <f t="shared" si="19"/>
        <v>52</v>
      </c>
      <c r="J101" s="57" t="s">
        <v>205</v>
      </c>
      <c r="K101" s="57">
        <f t="shared" si="20"/>
        <v>4</v>
      </c>
      <c r="L101" s="57" t="str">
        <f t="shared" si="21"/>
        <v>GERENCIA COMERCIAL</v>
      </c>
      <c r="M101" s="54" t="s">
        <v>1038</v>
      </c>
      <c r="N101" s="53" t="str">
        <f t="shared" si="22"/>
        <v>supervisor.tij@tierosa</v>
      </c>
      <c r="O101" s="53">
        <f t="shared" si="23"/>
        <v>86</v>
      </c>
      <c r="P101" s="53" t="str">
        <f t="shared" si="24"/>
        <v>(5351,"HECTOR NARCISO MERCADO FLORES","supervisor.tij@empacadorarosarito.com.mx",4,52,86,4),</v>
      </c>
    </row>
    <row r="102" spans="1:16" x14ac:dyDescent="0.3">
      <c r="A102" s="1">
        <v>5502</v>
      </c>
      <c r="B102" s="1" t="s">
        <v>219</v>
      </c>
      <c r="C102" s="1" t="str">
        <f t="shared" si="16"/>
        <v>FIMBRES TORRES OSCAR ALEJANDRO</v>
      </c>
      <c r="D102" s="57" t="str">
        <f t="shared" si="17"/>
        <v>OSCAR ALEJANDRO FIMBRES TORRES</v>
      </c>
      <c r="E102" s="3" t="s">
        <v>10</v>
      </c>
      <c r="F102" s="3" t="s">
        <v>204</v>
      </c>
      <c r="G102" s="3">
        <f t="shared" si="18"/>
        <v>4</v>
      </c>
      <c r="H102" s="57" t="s">
        <v>126</v>
      </c>
      <c r="I102" s="57">
        <f t="shared" si="19"/>
        <v>52</v>
      </c>
      <c r="J102" s="57" t="s">
        <v>205</v>
      </c>
      <c r="K102" s="57">
        <f t="shared" si="20"/>
        <v>4</v>
      </c>
      <c r="L102" s="57" t="str">
        <f t="shared" si="21"/>
        <v>GERENCIA COMERCIAL</v>
      </c>
      <c r="M102" s="54" t="s">
        <v>1038</v>
      </c>
      <c r="N102" s="53" t="str">
        <f t="shared" si="22"/>
        <v>supervisor.tij@tierosa</v>
      </c>
      <c r="O102" s="53">
        <f t="shared" si="23"/>
        <v>86</v>
      </c>
      <c r="P102" s="53" t="str">
        <f t="shared" si="24"/>
        <v>(5502,"OSCAR ALEJANDRO FIMBRES TORRES","supervisor.tij@empacadorarosarito.com.mx",4,52,86,4),</v>
      </c>
    </row>
    <row r="103" spans="1:16" x14ac:dyDescent="0.3">
      <c r="A103" s="1">
        <v>5612</v>
      </c>
      <c r="B103" s="1" t="s">
        <v>221</v>
      </c>
      <c r="C103" s="1" t="str">
        <f t="shared" si="16"/>
        <v>ACOSTA RODRIGUEZ MIGUEL ANGEL</v>
      </c>
      <c r="D103" s="57" t="str">
        <f t="shared" si="17"/>
        <v>MIGUEL ANGEL ACOSTA RODRIGUEZ</v>
      </c>
      <c r="E103" s="3" t="s">
        <v>10</v>
      </c>
      <c r="F103" s="3" t="s">
        <v>204</v>
      </c>
      <c r="G103" s="3">
        <f t="shared" si="18"/>
        <v>4</v>
      </c>
      <c r="H103" s="57" t="s">
        <v>126</v>
      </c>
      <c r="I103" s="57">
        <f t="shared" si="19"/>
        <v>52</v>
      </c>
      <c r="J103" s="57" t="s">
        <v>205</v>
      </c>
      <c r="K103" s="57">
        <f t="shared" si="20"/>
        <v>4</v>
      </c>
      <c r="L103" s="57" t="str">
        <f t="shared" si="21"/>
        <v>GERENCIA COMERCIAL</v>
      </c>
      <c r="M103" s="54" t="s">
        <v>1038</v>
      </c>
      <c r="N103" s="53" t="str">
        <f t="shared" si="22"/>
        <v>supervisor.tij@tierosa</v>
      </c>
      <c r="O103" s="53">
        <f t="shared" si="23"/>
        <v>86</v>
      </c>
      <c r="P103" s="53" t="str">
        <f t="shared" si="24"/>
        <v>(5612,"MIGUEL ANGEL ACOSTA RODRIGUEZ","supervisor.tij@empacadorarosarito.com.mx",4,52,86,4),</v>
      </c>
    </row>
    <row r="104" spans="1:16" x14ac:dyDescent="0.3">
      <c r="A104" s="1">
        <v>5642</v>
      </c>
      <c r="B104" s="1" t="s">
        <v>222</v>
      </c>
      <c r="C104" s="1" t="str">
        <f t="shared" si="16"/>
        <v>MANGOL GONZALEZ GUSTAVO</v>
      </c>
      <c r="D104" s="57" t="str">
        <f t="shared" si="17"/>
        <v>GUSTAVO MANGOL GONZALEZ</v>
      </c>
      <c r="E104" s="3" t="s">
        <v>10</v>
      </c>
      <c r="F104" s="3" t="s">
        <v>204</v>
      </c>
      <c r="G104" s="3">
        <f t="shared" si="18"/>
        <v>4</v>
      </c>
      <c r="H104" s="57" t="s">
        <v>126</v>
      </c>
      <c r="I104" s="57">
        <f t="shared" si="19"/>
        <v>52</v>
      </c>
      <c r="J104" s="57" t="s">
        <v>205</v>
      </c>
      <c r="K104" s="57">
        <f t="shared" si="20"/>
        <v>4</v>
      </c>
      <c r="L104" s="57" t="str">
        <f t="shared" si="21"/>
        <v>GERENCIA COMERCIAL</v>
      </c>
      <c r="M104" s="54" t="s">
        <v>1038</v>
      </c>
      <c r="N104" s="53" t="str">
        <f t="shared" si="22"/>
        <v>supervisor.tij@tierosa</v>
      </c>
      <c r="O104" s="53">
        <f t="shared" si="23"/>
        <v>86</v>
      </c>
      <c r="P104" s="53" t="str">
        <f t="shared" si="24"/>
        <v>(5642,"GUSTAVO MANGOL GONZALEZ","supervisor.tij@empacadorarosarito.com.mx",4,52,86,4),</v>
      </c>
    </row>
    <row r="105" spans="1:16" x14ac:dyDescent="0.3">
      <c r="A105" s="1">
        <v>3400</v>
      </c>
      <c r="B105" s="1" t="s">
        <v>114</v>
      </c>
      <c r="C105" s="1" t="str">
        <f t="shared" si="16"/>
        <v>MONTES HERNANDEZ SERGIO ANDREY</v>
      </c>
      <c r="D105" s="57" t="str">
        <f t="shared" si="17"/>
        <v>SERGIO ANDREY MONTES HERNANDEZ</v>
      </c>
      <c r="E105" s="3" t="s">
        <v>10</v>
      </c>
      <c r="F105" s="3" t="s">
        <v>110</v>
      </c>
      <c r="G105" s="3">
        <f t="shared" si="18"/>
        <v>5</v>
      </c>
      <c r="H105" s="57" t="s">
        <v>115</v>
      </c>
      <c r="I105" s="57">
        <f t="shared" si="19"/>
        <v>53</v>
      </c>
      <c r="J105" s="57" t="s">
        <v>111</v>
      </c>
      <c r="K105" s="57">
        <f t="shared" si="20"/>
        <v>5</v>
      </c>
      <c r="L105" s="57" t="str">
        <f t="shared" si="21"/>
        <v>GERENCIA COMERCIAL</v>
      </c>
      <c r="M105" s="54" t="s">
        <v>502</v>
      </c>
      <c r="N105" s="53" t="str">
        <f t="shared" si="22"/>
        <v>supervisor.ens@tierosa</v>
      </c>
      <c r="O105" s="53">
        <f t="shared" si="23"/>
        <v>83</v>
      </c>
      <c r="P105" s="53" t="str">
        <f t="shared" si="24"/>
        <v>(3400,"SERGIO ANDREY MONTES HERNANDEZ","supervisor.ens@empacadorarosarito.com.mx",5,53,83,5),</v>
      </c>
    </row>
    <row r="106" spans="1:16" x14ac:dyDescent="0.3">
      <c r="A106" s="1">
        <v>3401</v>
      </c>
      <c r="B106" s="1" t="s">
        <v>116</v>
      </c>
      <c r="C106" s="1" t="str">
        <f t="shared" si="16"/>
        <v>FUENTES GOMEZ CARLOS MANUEL</v>
      </c>
      <c r="D106" s="57" t="str">
        <f t="shared" si="17"/>
        <v>CARLOS MANUEL FUENTES GOMEZ</v>
      </c>
      <c r="E106" s="3" t="s">
        <v>10</v>
      </c>
      <c r="F106" s="3" t="s">
        <v>110</v>
      </c>
      <c r="G106" s="3">
        <f t="shared" si="18"/>
        <v>5</v>
      </c>
      <c r="H106" s="57" t="s">
        <v>115</v>
      </c>
      <c r="I106" s="57">
        <f t="shared" si="19"/>
        <v>53</v>
      </c>
      <c r="J106" s="57" t="s">
        <v>111</v>
      </c>
      <c r="K106" s="57">
        <f t="shared" si="20"/>
        <v>5</v>
      </c>
      <c r="L106" s="57" t="str">
        <f t="shared" si="21"/>
        <v>GERENCIA COMERCIAL</v>
      </c>
      <c r="M106" s="54" t="s">
        <v>502</v>
      </c>
      <c r="N106" s="53" t="str">
        <f t="shared" si="22"/>
        <v>supervisor.ens@tierosa</v>
      </c>
      <c r="O106" s="53">
        <f t="shared" si="23"/>
        <v>83</v>
      </c>
      <c r="P106" s="53" t="str">
        <f t="shared" si="24"/>
        <v>(3401,"CARLOS MANUEL FUENTES GOMEZ","supervisor.ens@empacadorarosarito.com.mx",5,53,83,5),</v>
      </c>
    </row>
    <row r="107" spans="1:16" x14ac:dyDescent="0.3">
      <c r="A107" s="1">
        <v>1849</v>
      </c>
      <c r="B107" s="1" t="s">
        <v>131</v>
      </c>
      <c r="C107" s="1" t="str">
        <f t="shared" si="16"/>
        <v>MUNGUIA VALENZUELA JOSE ALFREDO</v>
      </c>
      <c r="D107" s="57" t="str">
        <f t="shared" si="17"/>
        <v>JOSE ALFREDO MUNGUIA VALENZUELA</v>
      </c>
      <c r="E107" s="3" t="s">
        <v>10</v>
      </c>
      <c r="F107" s="3" t="s">
        <v>128</v>
      </c>
      <c r="G107" s="3">
        <f t="shared" si="18"/>
        <v>3</v>
      </c>
      <c r="H107" s="57" t="s">
        <v>115</v>
      </c>
      <c r="I107" s="57">
        <f t="shared" si="19"/>
        <v>53</v>
      </c>
      <c r="J107" s="57" t="s">
        <v>129</v>
      </c>
      <c r="K107" s="57">
        <f t="shared" si="20"/>
        <v>3</v>
      </c>
      <c r="L107" s="57" t="str">
        <f t="shared" si="21"/>
        <v>GERENCIA COMERCIAL</v>
      </c>
      <c r="M107" s="54" t="s">
        <v>1008</v>
      </c>
      <c r="N107" s="53" t="str">
        <f t="shared" si="22"/>
        <v>supervisor.her@tierosa</v>
      </c>
      <c r="O107" s="53">
        <f t="shared" si="23"/>
        <v>84</v>
      </c>
      <c r="P107" s="53" t="str">
        <f t="shared" si="24"/>
        <v>(1849,"JOSE ALFREDO MUNGUIA VALENZUELA","supervisor.her@empacadorarosarito.com.mx",3,53,84,3),</v>
      </c>
    </row>
    <row r="108" spans="1:16" x14ac:dyDescent="0.3">
      <c r="A108" s="1">
        <v>3578</v>
      </c>
      <c r="B108" s="1" t="s">
        <v>141</v>
      </c>
      <c r="C108" s="1" t="str">
        <f t="shared" si="16"/>
        <v>LOPEZ MAC GREW JULIO CESAR</v>
      </c>
      <c r="D108" s="57" t="str">
        <f t="shared" si="17"/>
        <v>JULIO CESAR LOPEZ MAC GREW</v>
      </c>
      <c r="E108" s="3" t="s">
        <v>10</v>
      </c>
      <c r="F108" s="3" t="s">
        <v>128</v>
      </c>
      <c r="G108" s="3">
        <f t="shared" si="18"/>
        <v>3</v>
      </c>
      <c r="H108" s="57" t="s">
        <v>115</v>
      </c>
      <c r="I108" s="57">
        <f t="shared" si="19"/>
        <v>53</v>
      </c>
      <c r="J108" s="57" t="s">
        <v>129</v>
      </c>
      <c r="K108" s="57">
        <f t="shared" si="20"/>
        <v>3</v>
      </c>
      <c r="L108" s="57" t="str">
        <f t="shared" si="21"/>
        <v>GERENCIA COMERCIAL</v>
      </c>
      <c r="M108" s="54" t="s">
        <v>1008</v>
      </c>
      <c r="N108" s="53" t="str">
        <f t="shared" si="22"/>
        <v>supervisor.her@tierosa</v>
      </c>
      <c r="O108" s="53">
        <f t="shared" si="23"/>
        <v>84</v>
      </c>
      <c r="P108" s="53" t="str">
        <f t="shared" si="24"/>
        <v>(3578,"JULIO CESAR LOPEZ MAC GREW","supervisor.her@empacadorarosarito.com.mx",3,53,84,3),</v>
      </c>
    </row>
    <row r="109" spans="1:16" x14ac:dyDescent="0.3">
      <c r="A109" s="1">
        <v>4946</v>
      </c>
      <c r="B109" s="1" t="s">
        <v>146</v>
      </c>
      <c r="C109" s="1" t="str">
        <f t="shared" si="16"/>
        <v>OLIVAS MARTINEZ FRANCISCO ANTONIO</v>
      </c>
      <c r="D109" s="57" t="str">
        <f t="shared" si="17"/>
        <v>FRANCISCO ANTONIO OLIVAS MARTINEZ</v>
      </c>
      <c r="E109" s="3" t="s">
        <v>10</v>
      </c>
      <c r="F109" s="3" t="s">
        <v>128</v>
      </c>
      <c r="G109" s="3">
        <f t="shared" si="18"/>
        <v>3</v>
      </c>
      <c r="H109" s="57" t="s">
        <v>115</v>
      </c>
      <c r="I109" s="57">
        <f t="shared" si="19"/>
        <v>53</v>
      </c>
      <c r="J109" s="57" t="s">
        <v>129</v>
      </c>
      <c r="K109" s="57">
        <f t="shared" si="20"/>
        <v>3</v>
      </c>
      <c r="L109" s="57" t="str">
        <f t="shared" si="21"/>
        <v>GERENCIA COMERCIAL</v>
      </c>
      <c r="M109" s="54" t="s">
        <v>1008</v>
      </c>
      <c r="N109" s="53" t="str">
        <f t="shared" si="22"/>
        <v>supervisor.her@tierosa</v>
      </c>
      <c r="O109" s="53">
        <f t="shared" si="23"/>
        <v>84</v>
      </c>
      <c r="P109" s="53" t="str">
        <f t="shared" si="24"/>
        <v>(4946,"FRANCISCO ANTONIO OLIVAS MARTINEZ","supervisor.her@empacadorarosarito.com.mx",3,53,84,3),</v>
      </c>
    </row>
    <row r="110" spans="1:16" x14ac:dyDescent="0.3">
      <c r="A110" s="1">
        <v>1410</v>
      </c>
      <c r="B110" s="1" t="s">
        <v>151</v>
      </c>
      <c r="C110" s="1" t="str">
        <f t="shared" si="16"/>
        <v>VAZQUEZ LOPEZ JOSE ALFREDO</v>
      </c>
      <c r="D110" s="57" t="str">
        <f t="shared" si="17"/>
        <v>JOSE ALFREDO VAZQUEZ LOPEZ</v>
      </c>
      <c r="E110" s="3" t="s">
        <v>10</v>
      </c>
      <c r="F110" s="3" t="s">
        <v>148</v>
      </c>
      <c r="G110" s="3">
        <f t="shared" si="18"/>
        <v>1</v>
      </c>
      <c r="H110" s="57" t="s">
        <v>115</v>
      </c>
      <c r="I110" s="57">
        <f t="shared" si="19"/>
        <v>53</v>
      </c>
      <c r="J110" s="57" t="s">
        <v>149</v>
      </c>
      <c r="K110" s="57">
        <f t="shared" si="20"/>
        <v>1</v>
      </c>
      <c r="L110" s="57" t="str">
        <f t="shared" si="21"/>
        <v>GERENCIA COMERCIAL</v>
      </c>
      <c r="M110" s="54" t="s">
        <v>1018</v>
      </c>
      <c r="N110" s="53" t="str">
        <f t="shared" si="22"/>
        <v>supervisor.mex@tierosa</v>
      </c>
      <c r="O110" s="53">
        <f t="shared" si="23"/>
        <v>85</v>
      </c>
      <c r="P110" s="53" t="str">
        <f t="shared" si="24"/>
        <v>(1410,"JOSE ALFREDO VAZQUEZ LOPEZ","supervisor.mex@empacadorarosarito.com.mx",1,53,85,1),</v>
      </c>
    </row>
    <row r="111" spans="1:16" x14ac:dyDescent="0.3">
      <c r="A111" s="1">
        <v>2515</v>
      </c>
      <c r="B111" s="1" t="s">
        <v>152</v>
      </c>
      <c r="C111" s="1" t="str">
        <f t="shared" si="16"/>
        <v>GONZALEZ GONZALEZ VICTOR</v>
      </c>
      <c r="D111" s="57" t="str">
        <f t="shared" si="17"/>
        <v>VICTOR GONZALEZ GONZALEZ</v>
      </c>
      <c r="E111" s="3" t="s">
        <v>10</v>
      </c>
      <c r="F111" s="3" t="s">
        <v>148</v>
      </c>
      <c r="G111" s="3">
        <f t="shared" si="18"/>
        <v>1</v>
      </c>
      <c r="H111" s="57" t="s">
        <v>115</v>
      </c>
      <c r="I111" s="57">
        <f t="shared" si="19"/>
        <v>53</v>
      </c>
      <c r="J111" s="57" t="s">
        <v>149</v>
      </c>
      <c r="K111" s="57">
        <f t="shared" si="20"/>
        <v>1</v>
      </c>
      <c r="L111" s="57" t="str">
        <f t="shared" si="21"/>
        <v>GERENCIA COMERCIAL</v>
      </c>
      <c r="M111" s="54" t="s">
        <v>1018</v>
      </c>
      <c r="N111" s="53" t="str">
        <f t="shared" si="22"/>
        <v>supervisor.mex@tierosa</v>
      </c>
      <c r="O111" s="53">
        <f t="shared" si="23"/>
        <v>85</v>
      </c>
      <c r="P111" s="53" t="str">
        <f t="shared" si="24"/>
        <v>(2515,"VICTOR GONZALEZ GONZALEZ","supervisor.mex@empacadorarosarito.com.mx",1,53,85,1),</v>
      </c>
    </row>
    <row r="112" spans="1:16" x14ac:dyDescent="0.3">
      <c r="A112" s="1">
        <v>5121</v>
      </c>
      <c r="B112" s="1" t="s">
        <v>171</v>
      </c>
      <c r="C112" s="1" t="str">
        <f t="shared" si="16"/>
        <v>GUDIÑO PICHARDO JOSE LUIS</v>
      </c>
      <c r="D112" s="57" t="str">
        <f t="shared" si="17"/>
        <v>JOSE LUIS GUDIÑO PICHARDO</v>
      </c>
      <c r="E112" s="3" t="s">
        <v>10</v>
      </c>
      <c r="F112" s="3" t="s">
        <v>163</v>
      </c>
      <c r="G112" s="3">
        <f t="shared" si="18"/>
        <v>6</v>
      </c>
      <c r="H112" s="57" t="s">
        <v>115</v>
      </c>
      <c r="I112" s="57">
        <f t="shared" si="19"/>
        <v>53</v>
      </c>
      <c r="J112" s="57" t="s">
        <v>164</v>
      </c>
      <c r="K112" s="57">
        <f t="shared" si="20"/>
        <v>6</v>
      </c>
      <c r="L112" s="57" t="str">
        <f t="shared" si="21"/>
        <v>GERENCIA COMERCIAL</v>
      </c>
      <c r="M112" s="53" t="s">
        <v>1028</v>
      </c>
      <c r="N112" s="53" t="str">
        <f t="shared" si="22"/>
        <v>supervisor.obr@tierosa</v>
      </c>
      <c r="O112" s="53">
        <f t="shared" si="23"/>
        <v>87</v>
      </c>
      <c r="P112" s="53" t="str">
        <f t="shared" si="24"/>
        <v>(5121,"JOSE LUIS GUDIÑO PICHARDO","supervisor.obr@empacadorarosarito.com.mx",6,53,87,6),</v>
      </c>
    </row>
    <row r="113" spans="1:16" x14ac:dyDescent="0.3">
      <c r="A113" s="1">
        <v>5312</v>
      </c>
      <c r="B113" s="1" t="s">
        <v>172</v>
      </c>
      <c r="C113" s="1" t="str">
        <f t="shared" si="16"/>
        <v>RODRIGUEZ BORBON MIGUEL</v>
      </c>
      <c r="D113" s="57" t="str">
        <f t="shared" si="17"/>
        <v>MIGUEL RODRIGUEZ BORBON</v>
      </c>
      <c r="E113" s="3" t="s">
        <v>10</v>
      </c>
      <c r="F113" s="3" t="s">
        <v>163</v>
      </c>
      <c r="G113" s="3">
        <f t="shared" si="18"/>
        <v>6</v>
      </c>
      <c r="H113" s="57" t="s">
        <v>115</v>
      </c>
      <c r="I113" s="57">
        <f t="shared" si="19"/>
        <v>53</v>
      </c>
      <c r="J113" s="57" t="s">
        <v>164</v>
      </c>
      <c r="K113" s="57">
        <f t="shared" si="20"/>
        <v>6</v>
      </c>
      <c r="L113" s="57" t="str">
        <f t="shared" si="21"/>
        <v>GERENCIA COMERCIAL</v>
      </c>
      <c r="M113" s="53" t="s">
        <v>1028</v>
      </c>
      <c r="N113" s="53" t="str">
        <f t="shared" si="22"/>
        <v>supervisor.obr@tierosa</v>
      </c>
      <c r="O113" s="53">
        <f t="shared" si="23"/>
        <v>87</v>
      </c>
      <c r="P113" s="53" t="str">
        <f t="shared" si="24"/>
        <v>(5312,"MIGUEL RODRIGUEZ BORBON","supervisor.obr@empacadorarosarito.com.mx",6,53,87,6),</v>
      </c>
    </row>
    <row r="114" spans="1:16" x14ac:dyDescent="0.3">
      <c r="A114" s="1">
        <v>5504</v>
      </c>
      <c r="B114" s="1" t="s">
        <v>174</v>
      </c>
      <c r="C114" s="1" t="str">
        <f t="shared" si="16"/>
        <v>CAMPOY ORTIZ JOSE OSWALDO</v>
      </c>
      <c r="D114" s="57" t="str">
        <f t="shared" si="17"/>
        <v>JOSE OSWALDO CAMPOY ORTIZ</v>
      </c>
      <c r="E114" s="3" t="s">
        <v>10</v>
      </c>
      <c r="F114" s="3" t="s">
        <v>163</v>
      </c>
      <c r="G114" s="3">
        <f t="shared" si="18"/>
        <v>6</v>
      </c>
      <c r="H114" s="57" t="s">
        <v>115</v>
      </c>
      <c r="I114" s="57">
        <f t="shared" si="19"/>
        <v>53</v>
      </c>
      <c r="J114" s="57" t="s">
        <v>164</v>
      </c>
      <c r="K114" s="57">
        <f t="shared" si="20"/>
        <v>6</v>
      </c>
      <c r="L114" s="57" t="str">
        <f t="shared" si="21"/>
        <v>GERENCIA COMERCIAL</v>
      </c>
      <c r="M114" s="53" t="s">
        <v>1028</v>
      </c>
      <c r="N114" s="53" t="str">
        <f t="shared" si="22"/>
        <v>supervisor.obr@tierosa</v>
      </c>
      <c r="O114" s="53">
        <f t="shared" si="23"/>
        <v>87</v>
      </c>
      <c r="P114" s="53" t="str">
        <f t="shared" si="24"/>
        <v>(5504,"JOSE OSWALDO CAMPOY ORTIZ","supervisor.obr@empacadorarosarito.com.mx",6,53,87,6),</v>
      </c>
    </row>
    <row r="115" spans="1:16" x14ac:dyDescent="0.3">
      <c r="A115" s="1">
        <v>2793</v>
      </c>
      <c r="B115" s="1" t="s">
        <v>206</v>
      </c>
      <c r="C115" s="1" t="str">
        <f t="shared" si="16"/>
        <v>BENAVIDES SALAZAR EDGAR HERIBERTO</v>
      </c>
      <c r="D115" s="57" t="str">
        <f t="shared" si="17"/>
        <v>EDGAR HERIBERTO BENAVIDES SALAZAR</v>
      </c>
      <c r="E115" s="3" t="s">
        <v>10</v>
      </c>
      <c r="F115" s="3" t="s">
        <v>204</v>
      </c>
      <c r="G115" s="3">
        <f t="shared" si="18"/>
        <v>4</v>
      </c>
      <c r="H115" s="57" t="s">
        <v>115</v>
      </c>
      <c r="I115" s="57">
        <f t="shared" si="19"/>
        <v>53</v>
      </c>
      <c r="J115" s="57" t="s">
        <v>205</v>
      </c>
      <c r="K115" s="57">
        <f t="shared" si="20"/>
        <v>4</v>
      </c>
      <c r="L115" s="57" t="str">
        <f t="shared" si="21"/>
        <v>GERENCIA COMERCIAL</v>
      </c>
      <c r="M115" s="54" t="s">
        <v>1038</v>
      </c>
      <c r="N115" s="53" t="str">
        <f t="shared" si="22"/>
        <v>supervisor.tij@tierosa</v>
      </c>
      <c r="O115" s="53">
        <f t="shared" si="23"/>
        <v>86</v>
      </c>
      <c r="P115" s="53" t="str">
        <f t="shared" si="24"/>
        <v>(2793,"EDGAR HERIBERTO BENAVIDES SALAZAR","supervisor.tij@empacadorarosarito.com.mx",4,53,86,4),</v>
      </c>
    </row>
    <row r="116" spans="1:16" x14ac:dyDescent="0.3">
      <c r="A116" s="1">
        <v>4525</v>
      </c>
      <c r="B116" s="1" t="s">
        <v>210</v>
      </c>
      <c r="C116" s="1" t="str">
        <f t="shared" si="16"/>
        <v>SEGOVIANO SANCHEZ GERARDO ALONSO</v>
      </c>
      <c r="D116" s="57" t="str">
        <f t="shared" si="17"/>
        <v>GERARDO ALONSO SEGOVIANO SANCHEZ</v>
      </c>
      <c r="E116" s="3" t="s">
        <v>10</v>
      </c>
      <c r="F116" s="3" t="s">
        <v>204</v>
      </c>
      <c r="G116" s="3">
        <f t="shared" si="18"/>
        <v>4</v>
      </c>
      <c r="H116" s="57" t="s">
        <v>115</v>
      </c>
      <c r="I116" s="57">
        <f t="shared" si="19"/>
        <v>53</v>
      </c>
      <c r="J116" s="57" t="s">
        <v>205</v>
      </c>
      <c r="K116" s="57">
        <f t="shared" si="20"/>
        <v>4</v>
      </c>
      <c r="L116" s="57" t="str">
        <f t="shared" si="21"/>
        <v>GERENCIA COMERCIAL</v>
      </c>
      <c r="M116" s="54" t="s">
        <v>1038</v>
      </c>
      <c r="N116" s="53" t="str">
        <f t="shared" si="22"/>
        <v>supervisor.tij@tierosa</v>
      </c>
      <c r="O116" s="53">
        <f t="shared" si="23"/>
        <v>86</v>
      </c>
      <c r="P116" s="53" t="str">
        <f t="shared" si="24"/>
        <v>(4525,"GERARDO ALONSO SEGOVIANO SANCHEZ","supervisor.tij@empacadorarosarito.com.mx",4,53,86,4),</v>
      </c>
    </row>
    <row r="117" spans="1:16" x14ac:dyDescent="0.3">
      <c r="A117" s="1">
        <v>1479</v>
      </c>
      <c r="B117" s="1" t="s">
        <v>38</v>
      </c>
      <c r="C117" s="1" t="str">
        <f t="shared" si="16"/>
        <v>FIMBRES ASTIAZARAN MARCIA CRISTINA</v>
      </c>
      <c r="D117" s="57" t="str">
        <f t="shared" si="17"/>
        <v>MARCIA CRISTINA FIMBRES ASTIAZARAN</v>
      </c>
      <c r="E117" s="3" t="s">
        <v>13</v>
      </c>
      <c r="F117" s="3" t="s">
        <v>6</v>
      </c>
      <c r="G117" s="3">
        <f t="shared" si="18"/>
        <v>2</v>
      </c>
      <c r="H117" s="57" t="s">
        <v>39</v>
      </c>
      <c r="I117" s="57">
        <f t="shared" si="19"/>
        <v>54</v>
      </c>
      <c r="J117" s="57" t="s">
        <v>22</v>
      </c>
      <c r="K117" s="57">
        <f t="shared" si="20"/>
        <v>17</v>
      </c>
      <c r="L117" s="57" t="str">
        <f t="shared" si="21"/>
        <v>GERENCIA ADMINISTRATIVA Y FINANSAS</v>
      </c>
      <c r="M117" s="54" t="s">
        <v>1117</v>
      </c>
      <c r="N117" s="53" t="str">
        <f t="shared" si="22"/>
        <v>m.fimbres@tierosa</v>
      </c>
      <c r="O117" s="53">
        <f t="shared" si="23"/>
        <v>88</v>
      </c>
      <c r="P117" s="53" t="str">
        <f t="shared" si="24"/>
        <v>(1479,"MARCIA CRISTINA FIMBRES ASTIAZARAN","m.fimbres@empacadorarosarito.com.mx",2,54,88,17),</v>
      </c>
    </row>
  </sheetData>
  <hyperlinks>
    <hyperlink ref="M92" r:id="rId1" xr:uid="{C9EF9B84-38E6-425A-AE5F-CEC3CE3F27C9}"/>
    <hyperlink ref="M93" r:id="rId2" xr:uid="{F4143CB3-655A-4494-B13C-97645C92D387}"/>
    <hyperlink ref="M94:M95" r:id="rId3" display="supervisor.her@empacadorarosarito.com.mx" xr:uid="{19A60994-B7B6-4368-951D-0CDB0D18C776}"/>
    <hyperlink ref="M105" r:id="rId4" xr:uid="{35D347E6-4439-4F8F-BF18-A1EAFE844DDB}"/>
    <hyperlink ref="M106" r:id="rId5" xr:uid="{80FEAC93-8C3E-4898-B569-32CC0BD58545}"/>
    <hyperlink ref="M107" r:id="rId6" xr:uid="{7F99A60E-468B-4532-A0F2-F30973A4D86F}"/>
    <hyperlink ref="M108:M109" r:id="rId7" display="supervisor.her@empacadorarosarito.com.mx" xr:uid="{212E6FD6-553D-4CD0-A495-603350167BC4}"/>
    <hyperlink ref="M96" r:id="rId8" xr:uid="{C5113140-A3DB-4B97-AF21-38B9690AFD2B}"/>
    <hyperlink ref="M97:M98" r:id="rId9" display="supervisor.mex@empacadorarosarito.com.mx" xr:uid="{4BF22E10-3A7A-4DE5-92BA-AB22B8EE9710}"/>
    <hyperlink ref="M110" r:id="rId10" xr:uid="{E2760E73-E219-40E7-9E07-2CDE4EC45AE6}"/>
    <hyperlink ref="M111" r:id="rId11" xr:uid="{B0C7DBCF-E260-4B83-A08B-E98C4BD17C3D}"/>
    <hyperlink ref="M99" r:id="rId12" xr:uid="{29F63467-C24A-43CD-BA5E-D94C396481C8}"/>
    <hyperlink ref="M100:M104" r:id="rId13" display="supervisor.tij@empacadorarosarito.com.mx" xr:uid="{6FB4590D-36B9-4755-BB12-F5C91C533F19}"/>
    <hyperlink ref="M115" r:id="rId14" xr:uid="{C6143C2D-8ECB-4D0A-8130-D1FB98B7E28F}"/>
    <hyperlink ref="M116" r:id="rId15" xr:uid="{61C55098-2AF5-41A0-8B17-5366E00BDD8E}"/>
    <hyperlink ref="M91" r:id="rId16" xr:uid="{BC2BC19F-710A-4CE3-AC1E-8F368005AACD}"/>
    <hyperlink ref="M117" r:id="rId17" xr:uid="{A97C6758-4FDE-4683-9C56-65508368A09D}"/>
    <hyperlink ref="M3" r:id="rId18" xr:uid="{C5480B1C-AF59-41F6-84A2-96CB5131FAC9}"/>
    <hyperlink ref="M5" r:id="rId19" xr:uid="{9251B3D5-3B40-4E6C-A28B-F1D2EC1C6BCD}"/>
    <hyperlink ref="M10" r:id="rId20" xr:uid="{631FB551-41DB-4ADD-9F5D-850779D6500D}"/>
    <hyperlink ref="M25" r:id="rId21" xr:uid="{236855AB-B192-46D7-B58C-BDE8FFB3EA6B}"/>
    <hyperlink ref="M26" r:id="rId22" xr:uid="{DA1444C8-0875-4AAF-99C5-F71A09F41089}"/>
    <hyperlink ref="M27" r:id="rId23" xr:uid="{D6E53E61-E056-4563-9FCE-BFDD670C542C}"/>
    <hyperlink ref="M47" r:id="rId24" xr:uid="{B2D38C1F-1153-46A8-BCE4-EEA9AF186126}"/>
    <hyperlink ref="M50" r:id="rId25" xr:uid="{D0D303B0-D628-4FC5-9625-CE861F28A89B}"/>
    <hyperlink ref="M53" r:id="rId26" xr:uid="{57E23E70-CD34-4662-AF1C-66829BFB6771}"/>
    <hyperlink ref="M55" r:id="rId27" xr:uid="{4A709C7B-7CBA-4395-B9D9-AB0A45E619FB}"/>
    <hyperlink ref="M59" r:id="rId28" xr:uid="{63F5A3CD-B644-415C-88A6-EAF5983579FD}"/>
    <hyperlink ref="M63" r:id="rId29" xr:uid="{63CB2591-4C8C-4AF9-B995-0AD4C3034C22}"/>
    <hyperlink ref="M68" r:id="rId30" xr:uid="{1E677574-734B-45FB-9D64-1D0B93F059AE}"/>
    <hyperlink ref="M71" r:id="rId31" xr:uid="{27B062F1-02EA-4D1E-9572-A61785A546A0}"/>
    <hyperlink ref="M73" r:id="rId32" xr:uid="{30BEDF83-82F2-48F4-8F45-234067347FFD}"/>
    <hyperlink ref="M74" r:id="rId33" xr:uid="{55096864-507D-4D98-A37E-B80837D0837B}"/>
    <hyperlink ref="M78" r:id="rId34" xr:uid="{749082FB-7FD2-425A-9613-04DF03CCF914}"/>
    <hyperlink ref="M81" r:id="rId35" xr:uid="{F93B6FEC-D7FC-4EC6-8DDE-EAFB8A917C7D}"/>
    <hyperlink ref="M86" r:id="rId36" xr:uid="{4A846125-80F8-4243-B590-B0047F45191B}"/>
    <hyperlink ref="M88" r:id="rId37" xr:uid="{4071F70F-E5D9-4ED2-9464-79D4CC81D98C}"/>
    <hyperlink ref="M89" r:id="rId38" xr:uid="{5FD62E84-F3E6-4349-AD8A-825D7E96CDD2}"/>
    <hyperlink ref="M16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workbookViewId="0">
      <selection activeCell="J33" sqref="J33"/>
    </sheetView>
  </sheetViews>
  <sheetFormatPr baseColWidth="10" defaultRowHeight="15.05" x14ac:dyDescent="0.3"/>
  <cols>
    <col min="1" max="1" width="6.44140625" customWidth="1"/>
    <col min="2" max="2" width="21.6640625" bestFit="1" customWidth="1"/>
    <col min="3" max="4" width="4.77734375" customWidth="1"/>
    <col min="5" max="5" width="26.33203125" bestFit="1" customWidth="1"/>
    <col min="9" max="9" width="19.5546875" bestFit="1" customWidth="1"/>
    <col min="10" max="10" width="34.109375" bestFit="1" customWidth="1"/>
    <col min="13" max="13" width="18" bestFit="1" customWidth="1"/>
  </cols>
  <sheetData>
    <row r="1" spans="1:13" x14ac:dyDescent="0.3">
      <c r="B1" s="59" t="s">
        <v>1632</v>
      </c>
    </row>
    <row r="2" spans="1:13" x14ac:dyDescent="0.3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">
      <c r="A3">
        <v>2</v>
      </c>
      <c r="B3" s="58" t="s">
        <v>1630</v>
      </c>
      <c r="C3">
        <v>1</v>
      </c>
      <c r="D3">
        <v>3</v>
      </c>
      <c r="E3" t="str">
        <f t="shared" ref="E3:E31" si="0">"("""&amp;B3&amp;""","&amp;C3&amp;"),"</f>
        <v>("APP MÓVIL",1),</v>
      </c>
    </row>
    <row r="4" spans="1:13" x14ac:dyDescent="0.3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2" t="s">
        <v>248</v>
      </c>
      <c r="J17" t="s">
        <v>1648</v>
      </c>
    </row>
    <row r="18" spans="1:10" x14ac:dyDescent="0.3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2" t="s">
        <v>1634</v>
      </c>
      <c r="J18" t="s">
        <v>1643</v>
      </c>
    </row>
    <row r="19" spans="1:10" x14ac:dyDescent="0.3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2" t="s">
        <v>1635</v>
      </c>
      <c r="J19" t="s">
        <v>1644</v>
      </c>
    </row>
    <row r="20" spans="1:10" x14ac:dyDescent="0.3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2" t="s">
        <v>1608</v>
      </c>
      <c r="J20" t="s">
        <v>1645</v>
      </c>
    </row>
    <row r="21" spans="1:10" x14ac:dyDescent="0.3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2" t="s">
        <v>1636</v>
      </c>
      <c r="J21" t="s">
        <v>1646</v>
      </c>
    </row>
    <row r="22" spans="1:10" x14ac:dyDescent="0.3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2" t="s">
        <v>1610</v>
      </c>
      <c r="J22" t="s">
        <v>1647</v>
      </c>
    </row>
    <row r="23" spans="1:10" x14ac:dyDescent="0.3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2" t="s">
        <v>1639</v>
      </c>
      <c r="J23" t="s">
        <v>1649</v>
      </c>
    </row>
    <row r="24" spans="1:10" x14ac:dyDescent="0.3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2" t="s">
        <v>1640</v>
      </c>
      <c r="J24" t="s">
        <v>1650</v>
      </c>
    </row>
    <row r="25" spans="1:10" x14ac:dyDescent="0.3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">
      <c r="C32">
        <v>2</v>
      </c>
      <c r="E32" t="str">
        <f t="shared" ref="E32:E39" si="1">"("""&amp;I17&amp;""","&amp;C32&amp;"),"</f>
        <v>("SAP",2),</v>
      </c>
    </row>
    <row r="33" spans="3:5" x14ac:dyDescent="0.3">
      <c r="C33">
        <v>2</v>
      </c>
      <c r="E33" t="str">
        <f t="shared" si="1"/>
        <v>("WINDOWS",2),</v>
      </c>
    </row>
    <row r="34" spans="3:5" x14ac:dyDescent="0.3">
      <c r="C34">
        <v>2</v>
      </c>
      <c r="E34" t="str">
        <f t="shared" si="1"/>
        <v>("LIQUIDACION",2),</v>
      </c>
    </row>
    <row r="35" spans="3:5" x14ac:dyDescent="0.3">
      <c r="C35">
        <v>2</v>
      </c>
      <c r="E35" t="str">
        <f t="shared" si="1"/>
        <v>("RED",2),</v>
      </c>
    </row>
    <row r="36" spans="3:5" x14ac:dyDescent="0.3">
      <c r="C36">
        <v>2</v>
      </c>
      <c r="E36" t="str">
        <f t="shared" si="1"/>
        <v>("EQUIPO DE COMPUTO",2),</v>
      </c>
    </row>
    <row r="37" spans="3:5" x14ac:dyDescent="0.3">
      <c r="C37">
        <v>2</v>
      </c>
      <c r="E37" t="str">
        <f t="shared" si="1"/>
        <v>("TRESS",2),</v>
      </c>
    </row>
    <row r="38" spans="3:5" x14ac:dyDescent="0.3">
      <c r="C38">
        <v>2</v>
      </c>
      <c r="E38" t="str">
        <f t="shared" si="1"/>
        <v>("OFFICE",2),</v>
      </c>
    </row>
    <row r="39" spans="3:5" x14ac:dyDescent="0.3">
      <c r="C39">
        <v>2</v>
      </c>
      <c r="E39" t="str">
        <f t="shared" si="1"/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workbookViewId="0">
      <selection activeCell="BR23" sqref="BR23"/>
    </sheetView>
  </sheetViews>
  <sheetFormatPr baseColWidth="10" defaultRowHeight="15.05" x14ac:dyDescent="0.3"/>
  <cols>
    <col min="1" max="1" width="13.33203125" bestFit="1" customWidth="1"/>
    <col min="2" max="2" width="13.109375" bestFit="1" customWidth="1"/>
    <col min="3" max="3" width="20.44140625" bestFit="1" customWidth="1"/>
    <col min="4" max="4" width="44.6640625" bestFit="1" customWidth="1"/>
    <col min="5" max="5" width="24" bestFit="1" customWidth="1"/>
    <col min="6" max="6" width="39.77734375" bestFit="1" customWidth="1"/>
    <col min="7" max="7" width="224" bestFit="1" customWidth="1"/>
    <col min="8" max="8" width="10.5546875" bestFit="1" customWidth="1"/>
    <col min="9" max="9" width="15.6640625" bestFit="1" customWidth="1"/>
    <col min="10" max="10" width="16.6640625" bestFit="1" customWidth="1"/>
    <col min="11" max="11" width="9.109375" bestFit="1" customWidth="1"/>
    <col min="12" max="12" width="19.109375" bestFit="1" customWidth="1"/>
    <col min="13" max="13" width="44.6640625" bestFit="1" customWidth="1"/>
    <col min="14" max="14" width="29.6640625" bestFit="1" customWidth="1"/>
    <col min="15" max="15" width="62.21875" bestFit="1" customWidth="1"/>
    <col min="16" max="16" width="12.5546875" bestFit="1" customWidth="1"/>
    <col min="17" max="17" width="31.77734375" bestFit="1" customWidth="1"/>
    <col min="18" max="18" width="78.6640625" bestFit="1" customWidth="1"/>
    <col min="19" max="19" width="32.109375" bestFit="1" customWidth="1"/>
    <col min="20" max="20" width="8.77734375" bestFit="1" customWidth="1"/>
    <col min="21" max="21" width="19.5546875" bestFit="1" customWidth="1"/>
    <col min="22" max="22" width="11.109375" bestFit="1" customWidth="1"/>
    <col min="23" max="23" width="17.77734375" bestFit="1" customWidth="1"/>
    <col min="24" max="24" width="21.21875" bestFit="1" customWidth="1"/>
    <col min="25" max="25" width="11.109375" bestFit="1" customWidth="1"/>
    <col min="26" max="26" width="26" bestFit="1" customWidth="1"/>
    <col min="27" max="27" width="19" bestFit="1" customWidth="1"/>
    <col min="28" max="28" width="10.109375" bestFit="1" customWidth="1"/>
    <col min="29" max="29" width="7" bestFit="1" customWidth="1"/>
    <col min="30" max="30" width="6.88671875" bestFit="1" customWidth="1"/>
    <col min="31" max="31" width="7.77734375" bestFit="1" customWidth="1"/>
    <col min="32" max="32" width="6.88671875" bestFit="1" customWidth="1"/>
    <col min="33" max="33" width="8.33203125" bestFit="1" customWidth="1"/>
    <col min="34" max="34" width="12.6640625" bestFit="1" customWidth="1"/>
    <col min="35" max="35" width="14.33203125" bestFit="1" customWidth="1"/>
    <col min="36" max="36" width="17.77734375" bestFit="1" customWidth="1"/>
    <col min="37" max="37" width="11.5546875" customWidth="1"/>
    <col min="38" max="38" width="17.6640625" bestFit="1" customWidth="1"/>
    <col min="39" max="39" width="11.5546875" customWidth="1"/>
    <col min="40" max="40" width="15.77734375" bestFit="1" customWidth="1"/>
    <col min="41" max="41" width="9.5546875" bestFit="1" customWidth="1"/>
    <col min="42" max="42" width="15" bestFit="1" customWidth="1"/>
    <col min="43" max="43" width="19.44140625" bestFit="1" customWidth="1"/>
    <col min="44" max="44" width="26.88671875" bestFit="1" customWidth="1"/>
    <col min="45" max="45" width="27.33203125" bestFit="1" customWidth="1"/>
    <col min="46" max="46" width="20.33203125" bestFit="1" customWidth="1"/>
    <col min="47" max="47" width="12" bestFit="1" customWidth="1"/>
    <col min="48" max="49" width="11.33203125" bestFit="1" customWidth="1"/>
    <col min="50" max="50" width="17.33203125" bestFit="1" customWidth="1"/>
    <col min="51" max="51" width="20.44140625" bestFit="1" customWidth="1"/>
    <col min="52" max="52" width="12.44140625" bestFit="1" customWidth="1"/>
    <col min="53" max="53" width="11.21875" bestFit="1" customWidth="1"/>
    <col min="54" max="54" width="12.109375" bestFit="1" customWidth="1"/>
    <col min="55" max="55" width="16.21875" bestFit="1" customWidth="1"/>
    <col min="56" max="56" width="36.109375" bestFit="1" customWidth="1"/>
    <col min="57" max="57" width="19.21875" bestFit="1" customWidth="1"/>
    <col min="58" max="58" width="21.88671875" bestFit="1" customWidth="1"/>
    <col min="59" max="59" width="15.6640625" bestFit="1" customWidth="1"/>
    <col min="60" max="60" width="13.44140625" bestFit="1" customWidth="1"/>
    <col min="61" max="61" width="38.109375" bestFit="1" customWidth="1"/>
    <col min="62" max="62" width="43.77734375" bestFit="1" customWidth="1"/>
    <col min="63" max="63" width="25.21875" bestFit="1" customWidth="1"/>
    <col min="64" max="68" width="11.5546875" customWidth="1"/>
    <col min="69" max="69" width="11.88671875" customWidth="1"/>
    <col min="70" max="70" width="158.21875" bestFit="1" customWidth="1"/>
    <col min="71" max="71" width="11.6640625" bestFit="1" customWidth="1"/>
  </cols>
  <sheetData>
    <row r="1" spans="1:71" x14ac:dyDescent="0.3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3"/>
      <c r="I2" s="63"/>
      <c r="J2" s="63"/>
      <c r="K2" s="63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3"/>
      <c r="AC2" s="63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3"/>
      <c r="I3" s="63"/>
      <c r="J3" s="63"/>
      <c r="K3" s="63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3" t="s">
        <v>314</v>
      </c>
      <c r="AD3" s="63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3" t="s">
        <v>338</v>
      </c>
      <c r="AD4" s="63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3"/>
      <c r="I5" s="63"/>
      <c r="J5" s="63"/>
      <c r="K5" s="63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3" t="s">
        <v>338</v>
      </c>
      <c r="AD5" s="63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3"/>
      <c r="I6" s="63"/>
      <c r="J6" s="63"/>
      <c r="K6" s="63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3"/>
      <c r="AD6" s="63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3"/>
      <c r="AC7" s="63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3"/>
      <c r="I8" s="63"/>
      <c r="J8" s="63"/>
      <c r="K8" s="63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3" t="s">
        <v>338</v>
      </c>
      <c r="AD8" s="63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3"/>
      <c r="AC9" s="63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3"/>
      <c r="I10" s="63"/>
      <c r="J10" s="63"/>
      <c r="K10" s="63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3"/>
      <c r="I11" s="63"/>
      <c r="J11" s="63"/>
      <c r="K11" s="63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3" t="s">
        <v>399</v>
      </c>
      <c r="AD11" s="63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3"/>
      <c r="AC12" s="63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3"/>
      <c r="AC13" s="63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3"/>
      <c r="I14" s="63"/>
      <c r="J14" s="63"/>
      <c r="K14" s="63"/>
      <c r="L14" s="63"/>
      <c r="M14" s="6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3"/>
      <c r="AC14" s="6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3"/>
      <c r="AC15" s="63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3"/>
      <c r="I16" s="63"/>
      <c r="J16" s="63"/>
      <c r="K16" s="63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3"/>
      <c r="AC16" s="63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3" t="s">
        <v>399</v>
      </c>
      <c r="AD17" s="63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3" t="s">
        <v>399</v>
      </c>
      <c r="AD18" s="6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3" t="s">
        <v>338</v>
      </c>
      <c r="AD19" s="63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3" t="s">
        <v>314</v>
      </c>
      <c r="AD20" s="63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3"/>
      <c r="I21" s="63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3"/>
      <c r="AC21" s="63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3"/>
      <c r="AC22" s="63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3"/>
      <c r="I23" s="63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3"/>
      <c r="AC23" s="63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3"/>
      <c r="I24" s="63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3"/>
      <c r="AC24" s="63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3"/>
      <c r="I25" s="63"/>
      <c r="J25" s="63"/>
      <c r="K25" s="63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3"/>
      <c r="AC25" s="63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3"/>
      <c r="I26" s="63"/>
      <c r="J26" s="63"/>
      <c r="K26" s="63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3"/>
      <c r="AC26" s="63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3"/>
      <c r="I27" s="63"/>
      <c r="J27" s="63"/>
      <c r="K27" s="63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3"/>
      <c r="AC27" s="63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3"/>
      <c r="I28" s="63"/>
      <c r="J28" s="63"/>
      <c r="K28" s="63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3"/>
      <c r="AC28" s="63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3"/>
      <c r="I29" s="63"/>
      <c r="J29" s="63"/>
      <c r="K29" s="63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3"/>
      <c r="AC29" s="63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3"/>
      <c r="I30" s="63"/>
      <c r="J30" s="63"/>
      <c r="K30" s="63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3"/>
      <c r="AC30" s="63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3"/>
      <c r="I31" s="63"/>
      <c r="J31" s="63"/>
      <c r="K31" s="63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3"/>
      <c r="AC31" s="6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3"/>
      <c r="I32" s="63"/>
      <c r="J32" s="63"/>
      <c r="K32" s="63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3"/>
      <c r="AC32" s="6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3"/>
      <c r="I33" s="63"/>
      <c r="J33" s="63"/>
      <c r="K33" s="63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3"/>
      <c r="AC33" s="6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3"/>
      <c r="I34" s="63"/>
      <c r="J34" s="63"/>
      <c r="K34" s="63"/>
      <c r="L34" s="63"/>
      <c r="M34" s="6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3"/>
      <c r="AC34" s="63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3"/>
      <c r="I35" s="63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3"/>
      <c r="AC35" s="63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3"/>
      <c r="I36" s="63"/>
      <c r="J36" s="63"/>
      <c r="K36" s="63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3"/>
      <c r="AC36" s="63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3" t="s">
        <v>314</v>
      </c>
      <c r="AD37" s="63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3" t="s">
        <v>314</v>
      </c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3" t="s">
        <v>338</v>
      </c>
      <c r="AD39" s="63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3" t="s">
        <v>338</v>
      </c>
      <c r="AD40" s="63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3" t="s">
        <v>399</v>
      </c>
      <c r="AD41" s="63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3"/>
      <c r="I42" s="63"/>
      <c r="J42" s="63"/>
      <c r="K42" s="63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3"/>
      <c r="AC42" s="63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3"/>
      <c r="I43" s="63"/>
      <c r="J43" s="63"/>
      <c r="K43" s="63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3"/>
      <c r="AC44" s="63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3"/>
      <c r="AC45" s="63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3"/>
      <c r="I46" s="63"/>
      <c r="J46" s="63"/>
      <c r="K46" s="63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3"/>
      <c r="AC46" s="63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3"/>
      <c r="I47" s="63"/>
      <c r="J47" s="63"/>
      <c r="K47" s="63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3"/>
      <c r="AC47" s="63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3" t="s">
        <v>338</v>
      </c>
      <c r="AD48" s="63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3"/>
      <c r="AC49" s="63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3" t="s">
        <v>314</v>
      </c>
      <c r="AD50" s="63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3"/>
      <c r="AC51" s="63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3"/>
      <c r="AC52" s="63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3" t="s">
        <v>314</v>
      </c>
      <c r="AD53" s="63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3"/>
      <c r="I54" s="63"/>
      <c r="J54" s="63"/>
      <c r="K54" s="63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3"/>
      <c r="I55" s="63"/>
      <c r="J55" s="63"/>
      <c r="K55" s="63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3" t="s">
        <v>399</v>
      </c>
      <c r="AD55" s="63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3"/>
      <c r="I56" s="63"/>
      <c r="J56" s="63"/>
      <c r="K56" s="63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3" t="s">
        <v>399</v>
      </c>
      <c r="AD56" s="63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3"/>
      <c r="I57" s="63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3"/>
      <c r="AC57" s="63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3"/>
      <c r="I58" s="63"/>
      <c r="J58" s="63"/>
      <c r="K58" s="63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3"/>
      <c r="AC58" s="63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3" t="s">
        <v>338</v>
      </c>
      <c r="AD59" s="63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3" t="s">
        <v>399</v>
      </c>
      <c r="AD60" s="63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3"/>
      <c r="AC62" s="63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3" t="s">
        <v>399</v>
      </c>
      <c r="AD64" s="63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3" t="s">
        <v>399</v>
      </c>
      <c r="AD65" s="63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3"/>
      <c r="I66" s="63"/>
      <c r="J66" s="63"/>
      <c r="K66" s="63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3"/>
      <c r="AC66" s="63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3"/>
      <c r="AC70" s="63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3"/>
      <c r="AC71" s="63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3"/>
      <c r="AC72" s="63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3"/>
      <c r="AC73" s="63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3"/>
      <c r="I75" s="63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3"/>
      <c r="AC75" s="63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3" t="s">
        <v>399</v>
      </c>
      <c r="AD78" s="63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3"/>
      <c r="AC79" s="63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3"/>
      <c r="I80" s="63"/>
      <c r="J80" s="63"/>
      <c r="K80" s="63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3"/>
      <c r="AC80" s="63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3" t="s">
        <v>399</v>
      </c>
      <c r="AD82" s="63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3"/>
      <c r="I83" s="63"/>
      <c r="J83" s="63"/>
      <c r="K83" s="63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3" t="s">
        <v>399</v>
      </c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3"/>
      <c r="I84" s="63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3"/>
      <c r="AC84" s="63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3"/>
      <c r="I85" s="63"/>
      <c r="J85" s="63"/>
      <c r="K85" s="63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3" t="s">
        <v>338</v>
      </c>
      <c r="AD85" s="63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3"/>
      <c r="AC86" s="63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3"/>
      <c r="AC87" s="63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3"/>
      <c r="I88" s="63"/>
      <c r="J88" s="63"/>
      <c r="K88" s="63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3"/>
      <c r="AC88" s="63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3"/>
      <c r="I89" s="63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3" t="s">
        <v>399</v>
      </c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3"/>
      <c r="I90" s="63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3" t="s">
        <v>399</v>
      </c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3"/>
      <c r="I91" s="63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3" t="s">
        <v>338</v>
      </c>
      <c r="AD91" s="63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3"/>
      <c r="I92" s="63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3" t="s">
        <v>399</v>
      </c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5"/>
      <c r="I93" s="65"/>
      <c r="J93" s="65"/>
      <c r="K93" s="65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3"/>
      <c r="AC93" s="63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3"/>
      <c r="AC94" s="63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3"/>
      <c r="AC95" s="63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3"/>
      <c r="I96" s="63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3"/>
      <c r="AC96" s="63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3"/>
      <c r="I97" s="63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3"/>
      <c r="AC97" s="63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3"/>
      <c r="I98" s="63"/>
      <c r="J98" s="63"/>
      <c r="K98" s="63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3"/>
      <c r="AC98" s="63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3"/>
      <c r="AC99" s="63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3"/>
      <c r="I100" s="63"/>
      <c r="J100" s="63"/>
      <c r="K100" s="63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3" t="s">
        <v>399</v>
      </c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3"/>
      <c r="I101" s="63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3"/>
      <c r="AC101" s="63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3"/>
      <c r="I102" s="63"/>
      <c r="J102" s="63"/>
      <c r="K102" s="63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3"/>
      <c r="AC102" s="63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3"/>
      <c r="I103" s="63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3" t="s">
        <v>338</v>
      </c>
      <c r="AD103" s="63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3"/>
      <c r="I104" s="63"/>
      <c r="J104" s="63"/>
      <c r="K104" s="63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3"/>
      <c r="AC104" s="63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3"/>
      <c r="I105" s="63"/>
      <c r="J105" s="63"/>
      <c r="K105" s="63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3"/>
      <c r="AC105" s="63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3"/>
      <c r="I106" s="63"/>
      <c r="J106" s="63"/>
      <c r="K106" s="63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3"/>
      <c r="AC106" s="63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3"/>
      <c r="I107" s="63"/>
      <c r="J107" s="63"/>
      <c r="K107" s="63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3"/>
      <c r="AC107" s="63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3"/>
      <c r="AC108" s="63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3"/>
      <c r="I109" s="63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3"/>
      <c r="AC109" s="63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3"/>
      <c r="AC110" s="63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3"/>
      <c r="I111" s="63"/>
      <c r="J111" s="63"/>
      <c r="K111" s="63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3" t="s">
        <v>399</v>
      </c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3"/>
      <c r="AC112" s="63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3"/>
      <c r="AC113" s="63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3"/>
      <c r="I114" s="63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3" t="s">
        <v>399</v>
      </c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3"/>
      <c r="I116" s="63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3" t="s">
        <v>338</v>
      </c>
      <c r="AD116" s="63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5"/>
      <c r="M117" s="65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3"/>
      <c r="AC117" s="63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3"/>
      <c r="AC118" s="63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3"/>
      <c r="AC119" s="63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3"/>
      <c r="I120" s="63"/>
      <c r="J120" s="63"/>
      <c r="K120" s="63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3" t="s">
        <v>399</v>
      </c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3" t="s">
        <v>399</v>
      </c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3"/>
      <c r="J122" s="63"/>
      <c r="K122" s="63"/>
      <c r="L122" s="63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3"/>
      <c r="AC122" s="63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x14ac:dyDescent="0.3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3"/>
      <c r="AC123" s="63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3"/>
      <c r="I124" s="63"/>
      <c r="J124" s="63"/>
      <c r="K124" s="63"/>
      <c r="L124" s="63"/>
      <c r="M124" s="6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3"/>
      <c r="AC124" s="63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3"/>
      <c r="I125" s="63"/>
      <c r="J125" s="63"/>
      <c r="K125" s="63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3"/>
      <c r="AC125" s="63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3"/>
      <c r="I126" s="63"/>
      <c r="J126" s="63"/>
      <c r="K126" s="63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3"/>
      <c r="AC126" s="63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3" t="s">
        <v>399</v>
      </c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3" t="s">
        <v>338</v>
      </c>
      <c r="AD128" s="63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3"/>
      <c r="AC129" s="63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3"/>
      <c r="I130" s="63"/>
      <c r="J130" s="63"/>
      <c r="K130" s="63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3"/>
      <c r="AC130" s="63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3"/>
      <c r="AC131" s="63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3"/>
      <c r="AC132" s="63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3"/>
      <c r="AC133" s="63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3"/>
      <c r="AC134" s="63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3"/>
      <c r="AC135" s="63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3" t="s">
        <v>399</v>
      </c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3"/>
      <c r="AC137" s="63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3"/>
      <c r="AC138" s="63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3"/>
      <c r="AC139" s="63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3"/>
      <c r="AC140" s="63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3"/>
      <c r="I141" s="63"/>
      <c r="J141" s="63"/>
      <c r="K141" s="63"/>
      <c r="L141" s="63"/>
      <c r="M141" s="63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3"/>
      <c r="AC141" s="63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3"/>
      <c r="AC142" s="63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3"/>
      <c r="AC143" s="63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3"/>
      <c r="AC144" s="63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3"/>
      <c r="AC145" s="63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3"/>
      <c r="AC146" s="63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3"/>
      <c r="AC147" s="63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3"/>
      <c r="AC148" s="63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3"/>
      <c r="AC149" s="63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3"/>
      <c r="AC150" s="63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3"/>
      <c r="AC151" s="63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3"/>
      <c r="AC152" s="63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3"/>
      <c r="AC153" s="63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3"/>
      <c r="AC154" s="63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3"/>
      <c r="AC155" s="63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3"/>
      <c r="AC156" s="63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3"/>
      <c r="AC157" s="63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3"/>
      <c r="AC158" s="63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3"/>
      <c r="AC159" s="63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3"/>
      <c r="AC160" s="63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3"/>
      <c r="AC161" s="63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3"/>
      <c r="AC162" s="63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3"/>
      <c r="AC163" s="63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3"/>
      <c r="AC164" s="63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3"/>
      <c r="AC165" s="63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3"/>
      <c r="AC166" s="63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3"/>
      <c r="AC167" s="63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3"/>
      <c r="AC168" s="63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3"/>
      <c r="AC169" s="63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3"/>
      <c r="AC170" s="63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3"/>
      <c r="AC171" s="63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3"/>
      <c r="AC172" s="63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3"/>
      <c r="AC173" s="63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3"/>
      <c r="AC174" s="63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3"/>
      <c r="AC175" s="63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3"/>
      <c r="AC176" s="63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3"/>
      <c r="AC177" s="63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3"/>
      <c r="AC178" s="63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3"/>
      <c r="AC179" s="63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3"/>
      <c r="AC180" s="63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3"/>
      <c r="AC181" s="63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3"/>
      <c r="AC182" s="63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3"/>
      <c r="AC183" s="63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3"/>
      <c r="I184" s="63"/>
      <c r="J184" s="63"/>
      <c r="K184" s="63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3"/>
      <c r="AC184" s="63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3"/>
      <c r="I185" s="63"/>
      <c r="J185" s="63"/>
      <c r="K185" s="63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3"/>
      <c r="AC185" s="63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3"/>
      <c r="AC186" s="63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3"/>
      <c r="AC187" s="63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3"/>
      <c r="AC188" s="63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3"/>
      <c r="AC189" s="63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3"/>
      <c r="I190" s="63"/>
      <c r="J190" s="63"/>
      <c r="K190" s="63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3"/>
      <c r="AC190" s="63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3"/>
      <c r="AC191" s="63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3"/>
      <c r="AC192" s="63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3"/>
      <c r="AC193" s="63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3"/>
      <c r="AC194" s="63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3"/>
      <c r="AC195" s="63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3"/>
      <c r="AC196" s="63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3"/>
      <c r="AC197" s="63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3"/>
      <c r="I198" s="63"/>
      <c r="J198" s="63"/>
      <c r="K198" s="63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3"/>
      <c r="AC198" s="63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3"/>
      <c r="I199" s="63"/>
      <c r="J199" s="63"/>
      <c r="K199" s="63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3"/>
      <c r="AC199" s="63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3"/>
      <c r="I200" s="63"/>
      <c r="J200" s="63"/>
      <c r="K200" s="63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3"/>
      <c r="AC200" s="63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3"/>
      <c r="I201" s="63"/>
      <c r="J201" s="63"/>
      <c r="K201" s="63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3"/>
      <c r="AC201" s="63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3"/>
      <c r="I202" s="63"/>
      <c r="J202" s="63"/>
      <c r="K202" s="63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3"/>
      <c r="AC202" s="63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3"/>
      <c r="I203" s="63"/>
      <c r="J203" s="63"/>
      <c r="K203" s="63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3"/>
      <c r="AC203" s="63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3"/>
      <c r="I204" s="63"/>
      <c r="J204" s="63"/>
      <c r="K204" s="63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3"/>
      <c r="AC204" s="63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3"/>
      <c r="I205" s="63"/>
      <c r="J205" s="63"/>
      <c r="K205" s="63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3"/>
      <c r="AC205" s="63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3"/>
      <c r="I206" s="63"/>
      <c r="J206" s="63"/>
      <c r="K206" s="63"/>
      <c r="L206" s="63"/>
      <c r="M206" s="6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3"/>
      <c r="AC206" s="63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4"/>
      <c r="I207" s="64"/>
      <c r="J207" s="63"/>
      <c r="K207" s="63"/>
      <c r="L207" s="63"/>
      <c r="M207" s="6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3"/>
      <c r="AC207" s="63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3"/>
      <c r="I208" s="63"/>
      <c r="J208" s="63"/>
      <c r="K208" s="63"/>
      <c r="L208" s="6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3"/>
      <c r="AC208" s="63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3"/>
      <c r="I209" s="63"/>
      <c r="J209" s="63"/>
      <c r="K209" s="63"/>
      <c r="L209" s="63"/>
      <c r="M209" s="6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3"/>
      <c r="AC209" s="63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3"/>
      <c r="I210" s="63"/>
      <c r="J210" s="63"/>
      <c r="K210" s="63"/>
      <c r="L210" s="63"/>
      <c r="M210" s="6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3"/>
      <c r="AC210" s="63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3"/>
      <c r="I211" s="63"/>
      <c r="J211" s="63"/>
      <c r="K211" s="63"/>
      <c r="L211" s="63"/>
      <c r="M211" s="63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3"/>
      <c r="AC211" s="63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3"/>
      <c r="I212" s="63"/>
      <c r="J212" s="63"/>
      <c r="K212" s="63"/>
      <c r="L212" s="63"/>
      <c r="M212" s="63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3"/>
      <c r="AC212" s="63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3"/>
      <c r="I213" s="63"/>
      <c r="J213" s="63"/>
      <c r="K213" s="63"/>
      <c r="L213" s="63"/>
      <c r="M213" s="63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3"/>
      <c r="AC213" s="63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3"/>
      <c r="I214" s="63"/>
      <c r="J214" s="63"/>
      <c r="K214" s="63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3"/>
      <c r="AC214" s="63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3"/>
      <c r="I215" s="63"/>
      <c r="J215" s="63"/>
      <c r="K215" s="63"/>
      <c r="L215" s="63"/>
      <c r="M215" s="6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3"/>
      <c r="AC215" s="63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3"/>
      <c r="I216" s="63"/>
      <c r="J216" s="63"/>
      <c r="K216" s="63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3"/>
      <c r="AC216" s="63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3"/>
      <c r="I217" s="63"/>
      <c r="J217" s="63"/>
      <c r="K217" s="63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3"/>
      <c r="AC217" s="63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3"/>
      <c r="I218" s="63"/>
      <c r="J218" s="63"/>
      <c r="K218" s="63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3"/>
      <c r="AC218" s="63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3"/>
      <c r="I219" s="63"/>
      <c r="J219" s="63"/>
      <c r="K219" s="63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3"/>
      <c r="AC219" s="63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3"/>
      <c r="I220" s="63"/>
      <c r="J220" s="63"/>
      <c r="K220" s="63"/>
      <c r="L220" s="63"/>
      <c r="M220" s="6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3"/>
      <c r="AC220" s="63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3"/>
      <c r="I221" s="63"/>
      <c r="J221" s="63"/>
      <c r="K221" s="63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3"/>
      <c r="AC221" s="63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3"/>
      <c r="I222" s="63"/>
      <c r="J222" s="63"/>
      <c r="K222" s="63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3"/>
      <c r="AC222" s="63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3"/>
      <c r="I223" s="63"/>
      <c r="J223" s="63"/>
      <c r="K223" s="63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3"/>
      <c r="AC223" s="63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3"/>
      <c r="I224" s="63"/>
      <c r="J224" s="63"/>
      <c r="K224" s="63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3"/>
      <c r="AC224" s="63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3"/>
      <c r="I225" s="63"/>
      <c r="J225" s="63"/>
      <c r="K225" s="63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3"/>
      <c r="AC225" s="63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3"/>
      <c r="I226" s="63"/>
      <c r="J226" s="63"/>
      <c r="K226" s="63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3"/>
      <c r="AC226" s="63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3"/>
      <c r="I227" s="63"/>
      <c r="J227" s="63"/>
      <c r="K227" s="63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3"/>
      <c r="AC227" s="63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3"/>
      <c r="I228" s="63"/>
      <c r="J228" s="63"/>
      <c r="K228" s="63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3"/>
      <c r="AC228" s="63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3"/>
      <c r="I229" s="63"/>
      <c r="J229" s="63"/>
      <c r="K229" s="63"/>
      <c r="L229" s="63"/>
      <c r="M229" s="6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3"/>
      <c r="AC229" s="63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3"/>
      <c r="I230" s="63"/>
      <c r="J230" s="63"/>
      <c r="K230" s="63"/>
      <c r="L230" s="63"/>
      <c r="M230" s="6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3"/>
      <c r="AC230" s="63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3"/>
      <c r="I231" s="63"/>
      <c r="J231" s="63"/>
      <c r="K231" s="63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3"/>
      <c r="AC231" s="63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3"/>
      <c r="I232" s="63"/>
      <c r="J232" s="63"/>
      <c r="K232" s="63"/>
      <c r="L232" s="63"/>
      <c r="M232" s="6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3"/>
      <c r="AC232" s="63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3"/>
      <c r="I233" s="63"/>
      <c r="J233" s="63"/>
      <c r="K233" s="63"/>
      <c r="L233" s="63"/>
      <c r="M233" s="63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3"/>
      <c r="AC233" s="63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3"/>
      <c r="I234" s="63"/>
      <c r="J234" s="63"/>
      <c r="K234" s="63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3"/>
      <c r="AC234" s="63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3"/>
      <c r="I235" s="63"/>
      <c r="J235" s="63"/>
      <c r="K235" s="63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3"/>
      <c r="AC235" s="63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3"/>
      <c r="I236" s="63"/>
      <c r="J236" s="63"/>
      <c r="K236" s="63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3"/>
      <c r="AC236" s="63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3"/>
      <c r="I237" s="63"/>
      <c r="J237" s="63"/>
      <c r="K237" s="63"/>
      <c r="L237" s="63"/>
      <c r="M237" s="63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3"/>
      <c r="AC237" s="63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3"/>
      <c r="I238" s="63"/>
      <c r="J238" s="63"/>
      <c r="K238" s="63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3"/>
      <c r="AC238" s="63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3"/>
      <c r="I239" s="63"/>
      <c r="J239" s="63"/>
      <c r="K239" s="63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3"/>
      <c r="AC239" s="63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3"/>
      <c r="I240" s="63"/>
      <c r="J240" s="63"/>
      <c r="K240" s="63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3"/>
      <c r="AC240" s="63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3"/>
      <c r="I241" s="63"/>
      <c r="J241" s="63"/>
      <c r="K241" s="63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3"/>
      <c r="AC241" s="63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3"/>
      <c r="I242" s="63"/>
      <c r="J242" s="63"/>
      <c r="K242" s="63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3"/>
      <c r="AC242" s="63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3"/>
      <c r="I243" s="63"/>
      <c r="J243" s="63"/>
      <c r="K243" s="63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3"/>
      <c r="AC243" s="63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3"/>
      <c r="I244" s="63"/>
      <c r="J244" s="63"/>
      <c r="K244" s="63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3"/>
      <c r="AC244" s="63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3"/>
      <c r="I245" s="63"/>
      <c r="J245" s="63"/>
      <c r="K245" s="63"/>
      <c r="L245" s="63"/>
      <c r="M245" s="6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3"/>
      <c r="AC245" s="63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3"/>
      <c r="I246" s="63"/>
      <c r="J246" s="63"/>
      <c r="K246" s="63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3"/>
      <c r="AC246" s="63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3"/>
      <c r="I247" s="63"/>
      <c r="J247" s="63"/>
      <c r="K247" s="63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3"/>
      <c r="AC247" s="63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3"/>
      <c r="I248" s="63"/>
      <c r="J248" s="63"/>
      <c r="K248" s="63"/>
      <c r="L248" s="63"/>
      <c r="M248" s="63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3"/>
      <c r="AC248" s="63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3"/>
      <c r="I249" s="63"/>
      <c r="J249" s="63"/>
      <c r="K249" s="63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3"/>
      <c r="AC249" s="63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3"/>
      <c r="I250" s="63"/>
      <c r="J250" s="63"/>
      <c r="K250" s="63"/>
      <c r="L250" s="63"/>
      <c r="M250" s="6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3"/>
      <c r="AC250" s="63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3"/>
      <c r="I251" s="63"/>
      <c r="J251" s="63"/>
      <c r="K251" s="63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3"/>
      <c r="AC251" s="63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3"/>
      <c r="I252" s="63"/>
      <c r="J252" s="63"/>
      <c r="K252" s="63"/>
      <c r="L252" s="63"/>
      <c r="M252" s="6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3"/>
      <c r="AC252" s="63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3"/>
      <c r="I253" s="63"/>
      <c r="J253" s="63"/>
      <c r="K253" s="63"/>
      <c r="L253" s="63"/>
      <c r="M253" s="6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3"/>
      <c r="AC253" s="63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3"/>
      <c r="I254" s="63"/>
      <c r="J254" s="63"/>
      <c r="K254" s="63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3"/>
      <c r="AC254" s="63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3"/>
      <c r="I255" s="63"/>
      <c r="J255" s="63"/>
      <c r="K255" s="63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3"/>
      <c r="AC255" s="63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3"/>
      <c r="I256" s="63"/>
      <c r="J256" s="63"/>
      <c r="K256" s="63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3"/>
      <c r="AC256" s="63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3"/>
      <c r="I257" s="63"/>
      <c r="J257" s="63"/>
      <c r="K257" s="63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3"/>
      <c r="AC257" s="63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3"/>
      <c r="I258" s="63"/>
      <c r="J258" s="63"/>
      <c r="K258" s="63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3"/>
      <c r="AC258" s="63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3"/>
      <c r="I259" s="63"/>
      <c r="J259" s="63"/>
      <c r="K259" s="63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3"/>
      <c r="AC259" s="63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3"/>
      <c r="I260" s="63"/>
      <c r="J260" s="63"/>
      <c r="K260" s="63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3"/>
      <c r="AC260" s="63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3"/>
      <c r="I261" s="63"/>
      <c r="J261" s="63"/>
      <c r="K261" s="63"/>
      <c r="L261" s="63"/>
      <c r="M261" s="6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3"/>
      <c r="AC261" s="63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3"/>
      <c r="I262" s="63"/>
      <c r="J262" s="63"/>
      <c r="K262" s="63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3"/>
      <c r="AC262" s="63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3"/>
      <c r="I263" s="63"/>
      <c r="J263" s="63"/>
      <c r="K263" s="63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3"/>
      <c r="AC263" s="63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3"/>
      <c r="I264" s="63"/>
      <c r="J264" s="63"/>
      <c r="K264" s="63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3"/>
      <c r="AC264" s="63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3"/>
      <c r="I265" s="63"/>
      <c r="J265" s="63"/>
      <c r="K265" s="63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3"/>
      <c r="AC265" s="63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3"/>
      <c r="I266" s="63"/>
      <c r="J266" s="63"/>
      <c r="K266" s="63"/>
      <c r="L266" s="63"/>
      <c r="M266" s="6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3"/>
      <c r="AC266" s="63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3"/>
      <c r="AC267" s="63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3"/>
      <c r="AC268" s="63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3"/>
      <c r="AC269" s="63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3"/>
      <c r="AC270" s="63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3"/>
      <c r="AC271" s="63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3"/>
      <c r="AC272" s="63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3"/>
      <c r="AC273" s="63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3"/>
      <c r="AC274" s="63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3"/>
      <c r="AC275" s="63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3"/>
      <c r="I276" s="63"/>
      <c r="J276" s="63"/>
      <c r="K276" s="63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3"/>
      <c r="AC276" s="63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3"/>
      <c r="I277" s="63"/>
      <c r="J277" s="63"/>
      <c r="K277" s="63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3"/>
      <c r="AC277" s="63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3"/>
      <c r="I278" s="63"/>
      <c r="J278" s="63"/>
      <c r="K278" s="63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3"/>
      <c r="AC278" s="63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3"/>
      <c r="J279" s="63"/>
      <c r="K279" s="63"/>
      <c r="L279" s="63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3"/>
      <c r="AC279" s="63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3"/>
      <c r="I280" s="63"/>
      <c r="J280" s="63"/>
      <c r="K280" s="63"/>
      <c r="L280" s="63"/>
      <c r="M280" s="63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3"/>
      <c r="AC280" s="63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3"/>
      <c r="I281" s="63"/>
      <c r="J281" s="63"/>
      <c r="K281" s="63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3"/>
      <c r="AC281" s="63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3"/>
      <c r="I282" s="63"/>
      <c r="J282" s="63"/>
      <c r="K282" s="63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3"/>
      <c r="AC282" s="63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3"/>
      <c r="I283" s="63"/>
      <c r="J283" s="63"/>
      <c r="K283" s="63"/>
      <c r="L283" s="63"/>
      <c r="M283" s="63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3"/>
      <c r="AC283" s="63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3"/>
      <c r="I284" s="63"/>
      <c r="J284" s="63"/>
      <c r="K284" s="63"/>
      <c r="L284" s="63"/>
      <c r="M284" s="6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3" t="s">
        <v>338</v>
      </c>
      <c r="AD284" s="6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I37"/>
  <sheetViews>
    <sheetView workbookViewId="0">
      <selection activeCell="I3" sqref="I3:I11"/>
    </sheetView>
  </sheetViews>
  <sheetFormatPr baseColWidth="10" defaultRowHeight="15.05" x14ac:dyDescent="0.3"/>
  <cols>
    <col min="1" max="1" width="24.88671875" bestFit="1" customWidth="1"/>
    <col min="2" max="2" width="9.6640625" customWidth="1"/>
    <col min="8" max="8" width="27.5546875" bestFit="1" customWidth="1"/>
    <col min="9" max="9" width="31" bestFit="1" customWidth="1"/>
  </cols>
  <sheetData>
    <row r="1" spans="1:9" x14ac:dyDescent="0.3">
      <c r="A1" t="s">
        <v>191</v>
      </c>
      <c r="B1" t="e">
        <f>_xlfn.XLOOKUP(A1,Sheet1!$J$2:$J$117,Sheet1!$F$2:$F$117)</f>
        <v>#N/A</v>
      </c>
    </row>
    <row r="2" spans="1:9" x14ac:dyDescent="0.3">
      <c r="A2" t="s">
        <v>27</v>
      </c>
      <c r="B2" t="str">
        <f>_xlfn.XLOOKUP(A2,Sheet1!$J$2:$J$117,Sheet1!$F$2:$F$117)</f>
        <v>ADM</v>
      </c>
      <c r="H2" t="s">
        <v>1658</v>
      </c>
    </row>
    <row r="3" spans="1:9" x14ac:dyDescent="0.3">
      <c r="A3" t="s">
        <v>198</v>
      </c>
      <c r="B3" t="e">
        <f>_xlfn.XLOOKUP(A3,Sheet1!$J$2:$J$117,Sheet1!$F$2:$F$117)</f>
        <v>#N/A</v>
      </c>
      <c r="H3" t="s">
        <v>181</v>
      </c>
      <c r="I3" t="str">
        <f>"('"&amp;H3&amp;"',1),"</f>
        <v>('MANTENIMIENTO',1),</v>
      </c>
    </row>
    <row r="4" spans="1:9" x14ac:dyDescent="0.3">
      <c r="A4" t="s">
        <v>179</v>
      </c>
      <c r="B4" t="e">
        <f>_xlfn.XLOOKUP(A4,Sheet1!$J$2:$J$117,Sheet1!$F$2:$F$117)</f>
        <v>#N/A</v>
      </c>
      <c r="H4" t="s">
        <v>1657</v>
      </c>
      <c r="I4" t="str">
        <f t="shared" ref="I4:I11" si="0">"('"&amp;H4&amp;"',1),"</f>
        <v>('ACTUALIZACION',1),</v>
      </c>
    </row>
    <row r="5" spans="1:9" x14ac:dyDescent="0.3">
      <c r="A5" t="s">
        <v>177</v>
      </c>
      <c r="B5" t="e">
        <f>_xlfn.XLOOKUP(A5,Sheet1!$J$2:$J$117,Sheet1!$F$2:$F$117)</f>
        <v>#N/A</v>
      </c>
      <c r="H5" t="s">
        <v>1656</v>
      </c>
      <c r="I5" t="str">
        <f t="shared" si="0"/>
        <v>('SUSTITUCION',1),</v>
      </c>
    </row>
    <row r="6" spans="1:9" x14ac:dyDescent="0.3">
      <c r="A6" t="s">
        <v>102</v>
      </c>
      <c r="B6" t="str">
        <f>_xlfn.XLOOKUP(A6,Sheet1!$J$2:$J$117,Sheet1!$F$2:$F$117)</f>
        <v>CD</v>
      </c>
      <c r="H6" t="s">
        <v>1655</v>
      </c>
      <c r="I6" t="str">
        <f t="shared" si="0"/>
        <v>('CONFIGURACIÓN',1),</v>
      </c>
    </row>
    <row r="7" spans="1:9" x14ac:dyDescent="0.3">
      <c r="A7" t="s">
        <v>14</v>
      </c>
      <c r="B7" t="str">
        <f>_xlfn.XLOOKUP(A7,Sheet1!$J$2:$J$117,Sheet1!$F$2:$F$117)</f>
        <v>ADM</v>
      </c>
      <c r="H7" t="s">
        <v>1654</v>
      </c>
      <c r="I7" t="str">
        <f t="shared" si="0"/>
        <v>('DESBLOQUEO / RECUPERACIÓN',1),</v>
      </c>
    </row>
    <row r="8" spans="1:9" x14ac:dyDescent="0.3">
      <c r="A8" t="s">
        <v>19</v>
      </c>
      <c r="B8" t="str">
        <f>_xlfn.XLOOKUP(A8,Sheet1!$J$2:$J$117,Sheet1!$F$2:$F$117)</f>
        <v>ADM</v>
      </c>
      <c r="H8" t="s">
        <v>1653</v>
      </c>
      <c r="I8" t="str">
        <f t="shared" si="0"/>
        <v>('DIAGNÓSTICO',1),</v>
      </c>
    </row>
    <row r="9" spans="1:9" x14ac:dyDescent="0.3">
      <c r="A9" t="s">
        <v>30</v>
      </c>
      <c r="B9" t="str">
        <f>_xlfn.XLOOKUP(A9,Sheet1!$J$2:$J$117,Sheet1!$F$2:$F$117)</f>
        <v>ADM</v>
      </c>
      <c r="H9" t="s">
        <v>1652</v>
      </c>
      <c r="I9" t="str">
        <f t="shared" si="0"/>
        <v>('CONECTIVIDAD',1),</v>
      </c>
    </row>
    <row r="10" spans="1:9" x14ac:dyDescent="0.3">
      <c r="A10" t="s">
        <v>9</v>
      </c>
      <c r="B10" t="str">
        <f>_xlfn.XLOOKUP(A10,Sheet1!$J$2:$J$117,Sheet1!$F$2:$F$117)</f>
        <v>ADM</v>
      </c>
      <c r="H10" t="s">
        <v>1651</v>
      </c>
      <c r="I10" t="str">
        <f t="shared" si="0"/>
        <v>('INCIDENTES / SEGURIDAD',1),</v>
      </c>
    </row>
    <row r="11" spans="1:9" x14ac:dyDescent="0.3">
      <c r="A11" t="s">
        <v>199</v>
      </c>
      <c r="B11" t="e">
        <f>_xlfn.XLOOKUP(A11,Sheet1!$J$2:$J$117,Sheet1!$F$2:$F$117)</f>
        <v>#N/A</v>
      </c>
      <c r="H11" t="s">
        <v>1640</v>
      </c>
      <c r="I11" t="str">
        <f t="shared" si="0"/>
        <v>('OTROS',1),</v>
      </c>
    </row>
    <row r="12" spans="1:9" x14ac:dyDescent="0.3">
      <c r="A12" t="s">
        <v>184</v>
      </c>
      <c r="B12" t="e">
        <f>_xlfn.XLOOKUP(A12,Sheet1!$J$2:$J$117,Sheet1!$F$2:$F$117)</f>
        <v>#N/A</v>
      </c>
    </row>
    <row r="13" spans="1:9" x14ac:dyDescent="0.3">
      <c r="A13" t="s">
        <v>185</v>
      </c>
      <c r="B13" t="e">
        <f>_xlfn.XLOOKUP(A13,Sheet1!$J$2:$J$117,Sheet1!$F$2:$F$117)</f>
        <v>#N/A</v>
      </c>
    </row>
    <row r="14" spans="1:9" x14ac:dyDescent="0.3">
      <c r="A14" t="s">
        <v>192</v>
      </c>
      <c r="B14" t="e">
        <f>_xlfn.XLOOKUP(A14,Sheet1!$J$2:$J$117,Sheet1!$F$2:$F$117)</f>
        <v>#N/A</v>
      </c>
    </row>
    <row r="15" spans="1:9" x14ac:dyDescent="0.3">
      <c r="A15" t="s">
        <v>182</v>
      </c>
      <c r="B15" t="e">
        <f>_xlfn.XLOOKUP(A15,Sheet1!$J$2:$J$117,Sheet1!$F$2:$F$117)</f>
        <v>#N/A</v>
      </c>
    </row>
    <row r="16" spans="1:9" x14ac:dyDescent="0.3">
      <c r="A16" t="s">
        <v>190</v>
      </c>
      <c r="B16" t="e">
        <f>_xlfn.XLOOKUP(A16,Sheet1!$J$2:$J$117,Sheet1!$F$2:$F$117)</f>
        <v>#N/A</v>
      </c>
    </row>
    <row r="17" spans="1:2" x14ac:dyDescent="0.3">
      <c r="A17" t="s">
        <v>183</v>
      </c>
      <c r="B17" t="e">
        <f>_xlfn.XLOOKUP(A17,Sheet1!$J$2:$J$117,Sheet1!$F$2:$F$117)</f>
        <v>#N/A</v>
      </c>
    </row>
    <row r="18" spans="1:2" x14ac:dyDescent="0.3">
      <c r="A18" t="s">
        <v>189</v>
      </c>
      <c r="B18" t="e">
        <f>_xlfn.XLOOKUP(A18,Sheet1!$J$2:$J$117,Sheet1!$F$2:$F$117)</f>
        <v>#N/A</v>
      </c>
    </row>
    <row r="19" spans="1:2" x14ac:dyDescent="0.3">
      <c r="A19" t="s">
        <v>193</v>
      </c>
      <c r="B19" t="e">
        <f>_xlfn.XLOOKUP(A19,Sheet1!$J$2:$J$117,Sheet1!$F$2:$F$117)</f>
        <v>#N/A</v>
      </c>
    </row>
    <row r="20" spans="1:2" x14ac:dyDescent="0.3">
      <c r="A20" t="s">
        <v>55</v>
      </c>
      <c r="B20" t="str">
        <f>_xlfn.XLOOKUP(A20,Sheet1!$J$2:$J$117,Sheet1!$F$2:$F$117)</f>
        <v>ADM</v>
      </c>
    </row>
    <row r="21" spans="1:2" x14ac:dyDescent="0.3">
      <c r="A21" t="s">
        <v>178</v>
      </c>
      <c r="B21" t="e">
        <f>_xlfn.XLOOKUP(A21,Sheet1!$J$2:$J$117,Sheet1!$F$2:$F$117)</f>
        <v>#N/A</v>
      </c>
    </row>
    <row r="22" spans="1:2" x14ac:dyDescent="0.3">
      <c r="A22" t="s">
        <v>180</v>
      </c>
      <c r="B22" t="e">
        <f>_xlfn.XLOOKUP(A22,Sheet1!$J$2:$J$117,Sheet1!$F$2:$F$117)</f>
        <v>#N/A</v>
      </c>
    </row>
    <row r="23" spans="1:2" x14ac:dyDescent="0.3">
      <c r="A23" t="s">
        <v>99</v>
      </c>
      <c r="B23" t="str">
        <f>_xlfn.XLOOKUP(A23,Sheet1!$J$2:$J$117,Sheet1!$F$2:$F$117)</f>
        <v>CD</v>
      </c>
    </row>
    <row r="24" spans="1:2" x14ac:dyDescent="0.3">
      <c r="A24" t="s">
        <v>186</v>
      </c>
      <c r="B24" t="e">
        <f>_xlfn.XLOOKUP(A24,Sheet1!$J$2:$J$117,Sheet1!$F$2:$F$117)</f>
        <v>#N/A</v>
      </c>
    </row>
    <row r="25" spans="1:2" x14ac:dyDescent="0.3">
      <c r="A25" t="s">
        <v>181</v>
      </c>
      <c r="B25" t="e">
        <f>_xlfn.XLOOKUP(A25,Sheet1!$J$2:$J$117,Sheet1!$F$2:$F$117)</f>
        <v>#N/A</v>
      </c>
    </row>
    <row r="26" spans="1:2" x14ac:dyDescent="0.3">
      <c r="A26" t="s">
        <v>105</v>
      </c>
      <c r="B26" t="str">
        <f>_xlfn.XLOOKUP(A26,Sheet1!$J$2:$J$117,Sheet1!$F$2:$F$117)</f>
        <v>CD</v>
      </c>
    </row>
    <row r="27" spans="1:2" x14ac:dyDescent="0.3">
      <c r="A27" t="s">
        <v>176</v>
      </c>
      <c r="B27" t="str">
        <f>_xlfn.XLOOKUP(A27,Sheet1!$J$2:$J$117,Sheet1!$F$2:$F$117)</f>
        <v>PTA</v>
      </c>
    </row>
    <row r="28" spans="1:2" x14ac:dyDescent="0.3">
      <c r="A28" t="s">
        <v>33</v>
      </c>
      <c r="B28" t="str">
        <f>_xlfn.XLOOKUP(A28,Sheet1!$J$2:$J$117,Sheet1!$F$2:$F$117)</f>
        <v>ADM</v>
      </c>
    </row>
    <row r="29" spans="1:2" x14ac:dyDescent="0.3">
      <c r="A29" t="s">
        <v>194</v>
      </c>
      <c r="B29" t="e">
        <f>_xlfn.XLOOKUP(A29,Sheet1!$J$2:$J$117,Sheet1!$F$2:$F$117)</f>
        <v>#N/A</v>
      </c>
    </row>
    <row r="30" spans="1:2" x14ac:dyDescent="0.3">
      <c r="A30" t="s">
        <v>195</v>
      </c>
      <c r="B30" t="e">
        <f>_xlfn.XLOOKUP(A30,Sheet1!$J$2:$J$117,Sheet1!$F$2:$F$117)</f>
        <v>#N/A</v>
      </c>
    </row>
    <row r="31" spans="1:2" x14ac:dyDescent="0.3">
      <c r="A31" t="s">
        <v>111</v>
      </c>
      <c r="B31" t="str">
        <f>_xlfn.XLOOKUP(A31,Sheet1!$J$2:$J$117,Sheet1!$F$2:$F$117)</f>
        <v>ENS</v>
      </c>
    </row>
    <row r="32" spans="1:2" x14ac:dyDescent="0.3">
      <c r="A32" t="s">
        <v>129</v>
      </c>
      <c r="B32" t="str">
        <f>_xlfn.XLOOKUP(A32,Sheet1!$J$2:$J$117,Sheet1!$F$2:$F$117)</f>
        <v>HIL</v>
      </c>
    </row>
    <row r="33" spans="1:2" x14ac:dyDescent="0.3">
      <c r="A33" t="s">
        <v>149</v>
      </c>
      <c r="B33" t="str">
        <f>_xlfn.XLOOKUP(A33,Sheet1!$J$2:$J$117,Sheet1!$F$2:$F$117)</f>
        <v>MEX</v>
      </c>
    </row>
    <row r="34" spans="1:2" x14ac:dyDescent="0.3">
      <c r="A34" t="s">
        <v>164</v>
      </c>
      <c r="B34" t="str">
        <f>_xlfn.XLOOKUP(A34,Sheet1!$J$2:$J$117,Sheet1!$F$2:$F$117)</f>
        <v>OBR</v>
      </c>
    </row>
    <row r="35" spans="1:2" x14ac:dyDescent="0.3">
      <c r="A35" t="s">
        <v>205</v>
      </c>
      <c r="B35" t="str">
        <f>_xlfn.XLOOKUP(A35,Sheet1!$J$2:$J$117,Sheet1!$F$2:$F$117)</f>
        <v>TIJ</v>
      </c>
    </row>
    <row r="36" spans="1:2" x14ac:dyDescent="0.3">
      <c r="A36" t="s">
        <v>58</v>
      </c>
      <c r="B36" t="str">
        <f>_xlfn.XLOOKUP(A36,Sheet1!$J$2:$J$117,Sheet1!$F$2:$F$117)</f>
        <v>ADM</v>
      </c>
    </row>
    <row r="37" spans="1:2" x14ac:dyDescent="0.3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2025-07-03T22:10:47Z</dcterms:modified>
</cp:coreProperties>
</file>