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ジャンル一覧表＆得点表" sheetId="1" r:id="rId4"/>
    <sheet state="visible" name="配列参照" sheetId="2" r:id="rId5"/>
  </sheets>
  <definedNames/>
  <calcPr/>
</workbook>
</file>

<file path=xl/sharedStrings.xml><?xml version="1.0" encoding="utf-8"?>
<sst xmlns="http://schemas.openxmlformats.org/spreadsheetml/2006/main" count="202" uniqueCount="104">
  <si>
    <t>色</t>
  </si>
  <si>
    <t>名前</t>
  </si>
  <si>
    <t>文系学問</t>
  </si>
  <si>
    <t>理系学問</t>
  </si>
  <si>
    <t>社会</t>
  </si>
  <si>
    <t>ライフスタイル</t>
  </si>
  <si>
    <t>芸能</t>
  </si>
  <si>
    <t>スポーツ</t>
  </si>
  <si>
    <t>アニメ＆ゲーム</t>
  </si>
  <si>
    <t>Aさん</t>
  </si>
  <si>
    <t>ことわざ・慣用句１</t>
  </si>
  <si>
    <t>化学１</t>
  </si>
  <si>
    <t>経済１</t>
  </si>
  <si>
    <t>グルメ１</t>
  </si>
  <si>
    <t>TV・CM１</t>
  </si>
  <si>
    <t>野球</t>
  </si>
  <si>
    <t>アニメ１</t>
  </si>
  <si>
    <t>Bさん</t>
  </si>
  <si>
    <t>ことわざ・慣用句２</t>
  </si>
  <si>
    <t>化学２</t>
  </si>
  <si>
    <t>経済２</t>
  </si>
  <si>
    <t>グルメ２</t>
  </si>
  <si>
    <t>TV・CM２</t>
  </si>
  <si>
    <t>サッカー</t>
  </si>
  <si>
    <t>アニメ２</t>
  </si>
  <si>
    <t>Cさん</t>
  </si>
  <si>
    <t>世界史１</t>
  </si>
  <si>
    <t>化学３</t>
  </si>
  <si>
    <t>経済３</t>
  </si>
  <si>
    <t>グルメ３</t>
  </si>
  <si>
    <t>TV・CM３</t>
  </si>
  <si>
    <t>テニス</t>
  </si>
  <si>
    <t>アニメ３</t>
  </si>
  <si>
    <t>Dさん</t>
  </si>
  <si>
    <t>世界史２</t>
  </si>
  <si>
    <t>数学１</t>
  </si>
  <si>
    <t>政治１</t>
  </si>
  <si>
    <t>ファッション１</t>
  </si>
  <si>
    <t>映画１</t>
  </si>
  <si>
    <t>陸上</t>
  </si>
  <si>
    <t>漫画１</t>
  </si>
  <si>
    <t>Eさん</t>
  </si>
  <si>
    <t>日本史１</t>
  </si>
  <si>
    <t>数学２</t>
  </si>
  <si>
    <t>政治２</t>
  </si>
  <si>
    <t>ファッション２</t>
  </si>
  <si>
    <t>映画２</t>
  </si>
  <si>
    <t>バスケットボール</t>
  </si>
  <si>
    <t>漫画２</t>
  </si>
  <si>
    <t>日本史２</t>
  </si>
  <si>
    <t>生物１</t>
  </si>
  <si>
    <t>政治３</t>
  </si>
  <si>
    <t>ファッション３</t>
  </si>
  <si>
    <t>映画３</t>
  </si>
  <si>
    <t>オリンピック</t>
  </si>
  <si>
    <t>漫画３</t>
  </si>
  <si>
    <t>美術１</t>
  </si>
  <si>
    <t>生物２</t>
  </si>
  <si>
    <t>地理１</t>
  </si>
  <si>
    <t>ホビー１</t>
  </si>
  <si>
    <t>音楽１</t>
  </si>
  <si>
    <t>水泳</t>
  </si>
  <si>
    <t>ゲーム１</t>
  </si>
  <si>
    <t>美術２</t>
  </si>
  <si>
    <t>物理１</t>
  </si>
  <si>
    <t>地理２</t>
  </si>
  <si>
    <t>ホビー２</t>
  </si>
  <si>
    <t>音楽２</t>
  </si>
  <si>
    <t>ゴルフ</t>
  </si>
  <si>
    <t>ゲーム２</t>
  </si>
  <si>
    <t>文学１</t>
  </si>
  <si>
    <t>物理２</t>
  </si>
  <si>
    <t>地理３</t>
  </si>
  <si>
    <t>ホビー３</t>
  </si>
  <si>
    <t>音楽３</t>
  </si>
  <si>
    <t>格闘技</t>
  </si>
  <si>
    <t>ゲーム３</t>
  </si>
  <si>
    <t>文学２</t>
  </si>
  <si>
    <t>物理３</t>
  </si>
  <si>
    <t>地理４</t>
  </si>
  <si>
    <t>ホビー４</t>
  </si>
  <si>
    <t>音楽４</t>
  </si>
  <si>
    <t>ウィンタースポーツ</t>
  </si>
  <si>
    <t>ゲーム４</t>
  </si>
  <si>
    <t>正解者</t>
  </si>
  <si>
    <t>同ジャンルでの正解</t>
  </si>
  <si>
    <t>獲得ポイント</t>
  </si>
  <si>
    <t>設定問題数</t>
  </si>
  <si>
    <t>残り問題数</t>
  </si>
  <si>
    <t>ジャンル</t>
  </si>
  <si>
    <t>１問目</t>
  </si>
  <si>
    <t>問題</t>
  </si>
  <si>
    <t>２問目</t>
  </si>
  <si>
    <t>３問目</t>
  </si>
  <si>
    <t>４問目</t>
  </si>
  <si>
    <t>５問目</t>
  </si>
  <si>
    <t>６問目以降</t>
  </si>
  <si>
    <t>正解数の記録</t>
  </si>
  <si>
    <t>合計正解数</t>
  </si>
  <si>
    <t>順位</t>
  </si>
  <si>
    <t>得点の記録</t>
  </si>
  <si>
    <t>合計得点</t>
  </si>
  <si>
    <t>問題ジャンル＆問題一覧</t>
  </si>
  <si>
    <t>指定したジャンルの問題一覧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</si>
</sst>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sz val="11.0"/>
      <color rgb="FF000000"/>
      <name val="Arial"/>
    </font>
    <font>
      <sz val="10.0"/>
      <color rgb="FF000000"/>
      <name val="&quot;noto sans japanese&quot;"/>
    </font>
    <font>
      <u/>
      <sz val="11.0"/>
      <color rgb="FF7E3794"/>
      <name val="Inconsolata"/>
    </font>
  </fonts>
  <fills count="11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4A86E8"/>
        <bgColor rgb="FF4A86E8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</fills>
  <borders count="18">
    <border/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left style="double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bottom style="thin">
        <color rgb="FF000000"/>
      </bottom>
    </border>
    <border>
      <left style="double">
        <color rgb="FF000000"/>
      </left>
      <right style="thin">
        <color rgb="FF000000"/>
      </right>
      <bottom style="thin">
        <color rgb="FF000000"/>
      </bottom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0" fontId="2" numFmtId="0" xfId="0" applyBorder="1" applyFont="1"/>
    <xf borderId="3" fillId="3" fontId="1" numFmtId="0" xfId="0" applyBorder="1" applyFill="1" applyFont="1"/>
    <xf borderId="3" fillId="0" fontId="1" numFmtId="0" xfId="0" applyBorder="1" applyFont="1"/>
    <xf borderId="4" fillId="0" fontId="1" numFmtId="0" xfId="0" applyAlignment="1" applyBorder="1" applyFont="1">
      <alignment vertical="bottom"/>
    </xf>
    <xf borderId="5" fillId="0" fontId="1" numFmtId="0" xfId="0" applyAlignment="1" applyBorder="1" applyFont="1">
      <alignment vertical="bottom"/>
    </xf>
    <xf borderId="6" fillId="4" fontId="1" numFmtId="0" xfId="0" applyBorder="1" applyFill="1" applyFont="1"/>
    <xf borderId="6" fillId="0" fontId="1" numFmtId="0" xfId="0" applyBorder="1" applyFont="1"/>
    <xf borderId="7" fillId="0" fontId="1" numFmtId="0" xfId="0" applyAlignment="1" applyBorder="1" applyFont="1">
      <alignment vertical="bottom"/>
    </xf>
    <xf borderId="8" fillId="0" fontId="1" numFmtId="0" xfId="0" applyAlignment="1" applyBorder="1" applyFont="1">
      <alignment vertical="bottom"/>
    </xf>
    <xf borderId="6" fillId="5" fontId="1" numFmtId="0" xfId="0" applyBorder="1" applyFill="1" applyFont="1"/>
    <xf borderId="6" fillId="6" fontId="1" numFmtId="0" xfId="0" applyBorder="1" applyFill="1" applyFont="1"/>
    <xf borderId="6" fillId="7" fontId="1" numFmtId="0" xfId="0" applyBorder="1" applyFill="1" applyFont="1"/>
    <xf borderId="9" fillId="0" fontId="1" numFmtId="0" xfId="0" applyAlignment="1" applyBorder="1" applyFont="1">
      <alignment vertical="bottom"/>
    </xf>
    <xf borderId="10" fillId="0" fontId="1" numFmtId="0" xfId="0" applyAlignment="1" applyBorder="1" applyFont="1">
      <alignment vertical="bottom"/>
    </xf>
    <xf borderId="11" fillId="2" fontId="1" numFmtId="0" xfId="0" applyBorder="1" applyFont="1"/>
    <xf borderId="12" fillId="0" fontId="1" numFmtId="0" xfId="0" applyBorder="1" applyFont="1"/>
    <xf borderId="6" fillId="2" fontId="1" numFmtId="0" xfId="0" applyBorder="1" applyFont="1"/>
    <xf borderId="6" fillId="8" fontId="2" numFmtId="0" xfId="0" applyBorder="1" applyFill="1" applyFont="1"/>
    <xf borderId="0" fillId="0" fontId="2" numFmtId="0" xfId="0" applyFont="1"/>
    <xf borderId="0" fillId="0" fontId="1" numFmtId="0" xfId="0" applyFont="1"/>
    <xf borderId="1" fillId="0" fontId="1" numFmtId="0" xfId="0" applyBorder="1" applyFont="1"/>
    <xf borderId="13" fillId="0" fontId="1" numFmtId="0" xfId="0" applyBorder="1" applyFont="1"/>
    <xf borderId="14" fillId="0" fontId="1" numFmtId="0" xfId="0" applyBorder="1" applyFont="1"/>
    <xf borderId="15" fillId="0" fontId="1" numFmtId="0" xfId="0" applyBorder="1" applyFont="1"/>
    <xf borderId="16" fillId="8" fontId="1" numFmtId="0" xfId="0" applyBorder="1" applyFont="1"/>
    <xf borderId="6" fillId="9" fontId="0" numFmtId="0" xfId="0" applyBorder="1" applyFill="1" applyFont="1"/>
    <xf borderId="17" fillId="8" fontId="1" numFmtId="0" xfId="0" applyBorder="1" applyFont="1"/>
    <xf borderId="17" fillId="0" fontId="1" numFmtId="0" xfId="0" applyBorder="1" applyFont="1"/>
    <xf borderId="6" fillId="9" fontId="3" numFmtId="0" xfId="0" applyBorder="1" applyFont="1"/>
    <xf borderId="0" fillId="10" fontId="4" numFmtId="0" xfId="0" applyAlignment="1" applyFill="1" applyFont="1">
      <alignment horizontal="center"/>
    </xf>
    <xf borderId="0" fillId="9" fontId="5" numFmtId="0" xfId="0" applyFont="1"/>
  </cellXfs>
  <cellStyles count="1">
    <cellStyle xfId="0" name="Normal" builtinId="0"/>
  </cellStyles>
  <dxfs count="9"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FCE5CD"/>
          <bgColor rgb="FFFCE5CD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D966"/>
          <bgColor rgb="FFFFD966"/>
        </patternFill>
      </fill>
      <border/>
    </dxf>
    <dxf>
      <font/>
      <fill>
        <patternFill patternType="solid">
          <fgColor rgb="FFB7B7B7"/>
          <bgColor rgb="FFB7B7B7"/>
        </patternFill>
      </fill>
      <border/>
    </dxf>
    <dxf>
      <font/>
      <fill>
        <patternFill patternType="solid">
          <fgColor rgb="FFBF9000"/>
          <bgColor rgb="FFBF9000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>
        <color rgb="FF000000"/>
      </font>
      <fill>
        <patternFill patternType="solid">
          <fgColor rgb="FFF9CB9C"/>
          <bgColor rgb="FFF9CB9C"/>
        </patternFill>
      </fill>
      <border/>
    </dxf>
    <dxf>
      <font/>
      <fill>
        <patternFill patternType="solid">
          <fgColor rgb="FF9FC5E8"/>
          <bgColor rgb="FF9FC5E8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590550</xdr:colOff>
      <xdr:row>16</xdr:row>
      <xdr:rowOff>85725</xdr:rowOff>
    </xdr:from>
    <xdr:ext cx="981075" cy="361950"/>
    <xdr:sp>
      <xdr:nvSpPr>
        <xdr:cNvPr id="3" name="Shape 3"/>
        <xdr:cNvSpPr/>
      </xdr:nvSpPr>
      <xdr:spPr>
        <a:xfrm>
          <a:off x="4860225" y="3603788"/>
          <a:ext cx="971550" cy="352425"/>
        </a:xfrm>
        <a:prstGeom prst="roundRect">
          <a:avLst>
            <a:gd fmla="val 16667" name="adj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200"/>
            <a:buFont typeface="Arial"/>
            <a:buNone/>
          </a:pPr>
          <a:r>
            <a:rPr b="1" lang="en-US" sz="1200"/>
            <a:t>正解者を記録</a:t>
          </a:r>
          <a:endParaRPr b="1" sz="1200"/>
        </a:p>
      </xdr:txBody>
    </xdr:sp>
    <xdr:clientData fLocksWithSheet="0"/>
  </xdr:oneCellAnchor>
  <xdr:oneCellAnchor>
    <xdr:from>
      <xdr:col>8</xdr:col>
      <xdr:colOff>142875</xdr:colOff>
      <xdr:row>12</xdr:row>
      <xdr:rowOff>161925</xdr:rowOff>
    </xdr:from>
    <xdr:ext cx="666750" cy="419100"/>
    <xdr:sp>
      <xdr:nvSpPr>
        <xdr:cNvPr id="4" name="Shape 4"/>
        <xdr:cNvSpPr/>
      </xdr:nvSpPr>
      <xdr:spPr>
        <a:xfrm>
          <a:off x="5017388" y="3575213"/>
          <a:ext cx="657225" cy="409575"/>
        </a:xfrm>
        <a:prstGeom prst="roundRect">
          <a:avLst>
            <a:gd fmla="val 16667" name="adj"/>
          </a:avLst>
        </a:prstGeom>
        <a:solidFill>
          <a:srgbClr val="F4CCCC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rPr b="1" lang="en-US" sz="1100"/>
            <a:t>Game Start!</a:t>
          </a:r>
          <a:endParaRPr b="1" sz="11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.14"/>
    <col customWidth="1" min="2" max="2" width="8.86"/>
    <col customWidth="1" min="3" max="3" width="21.14"/>
    <col customWidth="1" min="4" max="4" width="2.43"/>
    <col customWidth="1" min="5" max="5" width="18.29"/>
    <col customWidth="1" min="6" max="7" width="13.43"/>
    <col customWidth="1" min="8" max="8" width="15.29"/>
    <col customWidth="1" min="10" max="10" width="18.43"/>
    <col customWidth="1" min="11" max="11" width="14.86"/>
    <col customWidth="1" min="12" max="12" width="10.57"/>
    <col customWidth="1" min="13" max="13" width="1.29"/>
    <col customWidth="1" min="14" max="14" width="5.0"/>
  </cols>
  <sheetData>
    <row r="1" ht="9.75" customHeight="1"/>
    <row r="2" ht="15.75" customHeight="1">
      <c r="B2" s="1" t="s">
        <v>0</v>
      </c>
      <c r="C2" s="1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</row>
    <row r="3" ht="15.75" customHeight="1">
      <c r="B3" s="3"/>
      <c r="C3" s="4" t="s">
        <v>9</v>
      </c>
      <c r="E3" s="5" t="s">
        <v>10</v>
      </c>
      <c r="F3" s="5" t="s">
        <v>11</v>
      </c>
      <c r="G3" s="5" t="s">
        <v>12</v>
      </c>
      <c r="H3" s="5" t="s">
        <v>13</v>
      </c>
      <c r="I3" s="5" t="s">
        <v>14</v>
      </c>
      <c r="J3" s="5" t="s">
        <v>15</v>
      </c>
      <c r="K3" s="6" t="s">
        <v>16</v>
      </c>
    </row>
    <row r="4" ht="15.75" customHeight="1">
      <c r="B4" s="7"/>
      <c r="C4" s="8" t="s">
        <v>17</v>
      </c>
      <c r="E4" s="9" t="s">
        <v>18</v>
      </c>
      <c r="F4" s="9" t="s">
        <v>19</v>
      </c>
      <c r="G4" s="9" t="s">
        <v>20</v>
      </c>
      <c r="H4" s="9" t="s">
        <v>21</v>
      </c>
      <c r="I4" s="9" t="s">
        <v>22</v>
      </c>
      <c r="J4" s="9" t="s">
        <v>23</v>
      </c>
      <c r="K4" s="10" t="s">
        <v>24</v>
      </c>
    </row>
    <row r="5" ht="15.75" customHeight="1">
      <c r="B5" s="11"/>
      <c r="C5" s="8" t="s">
        <v>25</v>
      </c>
      <c r="E5" s="9" t="s">
        <v>26</v>
      </c>
      <c r="F5" s="9" t="s">
        <v>27</v>
      </c>
      <c r="G5" s="9" t="s">
        <v>28</v>
      </c>
      <c r="H5" s="9" t="s">
        <v>29</v>
      </c>
      <c r="I5" s="9" t="s">
        <v>30</v>
      </c>
      <c r="J5" s="9" t="s">
        <v>31</v>
      </c>
      <c r="K5" s="10" t="s">
        <v>32</v>
      </c>
    </row>
    <row r="6" ht="15.75" customHeight="1">
      <c r="B6" s="12"/>
      <c r="C6" s="8" t="s">
        <v>33</v>
      </c>
      <c r="E6" s="9" t="s">
        <v>34</v>
      </c>
      <c r="F6" s="9" t="s">
        <v>35</v>
      </c>
      <c r="G6" s="9" t="s">
        <v>36</v>
      </c>
      <c r="H6" s="9" t="s">
        <v>37</v>
      </c>
      <c r="I6" s="9" t="s">
        <v>38</v>
      </c>
      <c r="J6" s="9" t="s">
        <v>39</v>
      </c>
      <c r="K6" s="10" t="s">
        <v>40</v>
      </c>
    </row>
    <row r="7" ht="15.75" customHeight="1">
      <c r="B7" s="13"/>
      <c r="C7" s="8" t="s">
        <v>41</v>
      </c>
      <c r="E7" s="9" t="s">
        <v>42</v>
      </c>
      <c r="F7" s="9" t="s">
        <v>43</v>
      </c>
      <c r="G7" s="9" t="s">
        <v>44</v>
      </c>
      <c r="H7" s="9" t="s">
        <v>45</v>
      </c>
      <c r="I7" s="9" t="s">
        <v>46</v>
      </c>
      <c r="J7" s="9" t="s">
        <v>47</v>
      </c>
      <c r="K7" s="10" t="s">
        <v>48</v>
      </c>
    </row>
    <row r="8" ht="15.75" customHeight="1">
      <c r="B8" s="8"/>
      <c r="C8" s="8"/>
      <c r="E8" s="9" t="s">
        <v>49</v>
      </c>
      <c r="F8" s="9" t="s">
        <v>50</v>
      </c>
      <c r="G8" s="9" t="s">
        <v>51</v>
      </c>
      <c r="H8" s="9" t="s">
        <v>52</v>
      </c>
      <c r="I8" s="9" t="s">
        <v>53</v>
      </c>
      <c r="J8" s="9" t="s">
        <v>54</v>
      </c>
      <c r="K8" s="10" t="s">
        <v>55</v>
      </c>
    </row>
    <row r="9" ht="15.75" customHeight="1">
      <c r="B9" s="8"/>
      <c r="C9" s="8"/>
      <c r="E9" s="9" t="s">
        <v>56</v>
      </c>
      <c r="F9" s="9" t="s">
        <v>57</v>
      </c>
      <c r="G9" s="9" t="s">
        <v>58</v>
      </c>
      <c r="H9" s="9" t="s">
        <v>59</v>
      </c>
      <c r="I9" s="9" t="s">
        <v>60</v>
      </c>
      <c r="J9" s="9" t="s">
        <v>61</v>
      </c>
      <c r="K9" s="10" t="s">
        <v>62</v>
      </c>
    </row>
    <row r="10" ht="15.75" customHeight="1">
      <c r="B10" s="8"/>
      <c r="C10" s="8"/>
      <c r="E10" s="9" t="s">
        <v>63</v>
      </c>
      <c r="F10" s="9" t="s">
        <v>64</v>
      </c>
      <c r="G10" s="9" t="s">
        <v>65</v>
      </c>
      <c r="H10" s="9" t="s">
        <v>66</v>
      </c>
      <c r="I10" s="9" t="s">
        <v>67</v>
      </c>
      <c r="J10" s="9" t="s">
        <v>68</v>
      </c>
      <c r="K10" s="10" t="s">
        <v>69</v>
      </c>
    </row>
    <row r="11" ht="15.75" customHeight="1">
      <c r="B11" s="8"/>
      <c r="C11" s="8"/>
      <c r="E11" s="9" t="s">
        <v>70</v>
      </c>
      <c r="F11" s="9" t="s">
        <v>71</v>
      </c>
      <c r="G11" s="9" t="s">
        <v>72</v>
      </c>
      <c r="H11" s="9" t="s">
        <v>73</v>
      </c>
      <c r="I11" s="9" t="s">
        <v>74</v>
      </c>
      <c r="J11" s="9" t="s">
        <v>75</v>
      </c>
      <c r="K11" s="10" t="s">
        <v>76</v>
      </c>
    </row>
    <row r="12" ht="15.75" customHeight="1">
      <c r="B12" s="8"/>
      <c r="C12" s="8"/>
      <c r="E12" s="14" t="s">
        <v>77</v>
      </c>
      <c r="F12" s="14" t="s">
        <v>78</v>
      </c>
      <c r="G12" s="14" t="s">
        <v>79</v>
      </c>
      <c r="H12" s="14" t="s">
        <v>80</v>
      </c>
      <c r="I12" s="14" t="s">
        <v>81</v>
      </c>
      <c r="J12" s="14" t="s">
        <v>82</v>
      </c>
      <c r="K12" s="15" t="s">
        <v>83</v>
      </c>
    </row>
    <row r="13" ht="15.75" customHeight="1"/>
    <row r="14" ht="15.75" customHeight="1">
      <c r="B14" s="16" t="s">
        <v>84</v>
      </c>
      <c r="C14" s="17" t="s">
        <v>9</v>
      </c>
      <c r="E14" s="18" t="s">
        <v>85</v>
      </c>
      <c r="F14" s="18" t="s">
        <v>86</v>
      </c>
      <c r="J14" s="18" t="s">
        <v>87</v>
      </c>
      <c r="K14" s="18" t="s">
        <v>88</v>
      </c>
    </row>
    <row r="15" ht="15.75" customHeight="1">
      <c r="B15" s="16" t="s">
        <v>89</v>
      </c>
      <c r="C15" s="17" t="s">
        <v>2</v>
      </c>
      <c r="E15" s="8" t="s">
        <v>90</v>
      </c>
      <c r="F15" s="8">
        <v>100.0</v>
      </c>
      <c r="J15" s="8">
        <v>50.0</v>
      </c>
      <c r="K15" s="19">
        <f>J15-sum($E$24:$K$33)</f>
        <v>50</v>
      </c>
    </row>
    <row r="16" ht="15.75" customHeight="1">
      <c r="B16" s="16" t="s">
        <v>91</v>
      </c>
      <c r="C16" s="17" t="s">
        <v>10</v>
      </c>
      <c r="E16" s="8" t="s">
        <v>92</v>
      </c>
      <c r="F16" s="8">
        <v>80.0</v>
      </c>
    </row>
    <row r="17" ht="15.75" customHeight="1">
      <c r="E17" s="8" t="s">
        <v>93</v>
      </c>
      <c r="F17" s="8">
        <v>60.0</v>
      </c>
    </row>
    <row r="18" ht="15.75" customHeight="1">
      <c r="E18" s="8" t="s">
        <v>94</v>
      </c>
      <c r="F18" s="8">
        <v>40.0</v>
      </c>
    </row>
    <row r="19" ht="15.75" customHeight="1">
      <c r="E19" s="8" t="s">
        <v>95</v>
      </c>
      <c r="F19" s="8">
        <v>20.0</v>
      </c>
    </row>
    <row r="20" ht="15.75" customHeight="1">
      <c r="E20" s="8" t="s">
        <v>96</v>
      </c>
      <c r="F20" s="8">
        <v>0.0</v>
      </c>
    </row>
    <row r="21" ht="30.75" customHeight="1"/>
    <row r="22" ht="15.75" customHeight="1">
      <c r="B22" s="20" t="s">
        <v>97</v>
      </c>
      <c r="C22" s="21"/>
      <c r="E22" s="21"/>
      <c r="F22" s="21"/>
      <c r="G22" s="21"/>
      <c r="H22" s="21"/>
      <c r="I22" s="21"/>
      <c r="J22" s="21"/>
      <c r="K22" s="21"/>
      <c r="L22" s="21"/>
    </row>
    <row r="23" ht="15.75" customHeight="1">
      <c r="B23" s="1" t="s">
        <v>0</v>
      </c>
      <c r="C23" s="22" t="s">
        <v>1</v>
      </c>
      <c r="E23" s="22" t="s">
        <v>2</v>
      </c>
      <c r="F23" s="22" t="s">
        <v>3</v>
      </c>
      <c r="G23" s="22" t="s">
        <v>4</v>
      </c>
      <c r="H23" s="22" t="s">
        <v>5</v>
      </c>
      <c r="I23" s="22" t="s">
        <v>6</v>
      </c>
      <c r="J23" s="22" t="s">
        <v>7</v>
      </c>
      <c r="K23" s="23" t="s">
        <v>8</v>
      </c>
      <c r="L23" s="24" t="s">
        <v>98</v>
      </c>
      <c r="N23" s="8" t="s">
        <v>99</v>
      </c>
    </row>
    <row r="24" ht="15.75" customHeight="1">
      <c r="B24" s="3"/>
      <c r="C24" s="4" t="str">
        <f t="shared" ref="C24:C33" si="1">C3</f>
        <v>Aさん</v>
      </c>
      <c r="E24" s="4"/>
      <c r="F24" s="4"/>
      <c r="G24" s="4"/>
      <c r="H24" s="4"/>
      <c r="I24" s="4"/>
      <c r="J24" s="4"/>
      <c r="K24" s="25"/>
      <c r="L24" s="26">
        <f t="shared" ref="L24:L33" si="2">SUM(E24:K24)</f>
        <v>0</v>
      </c>
      <c r="N24" s="27">
        <f t="shared" ref="N24:N28" si="3">RANK(L24,$L$24:$L$28)</f>
        <v>1</v>
      </c>
    </row>
    <row r="25" ht="15.75" customHeight="1">
      <c r="B25" s="7"/>
      <c r="C25" s="4" t="str">
        <f t="shared" si="1"/>
        <v>Bさん</v>
      </c>
      <c r="E25" s="4"/>
      <c r="F25" s="4"/>
      <c r="G25" s="4"/>
      <c r="H25" s="4"/>
      <c r="I25" s="4"/>
      <c r="J25" s="4"/>
      <c r="K25" s="25"/>
      <c r="L25" s="28">
        <f t="shared" si="2"/>
        <v>0</v>
      </c>
      <c r="N25" s="27">
        <f t="shared" si="3"/>
        <v>1</v>
      </c>
    </row>
    <row r="26" ht="15.75" customHeight="1">
      <c r="B26" s="11"/>
      <c r="C26" s="4" t="str">
        <f t="shared" si="1"/>
        <v>Cさん</v>
      </c>
      <c r="E26" s="4"/>
      <c r="F26" s="4"/>
      <c r="G26" s="4"/>
      <c r="H26" s="4"/>
      <c r="I26" s="4"/>
      <c r="J26" s="4"/>
      <c r="K26" s="25"/>
      <c r="L26" s="28">
        <f t="shared" si="2"/>
        <v>0</v>
      </c>
      <c r="N26" s="27">
        <f t="shared" si="3"/>
        <v>1</v>
      </c>
    </row>
    <row r="27" ht="15.75" customHeight="1">
      <c r="B27" s="12"/>
      <c r="C27" s="4" t="str">
        <f t="shared" si="1"/>
        <v>Dさん</v>
      </c>
      <c r="E27" s="4"/>
      <c r="F27" s="4"/>
      <c r="G27" s="4"/>
      <c r="H27" s="4"/>
      <c r="I27" s="4"/>
      <c r="J27" s="4"/>
      <c r="K27" s="25"/>
      <c r="L27" s="28">
        <f t="shared" si="2"/>
        <v>0</v>
      </c>
      <c r="N27" s="27">
        <f t="shared" si="3"/>
        <v>1</v>
      </c>
    </row>
    <row r="28" ht="15.75" customHeight="1">
      <c r="B28" s="13"/>
      <c r="C28" s="4" t="str">
        <f t="shared" si="1"/>
        <v>Eさん</v>
      </c>
      <c r="E28" s="4"/>
      <c r="F28" s="4"/>
      <c r="G28" s="4"/>
      <c r="H28" s="4"/>
      <c r="I28" s="4"/>
      <c r="J28" s="4"/>
      <c r="K28" s="25"/>
      <c r="L28" s="28">
        <f t="shared" si="2"/>
        <v>0</v>
      </c>
      <c r="N28" s="27">
        <f t="shared" si="3"/>
        <v>1</v>
      </c>
    </row>
    <row r="29" ht="15.75" hidden="1" customHeight="1">
      <c r="B29" s="8"/>
      <c r="C29" s="4" t="str">
        <f t="shared" si="1"/>
        <v/>
      </c>
      <c r="E29" s="4"/>
      <c r="F29" s="4"/>
      <c r="G29" s="4"/>
      <c r="H29" s="4"/>
      <c r="I29" s="4"/>
      <c r="J29" s="4"/>
      <c r="K29" s="25"/>
      <c r="L29" s="29">
        <f t="shared" si="2"/>
        <v>0</v>
      </c>
    </row>
    <row r="30" ht="15.75" hidden="1" customHeight="1">
      <c r="B30" s="8"/>
      <c r="C30" s="4" t="str">
        <f t="shared" si="1"/>
        <v/>
      </c>
      <c r="E30" s="4"/>
      <c r="F30" s="4"/>
      <c r="G30" s="4"/>
      <c r="H30" s="4"/>
      <c r="I30" s="4"/>
      <c r="J30" s="4"/>
      <c r="K30" s="25"/>
      <c r="L30" s="29">
        <f t="shared" si="2"/>
        <v>0</v>
      </c>
    </row>
    <row r="31" ht="15.75" hidden="1" customHeight="1">
      <c r="B31" s="8"/>
      <c r="C31" s="4" t="str">
        <f t="shared" si="1"/>
        <v/>
      </c>
      <c r="E31" s="4"/>
      <c r="F31" s="4"/>
      <c r="G31" s="4"/>
      <c r="H31" s="4"/>
      <c r="I31" s="4"/>
      <c r="J31" s="4"/>
      <c r="K31" s="25"/>
      <c r="L31" s="29">
        <f t="shared" si="2"/>
        <v>0</v>
      </c>
    </row>
    <row r="32" ht="15.75" hidden="1" customHeight="1">
      <c r="B32" s="8"/>
      <c r="C32" s="4" t="str">
        <f t="shared" si="1"/>
        <v/>
      </c>
      <c r="E32" s="4"/>
      <c r="F32" s="4"/>
      <c r="G32" s="4"/>
      <c r="H32" s="4"/>
      <c r="I32" s="4"/>
      <c r="J32" s="4"/>
      <c r="K32" s="25"/>
      <c r="L32" s="29">
        <f t="shared" si="2"/>
        <v>0</v>
      </c>
    </row>
    <row r="33" ht="15.75" hidden="1" customHeight="1">
      <c r="B33" s="8"/>
      <c r="C33" s="4" t="str">
        <f t="shared" si="1"/>
        <v/>
      </c>
      <c r="E33" s="4"/>
      <c r="F33" s="4"/>
      <c r="G33" s="4"/>
      <c r="H33" s="4"/>
      <c r="I33" s="4"/>
      <c r="J33" s="4"/>
      <c r="K33" s="25"/>
      <c r="L33" s="29">
        <f t="shared" si="2"/>
        <v>0</v>
      </c>
    </row>
    <row r="34" ht="15.75" customHeight="1"/>
    <row r="35" ht="15.75" customHeight="1">
      <c r="B35" s="20" t="s">
        <v>100</v>
      </c>
    </row>
    <row r="36" ht="15.75" customHeight="1">
      <c r="B36" s="1" t="s">
        <v>0</v>
      </c>
      <c r="C36" s="22" t="s">
        <v>1</v>
      </c>
      <c r="E36" s="22" t="s">
        <v>2</v>
      </c>
      <c r="F36" s="22" t="s">
        <v>3</v>
      </c>
      <c r="G36" s="22" t="s">
        <v>4</v>
      </c>
      <c r="H36" s="22" t="s">
        <v>5</v>
      </c>
      <c r="I36" s="22" t="s">
        <v>6</v>
      </c>
      <c r="J36" s="22" t="s">
        <v>7</v>
      </c>
      <c r="K36" s="23" t="s">
        <v>8</v>
      </c>
      <c r="L36" s="24" t="s">
        <v>101</v>
      </c>
      <c r="N36" s="8" t="s">
        <v>99</v>
      </c>
    </row>
    <row r="37" ht="15.75" customHeight="1">
      <c r="B37" s="3"/>
      <c r="C37" s="4" t="str">
        <f t="shared" ref="C37:C46" si="4">C3</f>
        <v>Aさん</v>
      </c>
      <c r="E37" s="4"/>
      <c r="F37" s="4"/>
      <c r="G37" s="4"/>
      <c r="H37" s="4"/>
      <c r="I37" s="4"/>
      <c r="J37" s="4"/>
      <c r="K37" s="25"/>
      <c r="L37" s="26">
        <f t="shared" ref="L37:L46" si="5">SUM(E37:K37)</f>
        <v>0</v>
      </c>
      <c r="N37" s="27">
        <f t="shared" ref="N37:N41" si="6">RANK(L37,$L$37:$L$41)</f>
        <v>1</v>
      </c>
    </row>
    <row r="38" ht="15.75" customHeight="1">
      <c r="B38" s="7"/>
      <c r="C38" s="4" t="str">
        <f t="shared" si="4"/>
        <v>Bさん</v>
      </c>
      <c r="E38" s="4"/>
      <c r="F38" s="4"/>
      <c r="G38" s="4"/>
      <c r="H38" s="4"/>
      <c r="I38" s="4"/>
      <c r="J38" s="4"/>
      <c r="K38" s="25"/>
      <c r="L38" s="28">
        <f t="shared" si="5"/>
        <v>0</v>
      </c>
      <c r="N38" s="30">
        <f t="shared" si="6"/>
        <v>1</v>
      </c>
    </row>
    <row r="39" ht="15.75" customHeight="1">
      <c r="B39" s="11"/>
      <c r="C39" s="4" t="str">
        <f t="shared" si="4"/>
        <v>Cさん</v>
      </c>
      <c r="E39" s="4"/>
      <c r="F39" s="4"/>
      <c r="G39" s="4"/>
      <c r="H39" s="4"/>
      <c r="I39" s="4"/>
      <c r="J39" s="4"/>
      <c r="K39" s="25"/>
      <c r="L39" s="28">
        <f t="shared" si="5"/>
        <v>0</v>
      </c>
      <c r="N39" s="30">
        <f t="shared" si="6"/>
        <v>1</v>
      </c>
    </row>
    <row r="40" ht="15.75" customHeight="1">
      <c r="B40" s="12"/>
      <c r="C40" s="4" t="str">
        <f t="shared" si="4"/>
        <v>Dさん</v>
      </c>
      <c r="E40" s="4"/>
      <c r="F40" s="4"/>
      <c r="G40" s="4"/>
      <c r="H40" s="4"/>
      <c r="I40" s="4"/>
      <c r="J40" s="4"/>
      <c r="K40" s="25"/>
      <c r="L40" s="28">
        <f t="shared" si="5"/>
        <v>0</v>
      </c>
      <c r="N40" s="30">
        <f t="shared" si="6"/>
        <v>1</v>
      </c>
    </row>
    <row r="41" ht="15.75" customHeight="1">
      <c r="B41" s="13"/>
      <c r="C41" s="4" t="str">
        <f t="shared" si="4"/>
        <v>Eさん</v>
      </c>
      <c r="E41" s="4"/>
      <c r="F41" s="4"/>
      <c r="G41" s="4"/>
      <c r="H41" s="4"/>
      <c r="I41" s="4"/>
      <c r="J41" s="4"/>
      <c r="K41" s="25"/>
      <c r="L41" s="28">
        <f t="shared" si="5"/>
        <v>0</v>
      </c>
      <c r="N41" s="30">
        <f t="shared" si="6"/>
        <v>1</v>
      </c>
    </row>
    <row r="42" ht="15.75" hidden="1" customHeight="1">
      <c r="B42" s="8"/>
      <c r="C42" s="4" t="str">
        <f t="shared" si="4"/>
        <v/>
      </c>
      <c r="E42" s="4"/>
      <c r="F42" s="4"/>
      <c r="G42" s="4"/>
      <c r="H42" s="4"/>
      <c r="I42" s="4"/>
      <c r="J42" s="4"/>
      <c r="K42" s="25"/>
      <c r="L42" s="29">
        <f t="shared" si="5"/>
        <v>0</v>
      </c>
    </row>
    <row r="43" ht="15.75" hidden="1" customHeight="1">
      <c r="B43" s="8"/>
      <c r="C43" s="4" t="str">
        <f t="shared" si="4"/>
        <v/>
      </c>
      <c r="E43" s="4"/>
      <c r="F43" s="4"/>
      <c r="G43" s="4"/>
      <c r="H43" s="4"/>
      <c r="I43" s="4"/>
      <c r="J43" s="4"/>
      <c r="K43" s="25"/>
      <c r="L43" s="29">
        <f t="shared" si="5"/>
        <v>0</v>
      </c>
    </row>
    <row r="44" ht="15.75" hidden="1" customHeight="1">
      <c r="B44" s="8"/>
      <c r="C44" s="4" t="str">
        <f t="shared" si="4"/>
        <v/>
      </c>
      <c r="E44" s="4"/>
      <c r="F44" s="4"/>
      <c r="G44" s="4"/>
      <c r="H44" s="4"/>
      <c r="I44" s="4"/>
      <c r="J44" s="4"/>
      <c r="K44" s="25"/>
      <c r="L44" s="29">
        <f t="shared" si="5"/>
        <v>0</v>
      </c>
    </row>
    <row r="45" ht="15.75" hidden="1" customHeight="1">
      <c r="B45" s="8"/>
      <c r="C45" s="4" t="str">
        <f t="shared" si="4"/>
        <v/>
      </c>
      <c r="E45" s="4"/>
      <c r="F45" s="4"/>
      <c r="G45" s="4"/>
      <c r="H45" s="4"/>
      <c r="I45" s="4"/>
      <c r="J45" s="4"/>
      <c r="K45" s="25"/>
      <c r="L45" s="29">
        <f t="shared" si="5"/>
        <v>0</v>
      </c>
    </row>
    <row r="46" ht="15.75" hidden="1" customHeight="1">
      <c r="B46" s="8"/>
      <c r="C46" s="4" t="str">
        <f t="shared" si="4"/>
        <v/>
      </c>
      <c r="E46" s="4"/>
      <c r="F46" s="4"/>
      <c r="G46" s="4"/>
      <c r="H46" s="4"/>
      <c r="I46" s="4"/>
      <c r="J46" s="4"/>
      <c r="K46" s="25"/>
      <c r="L46" s="29">
        <f t="shared" si="5"/>
        <v>0</v>
      </c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K15">
    <cfRule type="cellIs" dxfId="0" priority="1" operator="lessThanOrEqual">
      <formula>10</formula>
    </cfRule>
  </conditionalFormatting>
  <conditionalFormatting sqref="K15">
    <cfRule type="cellIs" dxfId="1" priority="2" operator="lessThanOrEqual">
      <formula>J15/2</formula>
    </cfRule>
  </conditionalFormatting>
  <conditionalFormatting sqref="K15">
    <cfRule type="notContainsBlanks" dxfId="2" priority="3">
      <formula>LEN(TRIM(K15))&gt;0</formula>
    </cfRule>
  </conditionalFormatting>
  <conditionalFormatting sqref="N24:N28 N37:N41">
    <cfRule type="cellIs" dxfId="3" priority="4" operator="equal">
      <formula>1</formula>
    </cfRule>
  </conditionalFormatting>
  <conditionalFormatting sqref="N24:N28 N37:N41">
    <cfRule type="cellIs" dxfId="4" priority="5" operator="equal">
      <formula>2</formula>
    </cfRule>
  </conditionalFormatting>
  <conditionalFormatting sqref="N24:N28 N37:N41">
    <cfRule type="cellIs" dxfId="5" priority="6" operator="equal">
      <formula>3</formula>
    </cfRule>
  </conditionalFormatting>
  <conditionalFormatting sqref="E24:K28">
    <cfRule type="cellIs" dxfId="6" priority="7" operator="greaterThanOrEqual">
      <formula>5</formula>
    </cfRule>
  </conditionalFormatting>
  <conditionalFormatting sqref="E24:K28">
    <cfRule type="cellIs" dxfId="7" priority="8" operator="greaterThanOrEqual">
      <formula>3</formula>
    </cfRule>
  </conditionalFormatting>
  <conditionalFormatting sqref="E24:K28">
    <cfRule type="cellIs" dxfId="8" priority="9" operator="greaterThanOrEqual">
      <formula>1</formula>
    </cfRule>
  </conditionalFormatting>
  <dataValidations>
    <dataValidation type="list" allowBlank="1" showErrorMessage="1" sqref="C16">
      <formula1>'配列参照'!$B$10:$L$11</formula1>
    </dataValidation>
    <dataValidation type="list" allowBlank="1" sqref="C15">
      <formula1>'配列参照'!$A$2:$A$8</formula1>
    </dataValidation>
    <dataValidation type="list" allowBlank="1" sqref="C14">
      <formula1>$C$24:$C$33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9" width="18.57"/>
    <col customWidth="1" min="10" max="11" width="19.0"/>
  </cols>
  <sheetData>
    <row r="1" ht="15.75" customHeight="1">
      <c r="A1" s="20" t="s">
        <v>102</v>
      </c>
    </row>
    <row r="2" ht="15.75" customHeight="1">
      <c r="A2" s="21" t="str">
        <f t="array" ref="A2:K8">TRANSPOSE('ジャンル一覧表＆得点表'!E2:K12)</f>
        <v>文系学問</v>
      </c>
      <c r="B2" s="21" t="s">
        <v>10</v>
      </c>
      <c r="C2" s="21" t="s">
        <v>18</v>
      </c>
      <c r="D2" s="21" t="s">
        <v>26</v>
      </c>
      <c r="E2" s="21" t="s">
        <v>34</v>
      </c>
      <c r="F2" s="21" t="s">
        <v>42</v>
      </c>
      <c r="G2" s="21" t="s">
        <v>49</v>
      </c>
      <c r="H2" s="21" t="s">
        <v>56</v>
      </c>
      <c r="I2" s="21" t="s">
        <v>63</v>
      </c>
      <c r="J2" s="21" t="s">
        <v>70</v>
      </c>
      <c r="K2" s="21" t="s">
        <v>77</v>
      </c>
    </row>
    <row r="3" ht="15.75" customHeight="1">
      <c r="A3" s="21" t="s">
        <v>3</v>
      </c>
      <c r="B3" s="21" t="s">
        <v>11</v>
      </c>
      <c r="C3" s="21" t="s">
        <v>19</v>
      </c>
      <c r="D3" s="21" t="s">
        <v>27</v>
      </c>
      <c r="E3" s="21" t="s">
        <v>35</v>
      </c>
      <c r="F3" s="21" t="s">
        <v>43</v>
      </c>
      <c r="G3" s="21" t="s">
        <v>50</v>
      </c>
      <c r="H3" s="21" t="s">
        <v>57</v>
      </c>
      <c r="I3" s="21" t="s">
        <v>64</v>
      </c>
      <c r="J3" s="21" t="s">
        <v>71</v>
      </c>
      <c r="K3" s="21" t="s">
        <v>78</v>
      </c>
    </row>
    <row r="4" ht="15.75" customHeight="1">
      <c r="A4" s="21" t="s">
        <v>4</v>
      </c>
      <c r="B4" s="21" t="s">
        <v>12</v>
      </c>
      <c r="C4" s="21" t="s">
        <v>20</v>
      </c>
      <c r="D4" s="21" t="s">
        <v>28</v>
      </c>
      <c r="E4" s="21" t="s">
        <v>36</v>
      </c>
      <c r="F4" s="21" t="s">
        <v>44</v>
      </c>
      <c r="G4" s="21" t="s">
        <v>51</v>
      </c>
      <c r="H4" s="21" t="s">
        <v>58</v>
      </c>
      <c r="I4" s="21" t="s">
        <v>65</v>
      </c>
      <c r="J4" s="21" t="s">
        <v>72</v>
      </c>
      <c r="K4" s="21" t="s">
        <v>79</v>
      </c>
    </row>
    <row r="5" ht="15.75" customHeight="1">
      <c r="A5" s="21" t="s">
        <v>5</v>
      </c>
      <c r="B5" s="21" t="s">
        <v>13</v>
      </c>
      <c r="C5" s="21" t="s">
        <v>21</v>
      </c>
      <c r="D5" s="21" t="s">
        <v>29</v>
      </c>
      <c r="E5" s="21" t="s">
        <v>37</v>
      </c>
      <c r="F5" s="21" t="s">
        <v>45</v>
      </c>
      <c r="G5" s="21" t="s">
        <v>52</v>
      </c>
      <c r="H5" s="21" t="s">
        <v>59</v>
      </c>
      <c r="I5" s="21" t="s">
        <v>66</v>
      </c>
      <c r="J5" s="21" t="s">
        <v>73</v>
      </c>
      <c r="K5" s="21" t="s">
        <v>80</v>
      </c>
    </row>
    <row r="6" ht="15.75" customHeight="1">
      <c r="A6" s="21" t="s">
        <v>6</v>
      </c>
      <c r="B6" s="21" t="s">
        <v>14</v>
      </c>
      <c r="C6" s="21" t="s">
        <v>22</v>
      </c>
      <c r="D6" s="21" t="s">
        <v>30</v>
      </c>
      <c r="E6" s="21" t="s">
        <v>38</v>
      </c>
      <c r="F6" s="21" t="s">
        <v>46</v>
      </c>
      <c r="G6" s="21" t="s">
        <v>53</v>
      </c>
      <c r="H6" s="21" t="s">
        <v>60</v>
      </c>
      <c r="I6" s="21" t="s">
        <v>67</v>
      </c>
      <c r="J6" s="21" t="s">
        <v>74</v>
      </c>
      <c r="K6" s="21" t="s">
        <v>81</v>
      </c>
    </row>
    <row r="7" ht="15.75" customHeight="1">
      <c r="A7" s="21" t="s">
        <v>7</v>
      </c>
      <c r="B7" s="21" t="s">
        <v>15</v>
      </c>
      <c r="C7" s="21" t="s">
        <v>23</v>
      </c>
      <c r="D7" s="21" t="s">
        <v>31</v>
      </c>
      <c r="E7" s="21" t="s">
        <v>39</v>
      </c>
      <c r="F7" s="21" t="s">
        <v>47</v>
      </c>
      <c r="G7" s="21" t="s">
        <v>54</v>
      </c>
      <c r="H7" s="21" t="s">
        <v>61</v>
      </c>
      <c r="I7" s="21" t="s">
        <v>68</v>
      </c>
      <c r="J7" s="21" t="s">
        <v>75</v>
      </c>
      <c r="K7" s="21" t="s">
        <v>82</v>
      </c>
    </row>
    <row r="8" ht="15.75" customHeight="1">
      <c r="A8" s="21" t="s">
        <v>8</v>
      </c>
      <c r="B8" s="21" t="s">
        <v>16</v>
      </c>
      <c r="C8" s="21" t="s">
        <v>24</v>
      </c>
      <c r="D8" s="21" t="s">
        <v>32</v>
      </c>
      <c r="E8" s="21" t="s">
        <v>40</v>
      </c>
      <c r="F8" s="21" t="s">
        <v>48</v>
      </c>
      <c r="G8" s="21" t="s">
        <v>55</v>
      </c>
      <c r="H8" s="21" t="s">
        <v>62</v>
      </c>
      <c r="I8" s="21" t="s">
        <v>69</v>
      </c>
      <c r="J8" s="21" t="s">
        <v>76</v>
      </c>
      <c r="K8" s="21" t="s">
        <v>83</v>
      </c>
    </row>
    <row r="9" ht="15.75" customHeight="1"/>
    <row r="10" ht="15.75" customHeight="1">
      <c r="A10" s="20" t="s">
        <v>103</v>
      </c>
    </row>
    <row r="11" ht="15.75" customHeight="1">
      <c r="A11" s="31" t="str">
        <f>IFERROR(__xludf.DUMMYFUNCTION("QUERY(A2:K8,""select * where A='""&amp;'ジャンル一覧表＆得点表'!C15&amp;""'"")"),"文系学問")</f>
        <v>文系学問</v>
      </c>
      <c r="B11" s="21" t="str">
        <f>IFERROR(__xludf.DUMMYFUNCTION("""COMPUTED_VALUE"""),"ことわざ・慣用句１")</f>
        <v>ことわざ・慣用句１</v>
      </c>
      <c r="C11" s="21" t="str">
        <f>IFERROR(__xludf.DUMMYFUNCTION("""COMPUTED_VALUE"""),"ことわざ・慣用句２")</f>
        <v>ことわざ・慣用句２</v>
      </c>
      <c r="D11" s="21" t="str">
        <f>IFERROR(__xludf.DUMMYFUNCTION("""COMPUTED_VALUE"""),"世界史１")</f>
        <v>世界史１</v>
      </c>
      <c r="E11" s="21" t="str">
        <f>IFERROR(__xludf.DUMMYFUNCTION("""COMPUTED_VALUE"""),"世界史２")</f>
        <v>世界史２</v>
      </c>
      <c r="F11" s="21" t="str">
        <f>IFERROR(__xludf.DUMMYFUNCTION("""COMPUTED_VALUE"""),"日本史１")</f>
        <v>日本史１</v>
      </c>
      <c r="G11" s="21" t="str">
        <f>IFERROR(__xludf.DUMMYFUNCTION("""COMPUTED_VALUE"""),"日本史２")</f>
        <v>日本史２</v>
      </c>
      <c r="H11" s="21" t="str">
        <f>IFERROR(__xludf.DUMMYFUNCTION("""COMPUTED_VALUE"""),"美術１")</f>
        <v>美術１</v>
      </c>
      <c r="I11" s="21" t="str">
        <f>IFERROR(__xludf.DUMMYFUNCTION("""COMPUTED_VALUE"""),"美術２")</f>
        <v>美術２</v>
      </c>
      <c r="J11" s="21" t="str">
        <f>IFERROR(__xludf.DUMMYFUNCTION("""COMPUTED_VALUE"""),"文学１")</f>
        <v>文学１</v>
      </c>
      <c r="K11" s="21" t="str">
        <f>IFERROR(__xludf.DUMMYFUNCTION("""COMPUTED_VALUE"""),"文学２")</f>
        <v>文学２</v>
      </c>
    </row>
    <row r="12" ht="15.75" customHeight="1"/>
    <row r="13" ht="15.75" customHeight="1"/>
    <row r="14" ht="15.75" customHeight="1">
      <c r="B14" s="32"/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>
      <c r="A21" s="31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