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gvir Pabla\Desktop\Analysis Projects\Crowdfunding Analysis\"/>
    </mc:Choice>
  </mc:AlternateContent>
  <xr:revisionPtr revIDLastSave="0" documentId="8_{2ABC5B3E-16AA-4899-A52D-B15270F58F82}" xr6:coauthVersionLast="45" xr6:coauthVersionMax="45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.S. Kickstarters" sheetId="6" r:id="rId6"/>
    <sheet name="Failed U.S. Kickstarters" sheetId="7" r:id="rId7"/>
    <sheet name="Descriptive Statistics" sheetId="8" r:id="rId8"/>
    <sheet name="GB Musical Data Points" sheetId="9" r:id="rId9"/>
    <sheet name="Outcomes Based on Goals" sheetId="10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5" l="1"/>
  <c r="D13" i="10" l="1"/>
  <c r="C13" i="10"/>
  <c r="D12" i="10"/>
  <c r="E12" i="10" s="1"/>
  <c r="B11" i="10"/>
  <c r="D11" i="10"/>
  <c r="D10" i="10"/>
  <c r="D9" i="10"/>
  <c r="D8" i="10"/>
  <c r="B6" i="10"/>
  <c r="D7" i="10"/>
  <c r="E7" i="10" s="1"/>
  <c r="D6" i="10"/>
  <c r="D5" i="10"/>
  <c r="D4" i="10"/>
  <c r="E4" i="10" s="1"/>
  <c r="H4" i="10" s="1"/>
  <c r="D3" i="10"/>
  <c r="H2" i="10"/>
  <c r="G2" i="10"/>
  <c r="F2" i="10"/>
  <c r="C3" i="10"/>
  <c r="D2" i="10"/>
  <c r="E2" i="10" s="1"/>
  <c r="B13" i="10"/>
  <c r="C11" i="10"/>
  <c r="C12" i="10"/>
  <c r="C10" i="10"/>
  <c r="C9" i="10"/>
  <c r="C8" i="10"/>
  <c r="C7" i="10"/>
  <c r="C6" i="10"/>
  <c r="C5" i="10"/>
  <c r="C4" i="10"/>
  <c r="B3" i="10"/>
  <c r="B12" i="10"/>
  <c r="B10" i="10"/>
  <c r="B9" i="10"/>
  <c r="B8" i="10"/>
  <c r="B7" i="10"/>
  <c r="B5" i="10"/>
  <c r="B4" i="10"/>
  <c r="C2" i="10"/>
  <c r="B2" i="10"/>
  <c r="E13" i="10" l="1"/>
  <c r="F13" i="10" s="1"/>
  <c r="H13" i="10"/>
  <c r="G13" i="10"/>
  <c r="G12" i="10"/>
  <c r="F12" i="10"/>
  <c r="H12" i="10"/>
  <c r="E11" i="10"/>
  <c r="F11" i="10" s="1"/>
  <c r="G11" i="10"/>
  <c r="H11" i="10"/>
  <c r="H10" i="10"/>
  <c r="E10" i="10"/>
  <c r="E9" i="10"/>
  <c r="E8" i="10"/>
  <c r="G7" i="10"/>
  <c r="F7" i="10"/>
  <c r="H7" i="10"/>
  <c r="E6" i="10"/>
  <c r="E5" i="10"/>
  <c r="G4" i="10"/>
  <c r="F4" i="10"/>
  <c r="E3" i="10"/>
  <c r="F10" i="10" l="1"/>
  <c r="G10" i="10"/>
  <c r="F9" i="10"/>
  <c r="G9" i="10"/>
  <c r="H9" i="10"/>
  <c r="G8" i="10"/>
  <c r="F8" i="10"/>
  <c r="H8" i="10"/>
  <c r="F6" i="10"/>
  <c r="G6" i="10"/>
  <c r="H6" i="10"/>
  <c r="F5" i="10"/>
  <c r="G5" i="10"/>
  <c r="H5" i="10"/>
  <c r="G3" i="10"/>
  <c r="F3" i="10"/>
  <c r="H3" i="10"/>
  <c r="C14" i="8" l="1"/>
  <c r="B14" i="8"/>
  <c r="C13" i="8"/>
  <c r="C12" i="8"/>
  <c r="C11" i="8"/>
  <c r="C7" i="8"/>
  <c r="C6" i="8"/>
  <c r="C5" i="8"/>
  <c r="C4" i="8"/>
  <c r="B3" i="8"/>
  <c r="B13" i="8"/>
  <c r="B12" i="8"/>
  <c r="B5" i="8"/>
  <c r="B7" i="8" s="1"/>
  <c r="B11" i="8"/>
  <c r="B4" i="8"/>
  <c r="B6" i="8"/>
  <c r="C10" i="8"/>
  <c r="C9" i="8"/>
  <c r="B10" i="8"/>
  <c r="B9" i="8"/>
  <c r="C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5" i="1"/>
  <c r="O1255" i="1"/>
  <c r="O1014" i="1"/>
  <c r="O2016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301" i="1"/>
  <c r="O1947" i="1"/>
  <c r="O1978" i="1"/>
  <c r="O1032" i="1"/>
  <c r="O2235" i="1"/>
  <c r="O2262" i="1"/>
  <c r="O2604" i="1"/>
  <c r="O1196" i="1"/>
  <c r="O2012" i="1"/>
  <c r="O2268" i="1"/>
  <c r="O2072" i="1"/>
  <c r="O738" i="1"/>
  <c r="O2005" i="1"/>
  <c r="O45" i="1"/>
  <c r="O1839" i="1"/>
  <c r="O248" i="1"/>
  <c r="O2011" i="1"/>
  <c r="O2034" i="1"/>
  <c r="O2611" i="1"/>
  <c r="O646" i="1"/>
  <c r="O2039" i="1"/>
  <c r="O2267" i="1"/>
  <c r="O2726" i="1"/>
  <c r="O1259" i="1"/>
  <c r="O1958" i="1"/>
  <c r="O2341" i="1"/>
  <c r="O308" i="1"/>
  <c r="O2216" i="1"/>
  <c r="O1194" i="1"/>
  <c r="O2081" i="1"/>
  <c r="O2257" i="1"/>
  <c r="O1970" i="1"/>
  <c r="O2186" i="1"/>
  <c r="O320" i="1"/>
  <c r="O2273" i="1"/>
  <c r="O1530" i="1"/>
  <c r="O2023" i="1"/>
  <c r="O2073" i="1"/>
  <c r="O1224" i="1"/>
  <c r="O647" i="1"/>
  <c r="O1506" i="1"/>
  <c r="O1612" i="1"/>
  <c r="O2254" i="1"/>
  <c r="O2242" i="1"/>
  <c r="O2280" i="1"/>
  <c r="O1198" i="1"/>
  <c r="O656" i="1"/>
  <c r="O845" i="1"/>
  <c r="O2488" i="1"/>
  <c r="O1632" i="1"/>
  <c r="O1835" i="1"/>
  <c r="O1973" i="1"/>
  <c r="O1967" i="1"/>
  <c r="O1200" i="1"/>
  <c r="O1754" i="1"/>
  <c r="O1966" i="1"/>
  <c r="O1975" i="1"/>
  <c r="O384" i="1"/>
  <c r="O1212" i="1"/>
  <c r="O2107" i="1"/>
  <c r="O2330" i="1"/>
  <c r="O1199" i="1"/>
  <c r="O2724" i="1"/>
  <c r="O1378" i="1"/>
  <c r="O1538" i="1"/>
  <c r="O2177" i="1"/>
  <c r="O2008" i="1"/>
  <c r="O2042" i="1"/>
  <c r="O110" i="1"/>
  <c r="O2739" i="1"/>
  <c r="O2226" i="1"/>
  <c r="O1925" i="1"/>
  <c r="O264" i="1"/>
  <c r="O759" i="1"/>
  <c r="O1025" i="1"/>
  <c r="O2014" i="1"/>
  <c r="O2006" i="1"/>
  <c r="O833" i="1"/>
  <c r="O306" i="1"/>
  <c r="O287" i="1"/>
  <c r="O1955" i="1"/>
  <c r="O2032" i="1"/>
  <c r="O2117" i="1"/>
  <c r="O2610" i="1"/>
  <c r="O2258" i="1"/>
  <c r="O111" i="1"/>
  <c r="O2275" i="1"/>
  <c r="O1388" i="1"/>
  <c r="O2068" i="1"/>
  <c r="O858" i="1"/>
  <c r="O2004" i="1"/>
  <c r="O1509" i="1"/>
  <c r="O389" i="1"/>
  <c r="O658" i="1"/>
  <c r="O1260" i="1"/>
  <c r="O1385" i="1"/>
  <c r="O1953" i="1"/>
  <c r="O2335" i="1"/>
  <c r="O1285" i="1"/>
  <c r="O2037" i="1"/>
  <c r="O1977" i="1"/>
  <c r="O385" i="1"/>
  <c r="O1526" i="1"/>
  <c r="O1968" i="1"/>
  <c r="O1022" i="1"/>
  <c r="O1520" i="1"/>
  <c r="O1841" i="1"/>
  <c r="O790" i="1"/>
  <c r="O1351" i="1"/>
  <c r="O1380" i="1"/>
  <c r="O2445" i="1"/>
  <c r="O2501" i="1"/>
  <c r="O1257" i="1"/>
  <c r="O1676" i="1"/>
  <c r="O1752" i="1"/>
  <c r="O2059" i="1"/>
  <c r="O2730" i="1"/>
  <c r="O1952" i="1"/>
  <c r="O2027" i="1"/>
  <c r="O1252" i="1"/>
  <c r="O1838" i="1"/>
  <c r="O2215" i="1"/>
  <c r="O1204" i="1"/>
  <c r="O1256" i="1"/>
  <c r="O2067" i="1"/>
  <c r="O83" i="1"/>
  <c r="O1954" i="1"/>
  <c r="O2062" i="1"/>
  <c r="O2213" i="1"/>
  <c r="O1928" i="1"/>
  <c r="O2547" i="1"/>
  <c r="O846" i="1"/>
  <c r="O1964" i="1"/>
  <c r="O2022" i="1"/>
  <c r="O260" i="1"/>
  <c r="O2066" i="1"/>
  <c r="O1376" i="1"/>
  <c r="O1477" i="1"/>
  <c r="O2621" i="1"/>
  <c r="O1939" i="1"/>
  <c r="O2638" i="1"/>
  <c r="O254" i="1"/>
  <c r="O2192" i="1"/>
  <c r="O2283" i="1"/>
  <c r="O2284" i="1"/>
  <c r="O39" i="1"/>
  <c r="O1358" i="1"/>
  <c r="O391" i="1"/>
  <c r="O2043" i="1"/>
  <c r="O2457" i="1"/>
  <c r="O787" i="1"/>
  <c r="O2172" i="1"/>
  <c r="O2458" i="1"/>
  <c r="O825" i="1"/>
  <c r="O1539" i="1"/>
  <c r="O2266" i="1"/>
  <c r="O2467" i="1"/>
  <c r="O301" i="1"/>
  <c r="O747" i="1"/>
  <c r="O2035" i="1"/>
  <c r="O274" i="1"/>
  <c r="O289" i="1"/>
  <c r="O1533" i="1"/>
  <c r="O2315" i="1"/>
  <c r="O1681" i="1"/>
  <c r="O359" i="1"/>
  <c r="O1527" i="1"/>
  <c r="O1655" i="1"/>
  <c r="O66" i="1"/>
  <c r="O1362" i="1"/>
  <c r="O1883" i="1"/>
  <c r="O2293" i="1"/>
  <c r="O2447" i="1"/>
  <c r="O1220" i="1"/>
  <c r="O1935" i="1"/>
  <c r="O2614" i="1"/>
  <c r="O1377" i="1"/>
  <c r="O1942" i="1"/>
  <c r="O2231" i="1"/>
  <c r="O2304" i="1"/>
  <c r="O2479" i="1"/>
  <c r="O2670" i="1"/>
  <c r="O348" i="1"/>
  <c r="O1642" i="1"/>
  <c r="O2617" i="1"/>
  <c r="O2732" i="1"/>
  <c r="O2251" i="1"/>
  <c r="O1959" i="1"/>
  <c r="O2060" i="1"/>
  <c r="O2448" i="1"/>
  <c r="O37" i="1"/>
  <c r="O1402" i="1"/>
  <c r="O1831" i="1"/>
  <c r="O2057" i="1"/>
  <c r="O1266" i="1"/>
  <c r="O1503" i="1"/>
  <c r="O1890" i="1"/>
  <c r="O2639" i="1"/>
  <c r="O14" i="1"/>
  <c r="O1762" i="1"/>
  <c r="O2641" i="1"/>
  <c r="O1466" i="1"/>
  <c r="O2224" i="1"/>
  <c r="O1277" i="1"/>
  <c r="O1519" i="1"/>
  <c r="O1190" i="1"/>
  <c r="O1668" i="1"/>
  <c r="O2025" i="1"/>
  <c r="O2181" i="1"/>
  <c r="O15" i="1"/>
  <c r="O734" i="1"/>
  <c r="O815" i="1"/>
  <c r="O1221" i="1"/>
  <c r="O2668" i="1"/>
  <c r="O741" i="1"/>
  <c r="O2632" i="1"/>
  <c r="O281" i="1"/>
  <c r="O1517" i="1"/>
  <c r="O1961" i="1"/>
  <c r="O2229" i="1"/>
  <c r="O2316" i="1"/>
  <c r="O276" i="1"/>
  <c r="O282" i="1"/>
  <c r="O729" i="1"/>
  <c r="O820" i="1"/>
  <c r="O1633" i="1"/>
  <c r="O2217" i="1"/>
  <c r="O2525" i="1"/>
  <c r="O2545" i="1"/>
  <c r="O2555" i="1"/>
  <c r="O28" i="1"/>
  <c r="O64" i="1"/>
  <c r="O113" i="1"/>
  <c r="O852" i="1"/>
  <c r="O1210" i="1"/>
  <c r="O1276" i="1"/>
  <c r="O1280" i="1"/>
  <c r="O1627" i="1"/>
  <c r="O1763" i="1"/>
  <c r="O2455" i="1"/>
  <c r="O1857" i="1"/>
  <c r="O2264" i="1"/>
  <c r="O2281" i="1"/>
  <c r="O78" i="1"/>
  <c r="O272" i="1"/>
  <c r="O2058" i="1"/>
  <c r="O2075" i="1"/>
  <c r="O2183" i="1"/>
  <c r="O2237" i="1"/>
  <c r="O802" i="1"/>
  <c r="O814" i="1"/>
  <c r="O1250" i="1"/>
  <c r="O2207" i="1"/>
  <c r="O2211" i="1"/>
  <c r="O280" i="1"/>
  <c r="O1515" i="1"/>
  <c r="O1948" i="1"/>
  <c r="O2298" i="1"/>
  <c r="O63" i="1"/>
  <c r="O278" i="1"/>
  <c r="O745" i="1"/>
  <c r="O785" i="1"/>
  <c r="O1465" i="1"/>
  <c r="O1748" i="1"/>
  <c r="O2050" i="1"/>
  <c r="O2065" i="1"/>
  <c r="O2119" i="1"/>
  <c r="O2740" i="1"/>
  <c r="O271" i="1"/>
  <c r="O657" i="1"/>
  <c r="O1348" i="1"/>
  <c r="O2168" i="1"/>
  <c r="O2201" i="1"/>
  <c r="O2260" i="1"/>
  <c r="O268" i="1"/>
  <c r="O1218" i="1"/>
  <c r="O1619" i="1"/>
  <c r="O2105" i="1"/>
  <c r="O2296" i="1"/>
  <c r="O2623" i="1"/>
  <c r="O21" i="1"/>
  <c r="O840" i="1"/>
  <c r="O1040" i="1"/>
  <c r="O1391" i="1"/>
  <c r="O1535" i="1"/>
  <c r="O1609" i="1"/>
  <c r="O1892" i="1"/>
  <c r="O1900" i="1"/>
  <c r="O2727" i="1"/>
  <c r="O642" i="1"/>
  <c r="O722" i="1"/>
  <c r="O792" i="1"/>
  <c r="O860" i="1"/>
  <c r="O2333" i="1"/>
  <c r="O2622" i="1"/>
  <c r="O3" i="1"/>
  <c r="O788" i="1"/>
  <c r="O1657" i="1"/>
  <c r="O1834" i="1"/>
  <c r="O2061" i="1"/>
  <c r="O38" i="1"/>
  <c r="O44" i="1"/>
  <c r="O382" i="1"/>
  <c r="O404" i="1"/>
  <c r="O1652" i="1"/>
  <c r="O115" i="1"/>
  <c r="O655" i="1"/>
  <c r="O2279" i="1"/>
  <c r="O2612" i="1"/>
  <c r="O117" i="1"/>
  <c r="O651" i="1"/>
  <c r="O1671" i="1"/>
  <c r="O2725" i="1"/>
  <c r="O258" i="1"/>
  <c r="O1474" i="1"/>
  <c r="O1524" i="1"/>
  <c r="O2167" i="1"/>
  <c r="O2180" i="1"/>
  <c r="O1254" i="1"/>
  <c r="O1848" i="1"/>
  <c r="O1944" i="1"/>
  <c r="O2" i="1"/>
  <c r="O305" i="1"/>
  <c r="O411" i="1"/>
  <c r="O819" i="1"/>
  <c r="O1389" i="1"/>
  <c r="O1481" i="1"/>
  <c r="O1677" i="1"/>
  <c r="O1894" i="1"/>
  <c r="O1923" i="1"/>
  <c r="O2102" i="1"/>
  <c r="O2240" i="1"/>
  <c r="O2634" i="1"/>
  <c r="O329" i="1"/>
  <c r="O1354" i="1"/>
  <c r="O1541" i="1"/>
  <c r="O2041" i="1"/>
  <c r="O2104" i="1"/>
  <c r="O2474" i="1"/>
  <c r="O1192" i="1"/>
  <c r="O1197" i="1"/>
  <c r="O1390" i="1"/>
  <c r="O1532" i="1"/>
  <c r="O1823" i="1"/>
  <c r="O1886" i="1"/>
  <c r="O2120" i="1"/>
  <c r="O249" i="1"/>
  <c r="O822" i="1"/>
  <c r="O826" i="1"/>
  <c r="O1355" i="1"/>
  <c r="O2253" i="1"/>
  <c r="O2303" i="1"/>
  <c r="O2454" i="1"/>
  <c r="O2491" i="1"/>
  <c r="O27" i="1"/>
  <c r="O297" i="1"/>
  <c r="O783" i="1"/>
  <c r="O1621" i="1"/>
  <c r="O1862" i="1"/>
  <c r="O1901" i="1"/>
  <c r="O2028" i="1"/>
  <c r="O2200" i="1"/>
  <c r="O2206" i="1"/>
  <c r="O2481" i="1"/>
  <c r="O261" i="1"/>
  <c r="O269" i="1"/>
  <c r="O648" i="1"/>
  <c r="O724" i="1"/>
  <c r="O732" i="1"/>
  <c r="O1216" i="1"/>
  <c r="O1537" i="1"/>
  <c r="O1660" i="1"/>
  <c r="O1861" i="1"/>
  <c r="O2038" i="1"/>
  <c r="O2101" i="1"/>
  <c r="O2165" i="1"/>
  <c r="O41" i="1"/>
  <c r="O97" i="1"/>
  <c r="O112" i="1"/>
  <c r="O376" i="1"/>
  <c r="O731" i="1"/>
  <c r="O836" i="1"/>
  <c r="O2080" i="1"/>
  <c r="O2624" i="1"/>
  <c r="O36" i="1"/>
  <c r="O307" i="1"/>
  <c r="O853" i="1"/>
  <c r="O1036" i="1"/>
  <c r="O1356" i="1"/>
  <c r="O1750" i="1"/>
  <c r="O2053" i="1"/>
  <c r="O2106" i="1"/>
  <c r="O57" i="1"/>
  <c r="O1214" i="1"/>
  <c r="O2495" i="1"/>
  <c r="O53" i="1"/>
  <c r="O104" i="1"/>
  <c r="O412" i="1"/>
  <c r="O755" i="1"/>
  <c r="O1041" i="1"/>
  <c r="O1675" i="1"/>
  <c r="O2071" i="1"/>
  <c r="O2241" i="1"/>
  <c r="O2473" i="1"/>
  <c r="O2480" i="1"/>
  <c r="O2497" i="1"/>
  <c r="O2631" i="1"/>
  <c r="O70" i="1"/>
  <c r="O72" i="1"/>
  <c r="O81" i="1"/>
  <c r="O353" i="1"/>
  <c r="O414" i="1"/>
  <c r="O650" i="1"/>
  <c r="O816" i="1"/>
  <c r="O1669" i="1"/>
  <c r="O1932" i="1"/>
  <c r="O1965" i="1"/>
  <c r="O2069" i="1"/>
  <c r="O2175" i="1"/>
  <c r="O11" i="1"/>
  <c r="O87" i="1"/>
  <c r="O253" i="1"/>
  <c r="O390" i="1"/>
  <c r="O659" i="1"/>
  <c r="O733" i="1"/>
  <c r="O736" i="1"/>
  <c r="O1202" i="1"/>
  <c r="O1363" i="1"/>
  <c r="O1368" i="1"/>
  <c r="O1401" i="1"/>
  <c r="O1943" i="1"/>
  <c r="O2030" i="1"/>
  <c r="O2178" i="1"/>
  <c r="O2232" i="1"/>
  <c r="O2444" i="1"/>
  <c r="O2534" i="1"/>
  <c r="O335" i="1"/>
  <c r="O342" i="1"/>
  <c r="O374" i="1"/>
  <c r="O400" i="1"/>
  <c r="O1264" i="1"/>
  <c r="O1347" i="1"/>
  <c r="O1359" i="1"/>
  <c r="O1472" i="1"/>
  <c r="O1525" i="1"/>
  <c r="O1613" i="1"/>
  <c r="O1637" i="1"/>
  <c r="O1645" i="1"/>
  <c r="O1650" i="1"/>
  <c r="O1844" i="1"/>
  <c r="O2019" i="1"/>
  <c r="O2024" i="1"/>
  <c r="O2297" i="1"/>
  <c r="O2494" i="1"/>
  <c r="O2671" i="1"/>
  <c r="O73" i="1"/>
  <c r="O364" i="1"/>
  <c r="O1284" i="1"/>
  <c r="O1374" i="1"/>
  <c r="O1386" i="1"/>
  <c r="O1511" i="1"/>
  <c r="O1845" i="1"/>
  <c r="O1898" i="1"/>
  <c r="O1936" i="1"/>
  <c r="O2007" i="1"/>
  <c r="O2044" i="1"/>
  <c r="O2087" i="1"/>
  <c r="O6" i="1"/>
  <c r="O31" i="1"/>
  <c r="O325" i="1"/>
  <c r="O347" i="1"/>
  <c r="O805" i="1"/>
  <c r="O1357" i="1"/>
  <c r="O1751" i="1"/>
  <c r="O2220" i="1"/>
  <c r="O2556" i="1"/>
  <c r="O2667" i="1"/>
  <c r="O2738" i="1"/>
  <c r="O372" i="1"/>
  <c r="O723" i="1"/>
  <c r="O739" i="1"/>
  <c r="O839" i="1"/>
  <c r="O848" i="1"/>
  <c r="O1249" i="1"/>
  <c r="O1396" i="1"/>
  <c r="O1606" i="1"/>
  <c r="O1666" i="1"/>
  <c r="O2170" i="1"/>
  <c r="O13" i="1"/>
  <c r="O283" i="1"/>
  <c r="O1475" i="1"/>
  <c r="O1623" i="1"/>
  <c r="O1849" i="1"/>
  <c r="O1933" i="1"/>
  <c r="O2048" i="1"/>
  <c r="O2096" i="1"/>
  <c r="O2287" i="1"/>
  <c r="O2320" i="1"/>
  <c r="O2492" i="1"/>
  <c r="O47" i="1"/>
  <c r="O93" i="1"/>
  <c r="O106" i="1"/>
  <c r="O293" i="1"/>
  <c r="O377" i="1"/>
  <c r="O418" i="1"/>
  <c r="O735" i="1"/>
  <c r="O842" i="1"/>
  <c r="O847" i="1"/>
  <c r="O851" i="1"/>
  <c r="O1247" i="1"/>
  <c r="O1528" i="1"/>
  <c r="O1656" i="1"/>
  <c r="O1757" i="1"/>
  <c r="O2029" i="1"/>
  <c r="O2033" i="1"/>
  <c r="O2051" i="1"/>
  <c r="O2091" i="1"/>
  <c r="O2093" i="1"/>
  <c r="O2169" i="1"/>
  <c r="O2193" i="1"/>
  <c r="O2197" i="1"/>
  <c r="O2276" i="1"/>
  <c r="O2289" i="1"/>
  <c r="O2549" i="1"/>
  <c r="O25" i="1"/>
  <c r="O68" i="1"/>
  <c r="O298" i="1"/>
  <c r="O303" i="1"/>
  <c r="O311" i="1"/>
  <c r="O643" i="1"/>
  <c r="O753" i="1"/>
  <c r="O824" i="1"/>
  <c r="O1026" i="1"/>
  <c r="O1265" i="1"/>
  <c r="O1267" i="1"/>
  <c r="O1366" i="1"/>
  <c r="O1667" i="1"/>
  <c r="O2469" i="1"/>
  <c r="O2486" i="1"/>
  <c r="O265" i="1"/>
  <c r="O266" i="1"/>
  <c r="O758" i="1"/>
  <c r="O856" i="1"/>
  <c r="O1258" i="1"/>
  <c r="O1542" i="1"/>
  <c r="O1611" i="1"/>
  <c r="O1626" i="1"/>
  <c r="O1680" i="1"/>
  <c r="O1682" i="1"/>
  <c r="O1746" i="1"/>
  <c r="O1836" i="1"/>
  <c r="O1962" i="1"/>
  <c r="O2559" i="1"/>
  <c r="O2734" i="1"/>
  <c r="O24" i="1"/>
  <c r="O256" i="1"/>
  <c r="O338" i="1"/>
  <c r="O354" i="1"/>
  <c r="O837" i="1"/>
  <c r="O841" i="1"/>
  <c r="O1030" i="1"/>
  <c r="O1248" i="1"/>
  <c r="O1270" i="1"/>
  <c r="O1482" i="1"/>
  <c r="O1629" i="1"/>
  <c r="O1854" i="1"/>
  <c r="O1938" i="1"/>
  <c r="O2010" i="1"/>
  <c r="O54" i="1"/>
  <c r="O69" i="1"/>
  <c r="O357" i="1"/>
  <c r="O381" i="1"/>
  <c r="O1361" i="1"/>
  <c r="O1379" i="1"/>
  <c r="O1759" i="1"/>
  <c r="O1825" i="1"/>
  <c r="O1887" i="1"/>
  <c r="O1924" i="1"/>
  <c r="O1940" i="1"/>
  <c r="O2009" i="1"/>
  <c r="O2079" i="1"/>
  <c r="O2090" i="1"/>
  <c r="O2163" i="1"/>
  <c r="O2265" i="1"/>
  <c r="O2465" i="1"/>
  <c r="O2538" i="1"/>
  <c r="O77" i="1"/>
  <c r="O91" i="1"/>
  <c r="O98" i="1"/>
  <c r="O352" i="1"/>
  <c r="O800" i="1"/>
  <c r="O818" i="1"/>
  <c r="O1024" i="1"/>
  <c r="O1208" i="1"/>
  <c r="O1272" i="1"/>
  <c r="O1469" i="1"/>
  <c r="O1678" i="1"/>
  <c r="O1760" i="1"/>
  <c r="O1896" i="1"/>
  <c r="O1981" i="1"/>
  <c r="O2064" i="1"/>
  <c r="O2083" i="1"/>
  <c r="O2092" i="1"/>
  <c r="O2453" i="1"/>
  <c r="O2618" i="1"/>
  <c r="O2633" i="1"/>
  <c r="O65" i="1"/>
  <c r="O118" i="1"/>
  <c r="O246" i="1"/>
  <c r="O285" i="1"/>
  <c r="O318" i="1"/>
  <c r="O373" i="1"/>
  <c r="O379" i="1"/>
  <c r="O737" i="1"/>
  <c r="O789" i="1"/>
  <c r="O1262" i="1"/>
  <c r="O1369" i="1"/>
  <c r="O1394" i="1"/>
  <c r="O1399" i="1"/>
  <c r="O1617" i="1"/>
  <c r="O1747" i="1"/>
  <c r="O1926" i="1"/>
  <c r="O2056" i="1"/>
  <c r="O2198" i="1"/>
  <c r="O2214" i="1"/>
  <c r="O2471" i="1"/>
  <c r="O2485" i="1"/>
  <c r="O2625" i="1"/>
  <c r="O76" i="1"/>
  <c r="O120" i="1"/>
  <c r="O243" i="1"/>
  <c r="O244" i="1"/>
  <c r="O251" i="1"/>
  <c r="O321" i="1"/>
  <c r="O328" i="1"/>
  <c r="O334" i="1"/>
  <c r="O1622" i="1"/>
  <c r="O1661" i="1"/>
  <c r="O1674" i="1"/>
  <c r="O2017" i="1"/>
  <c r="O2085" i="1"/>
  <c r="O2103" i="1"/>
  <c r="O2255" i="1"/>
  <c r="O2483" i="1"/>
  <c r="O2499" i="1"/>
  <c r="O2502" i="1"/>
  <c r="O2528" i="1"/>
  <c r="O2540" i="1"/>
  <c r="O29" i="1"/>
  <c r="O314" i="1"/>
  <c r="O349" i="1"/>
  <c r="O380" i="1"/>
  <c r="O386" i="1"/>
  <c r="O396" i="1"/>
  <c r="O402" i="1"/>
  <c r="O652" i="1"/>
  <c r="O754" i="1"/>
  <c r="O797" i="1"/>
  <c r="O803" i="1"/>
  <c r="O1031" i="1"/>
  <c r="O1038" i="1"/>
  <c r="O1225" i="1"/>
  <c r="O1311" i="1"/>
  <c r="O1360" i="1"/>
  <c r="O1381" i="1"/>
  <c r="O1397" i="1"/>
  <c r="O1476" i="1"/>
  <c r="O1513" i="1"/>
  <c r="O1679" i="1"/>
  <c r="O2164" i="1"/>
  <c r="O2548" i="1"/>
  <c r="O2628" i="1"/>
  <c r="O71" i="1"/>
  <c r="O95" i="1"/>
  <c r="O267" i="1"/>
  <c r="O270" i="1"/>
  <c r="O309" i="1"/>
  <c r="O363" i="1"/>
  <c r="O744" i="1"/>
  <c r="O748" i="1"/>
  <c r="O1223" i="1"/>
  <c r="O1281" i="1"/>
  <c r="O1282" i="1"/>
  <c r="O1283" i="1"/>
  <c r="O1370" i="1"/>
  <c r="O1479" i="1"/>
  <c r="O1508" i="1"/>
  <c r="O1510" i="1"/>
  <c r="O1647" i="1"/>
  <c r="O1743" i="1"/>
  <c r="O1756" i="1"/>
  <c r="O1889" i="1"/>
  <c r="O1941" i="1"/>
  <c r="O2074" i="1"/>
  <c r="O2084" i="1"/>
  <c r="O2212" i="1"/>
  <c r="O2339" i="1"/>
  <c r="O2464" i="1"/>
  <c r="O2466" i="1"/>
  <c r="O2535" i="1"/>
  <c r="O2561" i="1"/>
  <c r="O2669" i="1"/>
  <c r="O7" i="1"/>
  <c r="O40" i="1"/>
  <c r="O55" i="1"/>
  <c r="O279" i="1"/>
  <c r="O340" i="1"/>
  <c r="O366" i="1"/>
  <c r="O371" i="1"/>
  <c r="O395" i="1"/>
  <c r="O1027" i="1"/>
  <c r="O1387" i="1"/>
  <c r="O1393" i="1"/>
  <c r="O1400" i="1"/>
  <c r="O1529" i="1"/>
  <c r="O1614" i="1"/>
  <c r="O1646" i="1"/>
  <c r="O1648" i="1"/>
  <c r="O1927" i="1"/>
  <c r="O2188" i="1"/>
  <c r="O2205" i="1"/>
  <c r="O2460" i="1"/>
  <c r="O2539" i="1"/>
  <c r="O2608" i="1"/>
  <c r="O2630" i="1"/>
  <c r="O23" i="1"/>
  <c r="O26" i="1"/>
  <c r="O288" i="1"/>
  <c r="O300" i="1"/>
  <c r="O355" i="1"/>
  <c r="O725" i="1"/>
  <c r="O791" i="1"/>
  <c r="O821" i="1"/>
  <c r="O1193" i="1"/>
  <c r="O1271" i="1"/>
  <c r="O1364" i="1"/>
  <c r="O1392" i="1"/>
  <c r="O1404" i="1"/>
  <c r="O1464" i="1"/>
  <c r="O1518" i="1"/>
  <c r="O1686" i="1"/>
  <c r="O1744" i="1"/>
  <c r="O1842" i="1"/>
  <c r="O1860" i="1"/>
  <c r="O1902" i="1"/>
  <c r="O2305" i="1"/>
  <c r="O2322" i="1"/>
  <c r="O2446" i="1"/>
  <c r="O2523" i="1"/>
  <c r="O2560" i="1"/>
  <c r="O49" i="1"/>
  <c r="O50" i="1"/>
  <c r="O67" i="1"/>
  <c r="O74" i="1"/>
  <c r="O242" i="1"/>
  <c r="O275" i="1"/>
  <c r="O277" i="1"/>
  <c r="O324" i="1"/>
  <c r="O341" i="1"/>
  <c r="O397" i="1"/>
  <c r="O407" i="1"/>
  <c r="O408" i="1"/>
  <c r="O799" i="1"/>
  <c r="O832" i="1"/>
  <c r="O1034" i="1"/>
  <c r="O1037" i="1"/>
  <c r="O1191" i="1"/>
  <c r="O1468" i="1"/>
  <c r="O1471" i="1"/>
  <c r="O1505" i="1"/>
  <c r="O1603" i="1"/>
  <c r="O1665" i="1"/>
  <c r="O1755" i="1"/>
  <c r="O1937" i="1"/>
  <c r="O2046" i="1"/>
  <c r="O2063" i="1"/>
  <c r="O2086" i="1"/>
  <c r="O2109" i="1"/>
  <c r="O2223" i="1"/>
  <c r="O2228" i="1"/>
  <c r="O2295" i="1"/>
  <c r="O2314" i="1"/>
  <c r="O2321" i="1"/>
  <c r="O2443" i="1"/>
  <c r="O2450" i="1"/>
  <c r="O2451" i="1"/>
  <c r="O2735" i="1"/>
  <c r="O17" i="1"/>
  <c r="O58" i="1"/>
  <c r="O82" i="1"/>
  <c r="O107" i="1"/>
  <c r="O257" i="1"/>
  <c r="O259" i="1"/>
  <c r="O263" i="1"/>
  <c r="O292" i="1"/>
  <c r="O322" i="1"/>
  <c r="O333" i="1"/>
  <c r="O343" i="1"/>
  <c r="O351" i="1"/>
  <c r="O375" i="1"/>
  <c r="O398" i="1"/>
  <c r="O401" i="1"/>
  <c r="O649" i="1"/>
  <c r="O740" i="1"/>
  <c r="O742" i="1"/>
  <c r="O817" i="1"/>
  <c r="O830" i="1"/>
  <c r="O1033" i="1"/>
  <c r="O1188" i="1"/>
  <c r="O1373" i="1"/>
  <c r="O1383" i="1"/>
  <c r="O1398" i="1"/>
  <c r="O1523" i="1"/>
  <c r="O1761" i="1"/>
  <c r="O1850" i="1"/>
  <c r="O1891" i="1"/>
  <c r="O1934" i="1"/>
  <c r="O2108" i="1"/>
  <c r="O2110" i="1"/>
  <c r="O2111" i="1"/>
  <c r="O2113" i="1"/>
  <c r="O2182" i="1"/>
  <c r="O2250" i="1"/>
  <c r="O2291" i="1"/>
  <c r="O2294" i="1"/>
  <c r="O2308" i="1"/>
  <c r="O2309" i="1"/>
  <c r="O2311" i="1"/>
  <c r="O2470" i="1"/>
  <c r="O2490" i="1"/>
  <c r="O2530" i="1"/>
  <c r="O2543" i="1"/>
  <c r="O2554" i="1"/>
  <c r="O2557" i="1"/>
  <c r="O2607" i="1"/>
  <c r="O2664" i="1"/>
  <c r="O8" i="1"/>
  <c r="O20" i="1"/>
  <c r="O88" i="1"/>
  <c r="O99" i="1"/>
  <c r="O100" i="1"/>
  <c r="O101" i="1"/>
  <c r="O252" i="1"/>
  <c r="O262" i="1"/>
  <c r="O310" i="1"/>
  <c r="O331" i="1"/>
  <c r="O378" i="1"/>
  <c r="O387" i="1"/>
  <c r="O645" i="1"/>
  <c r="O730" i="1"/>
  <c r="O751" i="1"/>
  <c r="O1211" i="1"/>
  <c r="O1274" i="1"/>
  <c r="O1279" i="1"/>
  <c r="O1516" i="1"/>
  <c r="O1893" i="1"/>
  <c r="O1951" i="1"/>
  <c r="O2173" i="1"/>
  <c r="O2218" i="1"/>
  <c r="O2225" i="1"/>
  <c r="O2278" i="1"/>
  <c r="O2286" i="1"/>
  <c r="O2331" i="1"/>
  <c r="O2334" i="1"/>
  <c r="O2342" i="1"/>
  <c r="O2500" i="1"/>
  <c r="O2558" i="1"/>
  <c r="O2636" i="1"/>
  <c r="O2642" i="1"/>
  <c r="O2728" i="1"/>
  <c r="O4" i="1"/>
  <c r="O89" i="1"/>
  <c r="O94" i="1"/>
  <c r="O105" i="1"/>
  <c r="O121" i="1"/>
  <c r="O273" i="1"/>
  <c r="O286" i="1"/>
  <c r="O291" i="1"/>
  <c r="O315" i="1"/>
  <c r="O361" i="1"/>
  <c r="O383" i="1"/>
  <c r="O405" i="1"/>
  <c r="O415" i="1"/>
  <c r="O726" i="1"/>
  <c r="O796" i="1"/>
  <c r="O807" i="1"/>
  <c r="O809" i="1"/>
  <c r="O812" i="1"/>
  <c r="O854" i="1"/>
  <c r="O861" i="1"/>
  <c r="O1186" i="1"/>
  <c r="O1187" i="1"/>
  <c r="O1371" i="1"/>
  <c r="O1375" i="1"/>
  <c r="O1620" i="1"/>
  <c r="O1640" i="1"/>
  <c r="O1649" i="1"/>
  <c r="O1659" i="1"/>
  <c r="O1749" i="1"/>
  <c r="O1827" i="1"/>
  <c r="O1885" i="1"/>
  <c r="O2070" i="1"/>
  <c r="O2115" i="1"/>
  <c r="O2116" i="1"/>
  <c r="O2300" i="1"/>
  <c r="O2477" i="1"/>
  <c r="O2478" i="1"/>
  <c r="O2536" i="1"/>
  <c r="O2620" i="1"/>
  <c r="O2665" i="1"/>
  <c r="O5" i="1"/>
  <c r="O48" i="1"/>
  <c r="O96" i="1"/>
  <c r="O114" i="1"/>
  <c r="O247" i="1"/>
  <c r="O312" i="1"/>
  <c r="O313" i="1"/>
  <c r="O327" i="1"/>
  <c r="O330" i="1"/>
  <c r="O356" i="1"/>
  <c r="O367" i="1"/>
  <c r="O370" i="1"/>
  <c r="O399" i="1"/>
  <c r="O403" i="1"/>
  <c r="O660" i="1"/>
  <c r="O756" i="1"/>
  <c r="O782" i="1"/>
  <c r="O793" i="1"/>
  <c r="O808" i="1"/>
  <c r="O811" i="1"/>
  <c r="O813" i="1"/>
  <c r="O831" i="1"/>
  <c r="O844" i="1"/>
  <c r="O1003" i="1"/>
  <c r="O1189" i="1"/>
  <c r="O1195" i="1"/>
  <c r="O1209" i="1"/>
  <c r="O1222" i="1"/>
  <c r="O1246" i="1"/>
  <c r="O1251" i="1"/>
  <c r="O1261" i="1"/>
  <c r="O1275" i="1"/>
  <c r="O1278" i="1"/>
  <c r="O1352" i="1"/>
  <c r="O1372" i="1"/>
  <c r="O1384" i="1"/>
  <c r="O1473" i="1"/>
  <c r="O1507" i="1"/>
  <c r="O1618" i="1"/>
  <c r="O1631" i="1"/>
  <c r="O1638" i="1"/>
  <c r="O1639" i="1"/>
  <c r="O1837" i="1"/>
  <c r="O1895" i="1"/>
  <c r="O2089" i="1"/>
  <c r="O2249" i="1"/>
  <c r="O2292" i="1"/>
  <c r="O2313" i="1"/>
  <c r="O2318" i="1"/>
  <c r="O2319" i="1"/>
  <c r="O2463" i="1"/>
  <c r="O2531" i="1"/>
  <c r="O2537" i="1"/>
  <c r="O2544" i="1"/>
  <c r="O2606" i="1"/>
  <c r="O2731" i="1"/>
  <c r="O2733" i="1"/>
  <c r="O60" i="1"/>
  <c r="O62" i="1"/>
  <c r="O85" i="1"/>
  <c r="O90" i="1"/>
  <c r="O116" i="1"/>
  <c r="O245" i="1"/>
  <c r="O290" i="1"/>
  <c r="O323" i="1"/>
  <c r="O337" i="1"/>
  <c r="O350" i="1"/>
  <c r="O358" i="1"/>
  <c r="O360" i="1"/>
  <c r="O369" i="1"/>
  <c r="O406" i="1"/>
  <c r="O416" i="1"/>
  <c r="O752" i="1"/>
  <c r="O786" i="1"/>
  <c r="O795" i="1"/>
  <c r="O829" i="1"/>
  <c r="O857" i="1"/>
  <c r="O1029" i="1"/>
  <c r="O1035" i="1"/>
  <c r="O1206" i="1"/>
  <c r="O1219" i="1"/>
  <c r="O1405" i="1"/>
  <c r="O1521" i="1"/>
  <c r="O1522" i="1"/>
  <c r="O1540" i="1"/>
  <c r="O1616" i="1"/>
  <c r="O1663" i="1"/>
  <c r="O1664" i="1"/>
  <c r="O1670" i="1"/>
  <c r="O1672" i="1"/>
  <c r="O1687" i="1"/>
  <c r="O1753" i="1"/>
  <c r="O1758" i="1"/>
  <c r="O1833" i="1"/>
  <c r="O1929" i="1"/>
  <c r="O1930" i="1"/>
  <c r="O2049" i="1"/>
  <c r="O2076" i="1"/>
  <c r="O2166" i="1"/>
  <c r="O2176" i="1"/>
  <c r="O2208" i="1"/>
  <c r="O2270" i="1"/>
  <c r="O2317" i="1"/>
  <c r="O2472" i="1"/>
  <c r="O2487" i="1"/>
  <c r="O2493" i="1"/>
  <c r="O2542" i="1"/>
  <c r="O2551" i="1"/>
  <c r="O2553" i="1"/>
  <c r="O2663" i="1"/>
  <c r="O2666" i="1"/>
  <c r="O2742" i="1"/>
  <c r="O35" i="1"/>
  <c r="O59" i="1"/>
  <c r="O109" i="1"/>
  <c r="O294" i="1"/>
  <c r="O302" i="1"/>
  <c r="O326" i="1"/>
  <c r="O332" i="1"/>
  <c r="O345" i="1"/>
  <c r="O346" i="1"/>
  <c r="O409" i="1"/>
  <c r="O417" i="1"/>
  <c r="O743" i="1"/>
  <c r="O746" i="1"/>
  <c r="O757" i="1"/>
  <c r="O760" i="1"/>
  <c r="O761" i="1"/>
  <c r="O835" i="1"/>
  <c r="O1039" i="1"/>
  <c r="O1203" i="1"/>
  <c r="O1205" i="1"/>
  <c r="O1215" i="1"/>
  <c r="O1253" i="1"/>
  <c r="O1269" i="1"/>
  <c r="O1273" i="1"/>
  <c r="O1345" i="1"/>
  <c r="O1349" i="1"/>
  <c r="O1350" i="1"/>
  <c r="O1395" i="1"/>
  <c r="O1470" i="1"/>
  <c r="O1615" i="1"/>
  <c r="O1624" i="1"/>
  <c r="O1634" i="1"/>
  <c r="O1765" i="1"/>
  <c r="O1832" i="1"/>
  <c r="O1843" i="1"/>
  <c r="O1852" i="1"/>
  <c r="O1855" i="1"/>
  <c r="O1856" i="1"/>
  <c r="O1888" i="1"/>
  <c r="O1897" i="1"/>
  <c r="O1899" i="1"/>
  <c r="O2020" i="1"/>
  <c r="O2095" i="1"/>
  <c r="O2098" i="1"/>
  <c r="O2210" i="1"/>
  <c r="O2221" i="1"/>
  <c r="O2332" i="1"/>
  <c r="O2336" i="1"/>
  <c r="O2337" i="1"/>
  <c r="O2452" i="1"/>
  <c r="O2459" i="1"/>
  <c r="O2461" i="1"/>
  <c r="O2526" i="1"/>
  <c r="O2529" i="1"/>
  <c r="O2550" i="1"/>
  <c r="O2616" i="1"/>
  <c r="O2640" i="1"/>
  <c r="O9" i="1"/>
  <c r="O12" i="1"/>
  <c r="O16" i="1"/>
  <c r="O19" i="1"/>
  <c r="O32" i="1"/>
  <c r="O42" i="1"/>
  <c r="O56" i="1"/>
  <c r="O108" i="1"/>
  <c r="O250" i="1"/>
  <c r="O255" i="1"/>
  <c r="O284" i="1"/>
  <c r="O295" i="1"/>
  <c r="O299" i="1"/>
  <c r="O317" i="1"/>
  <c r="O319" i="1"/>
  <c r="O336" i="1"/>
  <c r="O339" i="1"/>
  <c r="O362" i="1"/>
  <c r="O365" i="1"/>
  <c r="O368" i="1"/>
  <c r="O393" i="1"/>
  <c r="O394" i="1"/>
  <c r="O410" i="1"/>
  <c r="O413" i="1"/>
  <c r="O420" i="1"/>
  <c r="O653" i="1"/>
  <c r="O661" i="1"/>
  <c r="O728" i="1"/>
  <c r="O798" i="1"/>
  <c r="O804" i="1"/>
  <c r="O828" i="1"/>
  <c r="O834" i="1"/>
  <c r="O838" i="1"/>
  <c r="O843" i="1"/>
  <c r="O1201" i="1"/>
  <c r="O1207" i="1"/>
  <c r="O1213" i="1"/>
  <c r="O1263" i="1"/>
  <c r="O1353" i="1"/>
  <c r="O1463" i="1"/>
  <c r="O1504" i="1"/>
  <c r="O1512" i="1"/>
  <c r="O1531" i="1"/>
  <c r="O1607" i="1"/>
  <c r="O1608" i="1"/>
  <c r="O1610" i="1"/>
  <c r="O1625" i="1"/>
  <c r="O1628" i="1"/>
  <c r="O1630" i="1"/>
  <c r="O1636" i="1"/>
  <c r="O1643" i="1"/>
  <c r="O1651" i="1"/>
  <c r="O1653" i="1"/>
  <c r="O1654" i="1"/>
  <c r="O1673" i="1"/>
  <c r="O1683" i="1"/>
  <c r="O1828" i="1"/>
  <c r="O1829" i="1"/>
  <c r="O1846" i="1"/>
  <c r="O1858" i="1"/>
  <c r="O1884" i="1"/>
  <c r="O1949" i="1"/>
  <c r="O2055" i="1"/>
  <c r="O2088" i="1"/>
  <c r="O2094" i="1"/>
  <c r="O2118" i="1"/>
  <c r="O2121" i="1"/>
  <c r="O2122" i="1"/>
  <c r="O2219" i="1"/>
  <c r="O2222" i="1"/>
  <c r="O2285" i="1"/>
  <c r="O2299" i="1"/>
  <c r="O2302" i="1"/>
  <c r="O2306" i="1"/>
  <c r="O2307" i="1"/>
  <c r="O2310" i="1"/>
  <c r="O2340" i="1"/>
  <c r="O2456" i="1"/>
  <c r="O2462" i="1"/>
  <c r="O2496" i="1"/>
  <c r="O2546" i="1"/>
  <c r="O2552" i="1"/>
  <c r="O2605" i="1"/>
  <c r="O2615" i="1"/>
  <c r="O10" i="1"/>
  <c r="O18" i="1"/>
  <c r="O22" i="1"/>
  <c r="O30" i="1"/>
  <c r="O33" i="1"/>
  <c r="O34" i="1"/>
  <c r="O43" i="1"/>
  <c r="O46" i="1"/>
  <c r="O51" i="1"/>
  <c r="O52" i="1"/>
  <c r="O61" i="1"/>
  <c r="O75" i="1"/>
  <c r="O84" i="1"/>
  <c r="O86" i="1"/>
  <c r="O92" i="1"/>
  <c r="O102" i="1"/>
  <c r="O103" i="1"/>
  <c r="O119" i="1"/>
  <c r="O141" i="1"/>
  <c r="O296" i="1"/>
  <c r="O304" i="1"/>
  <c r="O344" i="1"/>
  <c r="O388" i="1"/>
  <c r="O392" i="1"/>
  <c r="O419" i="1"/>
  <c r="O421" i="1"/>
  <c r="O654" i="1"/>
  <c r="O727" i="1"/>
  <c r="O749" i="1"/>
  <c r="O750" i="1"/>
  <c r="O784" i="1"/>
  <c r="O794" i="1"/>
  <c r="O801" i="1"/>
  <c r="O806" i="1"/>
  <c r="O810" i="1"/>
  <c r="O823" i="1"/>
  <c r="O827" i="1"/>
  <c r="O849" i="1"/>
  <c r="O850" i="1"/>
  <c r="O855" i="1"/>
  <c r="O859" i="1"/>
  <c r="O1028" i="1"/>
  <c r="O1268" i="1"/>
  <c r="O1365" i="1"/>
  <c r="O1367" i="1"/>
  <c r="O1604" i="1"/>
  <c r="O1605" i="1"/>
  <c r="O1635" i="1"/>
  <c r="O1641" i="1"/>
  <c r="O1644" i="1"/>
  <c r="O1658" i="1"/>
  <c r="O1691" i="1"/>
  <c r="O1745" i="1"/>
  <c r="O1824" i="1"/>
  <c r="O1826" i="1"/>
  <c r="O1830" i="1"/>
  <c r="O1840" i="1"/>
  <c r="O1847" i="1"/>
  <c r="O1851" i="1"/>
  <c r="O1853" i="1"/>
  <c r="O1859" i="1"/>
  <c r="O1931" i="1"/>
  <c r="O2097" i="1"/>
  <c r="O2099" i="1"/>
  <c r="O2100" i="1"/>
  <c r="O2112" i="1"/>
  <c r="O2114" i="1"/>
  <c r="O2171" i="1"/>
  <c r="O2174" i="1"/>
  <c r="O2179" i="1"/>
  <c r="O2209" i="1"/>
  <c r="O2248" i="1"/>
  <c r="O2288" i="1"/>
  <c r="O2290" i="1"/>
  <c r="O2468" i="1"/>
  <c r="O2475" i="1"/>
  <c r="O2476" i="1"/>
  <c r="O2482" i="1"/>
  <c r="O2484" i="1"/>
  <c r="O2489" i="1"/>
  <c r="O2498" i="1"/>
  <c r="O2524" i="1"/>
  <c r="O2527" i="1"/>
  <c r="O2532" i="1"/>
  <c r="O2533" i="1"/>
  <c r="O2541" i="1"/>
  <c r="O2562" i="1"/>
  <c r="O2637" i="1"/>
  <c r="O1064" i="1"/>
  <c r="O1338" i="1"/>
  <c r="O981" i="1"/>
  <c r="O701" i="1"/>
  <c r="O1006" i="1"/>
  <c r="O709" i="1"/>
  <c r="O1587" i="1"/>
  <c r="O887" i="1"/>
  <c r="O1007" i="1"/>
  <c r="O690" i="1"/>
  <c r="O1873" i="1"/>
  <c r="O776" i="1"/>
  <c r="O1343" i="1"/>
  <c r="O879" i="1"/>
  <c r="O1730" i="1"/>
  <c r="O1799" i="1"/>
  <c r="O1308" i="1"/>
  <c r="O1706" i="1"/>
  <c r="O1777" i="1"/>
  <c r="O454" i="1"/>
  <c r="O1078" i="1"/>
  <c r="O2676" i="1"/>
  <c r="O1794" i="1"/>
  <c r="O168" i="1"/>
  <c r="O1000" i="1"/>
  <c r="O1767" i="1"/>
  <c r="O1914" i="1"/>
  <c r="O203" i="1"/>
  <c r="O691" i="1"/>
  <c r="O1772" i="1"/>
  <c r="O218" i="1"/>
  <c r="O980" i="1"/>
  <c r="O1919" i="1"/>
  <c r="O1819" i="1"/>
  <c r="O2757" i="1"/>
  <c r="O206" i="1"/>
  <c r="O778" i="1"/>
  <c r="O1243" i="1"/>
  <c r="O485" i="1"/>
  <c r="O2678" i="1"/>
  <c r="O1339" i="1"/>
  <c r="O1554" i="1"/>
  <c r="O1816" i="1"/>
  <c r="O1694" i="1"/>
  <c r="O1788" i="1"/>
  <c r="O1804" i="1"/>
  <c r="O2325" i="1"/>
  <c r="O971" i="1"/>
  <c r="O1021" i="1"/>
  <c r="O1905" i="1"/>
  <c r="O1921" i="1"/>
  <c r="O699" i="1"/>
  <c r="O962" i="1"/>
  <c r="O972" i="1"/>
  <c r="O1769" i="1"/>
  <c r="O1776" i="1"/>
  <c r="O213" i="1"/>
  <c r="O1558" i="1"/>
  <c r="O1009" i="1"/>
  <c r="O1690" i="1"/>
  <c r="O956" i="1"/>
  <c r="O1719" i="1"/>
  <c r="O1866" i="1"/>
  <c r="O1908" i="1"/>
  <c r="O1922" i="1"/>
  <c r="O198" i="1"/>
  <c r="O866" i="1"/>
  <c r="O963" i="1"/>
  <c r="O1989" i="1"/>
  <c r="O771" i="1"/>
  <c r="O878" i="1"/>
  <c r="O888" i="1"/>
  <c r="O894" i="1"/>
  <c r="O1108" i="1"/>
  <c r="O1572" i="1"/>
  <c r="O1810" i="1"/>
  <c r="O2408" i="1"/>
  <c r="O179" i="1"/>
  <c r="O236" i="1"/>
  <c r="O885" i="1"/>
  <c r="O898" i="1"/>
  <c r="O954" i="1"/>
  <c r="O1139" i="1"/>
  <c r="O1306" i="1"/>
  <c r="O1317" i="1"/>
  <c r="O1782" i="1"/>
  <c r="O1786" i="1"/>
  <c r="O444" i="1"/>
  <c r="O673" i="1"/>
  <c r="O896" i="1"/>
  <c r="O961" i="1"/>
  <c r="O1071" i="1"/>
  <c r="O1797" i="1"/>
  <c r="O1912" i="1"/>
  <c r="O2323" i="1"/>
  <c r="O2600" i="1"/>
  <c r="O932" i="1"/>
  <c r="O953" i="1"/>
  <c r="O556" i="1"/>
  <c r="O901" i="1"/>
  <c r="O185" i="1"/>
  <c r="O767" i="1"/>
  <c r="O1114" i="1"/>
  <c r="O1781" i="1"/>
  <c r="O1807" i="1"/>
  <c r="O695" i="1"/>
  <c r="O974" i="1"/>
  <c r="O1015" i="1"/>
  <c r="O1806" i="1"/>
  <c r="O600" i="1"/>
  <c r="O713" i="1"/>
  <c r="O979" i="1"/>
  <c r="O1551" i="1"/>
  <c r="O1728" i="1"/>
  <c r="O2645" i="1"/>
  <c r="O182" i="1"/>
  <c r="O481" i="1"/>
  <c r="O1693" i="1"/>
  <c r="O2674" i="1"/>
  <c r="O1313" i="1"/>
  <c r="O1433" i="1"/>
  <c r="O704" i="1"/>
  <c r="O881" i="1"/>
  <c r="O923" i="1"/>
  <c r="O1016" i="1"/>
  <c r="O1315" i="1"/>
  <c r="O1492" i="1"/>
  <c r="O1689" i="1"/>
  <c r="O1805" i="1"/>
  <c r="O205" i="1"/>
  <c r="O936" i="1"/>
  <c r="O985" i="1"/>
  <c r="O1004" i="1"/>
  <c r="O2147" i="1"/>
  <c r="O672" i="1"/>
  <c r="O1079" i="1"/>
  <c r="O1230" i="1"/>
  <c r="O1548" i="1"/>
  <c r="O1593" i="1"/>
  <c r="O2129" i="1"/>
  <c r="O2364" i="1"/>
  <c r="O2744" i="1"/>
  <c r="O146" i="1"/>
  <c r="O687" i="1"/>
  <c r="O952" i="1"/>
  <c r="O964" i="1"/>
  <c r="O2139" i="1"/>
  <c r="O2159" i="1"/>
  <c r="O2675" i="1"/>
  <c r="O2684" i="1"/>
  <c r="O2749" i="1"/>
  <c r="O467" i="1"/>
  <c r="O547" i="1"/>
  <c r="O703" i="1"/>
  <c r="O1439" i="1"/>
  <c r="O2748" i="1"/>
  <c r="O202" i="1"/>
  <c r="O679" i="1"/>
  <c r="O682" i="1"/>
  <c r="O1069" i="1"/>
  <c r="O1307" i="1"/>
  <c r="O1702" i="1"/>
  <c r="O1783" i="1"/>
  <c r="O2000" i="1"/>
  <c r="O2699" i="1"/>
  <c r="O2780" i="1"/>
  <c r="O212" i="1"/>
  <c r="O241" i="1"/>
  <c r="O517" i="1"/>
  <c r="O995" i="1"/>
  <c r="O1502" i="1"/>
  <c r="O1692" i="1"/>
  <c r="O2409" i="1"/>
  <c r="O869" i="1"/>
  <c r="O876" i="1"/>
  <c r="O1785" i="1"/>
  <c r="O2598" i="1"/>
  <c r="O152" i="1"/>
  <c r="O521" i="1"/>
  <c r="O595" i="1"/>
  <c r="O1019" i="1"/>
  <c r="O1577" i="1"/>
  <c r="O2407" i="1"/>
  <c r="O171" i="1"/>
  <c r="O469" i="1"/>
  <c r="O487" i="1"/>
  <c r="O671" i="1"/>
  <c r="O674" i="1"/>
  <c r="O710" i="1"/>
  <c r="O912" i="1"/>
  <c r="O1332" i="1"/>
  <c r="O1685" i="1"/>
  <c r="O1798" i="1"/>
  <c r="O2747" i="1"/>
  <c r="O183" i="1"/>
  <c r="O615" i="1"/>
  <c r="O924" i="1"/>
  <c r="O1167" i="1"/>
  <c r="O1568" i="1"/>
  <c r="O1596" i="1"/>
  <c r="O1739" i="1"/>
  <c r="O1773" i="1"/>
  <c r="O1986" i="1"/>
  <c r="O2326" i="1"/>
  <c r="O2657" i="1"/>
  <c r="O181" i="1"/>
  <c r="O884" i="1"/>
  <c r="O1337" i="1"/>
  <c r="O1426" i="1"/>
  <c r="O1699" i="1"/>
  <c r="O1766" i="1"/>
  <c r="O1787" i="1"/>
  <c r="O1802" i="1"/>
  <c r="O1882" i="1"/>
  <c r="O482" i="1"/>
  <c r="O667" i="1"/>
  <c r="O1168" i="1"/>
  <c r="O2517" i="1"/>
  <c r="O2659" i="1"/>
  <c r="O2755" i="1"/>
  <c r="O221" i="1"/>
  <c r="O474" i="1"/>
  <c r="O862" i="1"/>
  <c r="O868" i="1"/>
  <c r="O969" i="1"/>
  <c r="O1096" i="1"/>
  <c r="O1098" i="1"/>
  <c r="O1240" i="1"/>
  <c r="O1417" i="1"/>
  <c r="O2679" i="1"/>
  <c r="O628" i="1"/>
  <c r="O942" i="1"/>
  <c r="O991" i="1"/>
  <c r="O1992" i="1"/>
  <c r="O2405" i="1"/>
  <c r="O164" i="1"/>
  <c r="O189" i="1"/>
  <c r="O207" i="1"/>
  <c r="O1005" i="1"/>
  <c r="O1312" i="1"/>
  <c r="O1774" i="1"/>
  <c r="O209" i="1"/>
  <c r="O677" i="1"/>
  <c r="O681" i="1"/>
  <c r="O700" i="1"/>
  <c r="O716" i="1"/>
  <c r="O934" i="1"/>
  <c r="O968" i="1"/>
  <c r="O982" i="1"/>
  <c r="O1320" i="1"/>
  <c r="O1321" i="1"/>
  <c r="O1784" i="1"/>
  <c r="O1789" i="1"/>
  <c r="O2361" i="1"/>
  <c r="O2422" i="1"/>
  <c r="O127" i="1"/>
  <c r="O433" i="1"/>
  <c r="O515" i="1"/>
  <c r="O1090" i="1"/>
  <c r="O1095" i="1"/>
  <c r="O1134" i="1"/>
  <c r="O1245" i="1"/>
  <c r="O1570" i="1"/>
  <c r="O1779" i="1"/>
  <c r="O1800" i="1"/>
  <c r="O1803" i="1"/>
  <c r="O1911" i="1"/>
  <c r="O2770" i="1"/>
  <c r="O2776" i="1"/>
  <c r="O137" i="1"/>
  <c r="O224" i="1"/>
  <c r="O946" i="1"/>
  <c r="O988" i="1"/>
  <c r="O989" i="1"/>
  <c r="O1011" i="1"/>
  <c r="O1093" i="1"/>
  <c r="O1552" i="1"/>
  <c r="O1578" i="1"/>
  <c r="O1814" i="1"/>
  <c r="O2002" i="1"/>
  <c r="O2140" i="1"/>
  <c r="O219" i="1"/>
  <c r="O473" i="1"/>
  <c r="O635" i="1"/>
  <c r="O692" i="1"/>
  <c r="O871" i="1"/>
  <c r="O950" i="1"/>
  <c r="O1182" i="1"/>
  <c r="O1235" i="1"/>
  <c r="O1309" i="1"/>
  <c r="O1697" i="1"/>
  <c r="O2131" i="1"/>
  <c r="O2597" i="1"/>
  <c r="O2655" i="1"/>
  <c r="O2760" i="1"/>
  <c r="O143" i="1"/>
  <c r="O926" i="1"/>
  <c r="O930" i="1"/>
  <c r="O960" i="1"/>
  <c r="O1310" i="1"/>
  <c r="O1336" i="1"/>
  <c r="O1457" i="1"/>
  <c r="O1580" i="1"/>
  <c r="O1713" i="1"/>
  <c r="O1737" i="1"/>
  <c r="O1796" i="1"/>
  <c r="O1809" i="1"/>
  <c r="O1811" i="1"/>
  <c r="O2145" i="1"/>
  <c r="O2368" i="1"/>
  <c r="O2378" i="1"/>
  <c r="O2583" i="1"/>
  <c r="O2647" i="1"/>
  <c r="O2658" i="1"/>
  <c r="O2673" i="1"/>
  <c r="O2692" i="1"/>
  <c r="O2754" i="1"/>
  <c r="O2761" i="1"/>
  <c r="O134" i="1"/>
  <c r="O199" i="1"/>
  <c r="O434" i="1"/>
  <c r="O501" i="1"/>
  <c r="O669" i="1"/>
  <c r="O718" i="1"/>
  <c r="O895" i="1"/>
  <c r="O945" i="1"/>
  <c r="O1152" i="1"/>
  <c r="O1326" i="1"/>
  <c r="O1436" i="1"/>
  <c r="O1709" i="1"/>
  <c r="O1727" i="1"/>
  <c r="O1872" i="1"/>
  <c r="O2125" i="1"/>
  <c r="O2126" i="1"/>
  <c r="O2137" i="1"/>
  <c r="O2519" i="1"/>
  <c r="O2758" i="1"/>
  <c r="O2772" i="1"/>
  <c r="O440" i="1"/>
  <c r="O589" i="1"/>
  <c r="O891" i="1"/>
  <c r="O944" i="1"/>
  <c r="O1045" i="1"/>
  <c r="O1066" i="1"/>
  <c r="O1082" i="1"/>
  <c r="O1148" i="1"/>
  <c r="O1325" i="1"/>
  <c r="O1496" i="1"/>
  <c r="O1550" i="1"/>
  <c r="O1584" i="1"/>
  <c r="O1695" i="1"/>
  <c r="O1916" i="1"/>
  <c r="O147" i="1"/>
  <c r="O460" i="1"/>
  <c r="O666" i="1"/>
  <c r="O1001" i="1"/>
  <c r="O1080" i="1"/>
  <c r="O1091" i="1"/>
  <c r="O1119" i="1"/>
  <c r="O1429" i="1"/>
  <c r="O1432" i="1"/>
  <c r="O1493" i="1"/>
  <c r="O1716" i="1"/>
  <c r="O1718" i="1"/>
  <c r="O1864" i="1"/>
  <c r="O1997" i="1"/>
  <c r="O2327" i="1"/>
  <c r="O2648" i="1"/>
  <c r="O2677" i="1"/>
  <c r="O2778" i="1"/>
  <c r="O426" i="1"/>
  <c r="O448" i="1"/>
  <c r="O686" i="1"/>
  <c r="O694" i="1"/>
  <c r="O890" i="1"/>
  <c r="O915" i="1"/>
  <c r="O933" i="1"/>
  <c r="O997" i="1"/>
  <c r="O1100" i="1"/>
  <c r="O1156" i="1"/>
  <c r="O1226" i="1"/>
  <c r="O1341" i="1"/>
  <c r="O1410" i="1"/>
  <c r="O1421" i="1"/>
  <c r="O1435" i="1"/>
  <c r="O1441" i="1"/>
  <c r="O1602" i="1"/>
  <c r="O1725" i="1"/>
  <c r="O1778" i="1"/>
  <c r="O1822" i="1"/>
  <c r="O1993" i="1"/>
  <c r="O2160" i="1"/>
  <c r="O2602" i="1"/>
  <c r="O128" i="1"/>
  <c r="O177" i="1"/>
  <c r="O187" i="1"/>
  <c r="O430" i="1"/>
  <c r="O483" i="1"/>
  <c r="O624" i="1"/>
  <c r="O705" i="1"/>
  <c r="O917" i="1"/>
  <c r="O935" i="1"/>
  <c r="O957" i="1"/>
  <c r="O987" i="1"/>
  <c r="O1008" i="1"/>
  <c r="O1076" i="1"/>
  <c r="O1138" i="1"/>
  <c r="O1154" i="1"/>
  <c r="O1170" i="1"/>
  <c r="O1176" i="1"/>
  <c r="O1319" i="1"/>
  <c r="O1722" i="1"/>
  <c r="O1775" i="1"/>
  <c r="O2144" i="1"/>
  <c r="O2599" i="1"/>
  <c r="O2672" i="1"/>
  <c r="O2698" i="1"/>
  <c r="O158" i="1"/>
  <c r="O193" i="1"/>
  <c r="O436" i="1"/>
  <c r="O446" i="1"/>
  <c r="O500" i="1"/>
  <c r="O553" i="1"/>
  <c r="O670" i="1"/>
  <c r="O717" i="1"/>
  <c r="O763" i="1"/>
  <c r="O865" i="1"/>
  <c r="O873" i="1"/>
  <c r="O920" i="1"/>
  <c r="O1077" i="1"/>
  <c r="O1097" i="1"/>
  <c r="O1104" i="1"/>
  <c r="O1106" i="1"/>
  <c r="O1137" i="1"/>
  <c r="O1181" i="1"/>
  <c r="O1414" i="1"/>
  <c r="O1415" i="1"/>
  <c r="O1430" i="1"/>
  <c r="O1560" i="1"/>
  <c r="O1574" i="1"/>
  <c r="O1576" i="1"/>
  <c r="O1711" i="1"/>
  <c r="O1792" i="1"/>
  <c r="O1870" i="1"/>
  <c r="O1983" i="1"/>
  <c r="O2133" i="1"/>
  <c r="O2141" i="1"/>
  <c r="O2746" i="1"/>
  <c r="O170" i="1"/>
  <c r="O592" i="1"/>
  <c r="O605" i="1"/>
  <c r="O680" i="1"/>
  <c r="O689" i="1"/>
  <c r="O769" i="1"/>
  <c r="O892" i="1"/>
  <c r="O993" i="1"/>
  <c r="O1162" i="1"/>
  <c r="O1184" i="1"/>
  <c r="O1185" i="1"/>
  <c r="O1227" i="1"/>
  <c r="O1228" i="1"/>
  <c r="O1329" i="1"/>
  <c r="O1544" i="1"/>
  <c r="O1559" i="1"/>
  <c r="O1562" i="1"/>
  <c r="O1569" i="1"/>
  <c r="O1701" i="1"/>
  <c r="O1770" i="1"/>
  <c r="O1793" i="1"/>
  <c r="O1985" i="1"/>
  <c r="O2385" i="1"/>
  <c r="O2590" i="1"/>
  <c r="O140" i="1"/>
  <c r="O156" i="1"/>
  <c r="O172" i="1"/>
  <c r="O186" i="1"/>
  <c r="O234" i="1"/>
  <c r="O450" i="1"/>
  <c r="O475" i="1"/>
  <c r="O502" i="1"/>
  <c r="O509" i="1"/>
  <c r="O513" i="1"/>
  <c r="O516" i="1"/>
  <c r="O551" i="1"/>
  <c r="O558" i="1"/>
  <c r="O590" i="1"/>
  <c r="O594" i="1"/>
  <c r="O607" i="1"/>
  <c r="O619" i="1"/>
  <c r="O662" i="1"/>
  <c r="O702" i="1"/>
  <c r="O774" i="1"/>
  <c r="O781" i="1"/>
  <c r="O882" i="1"/>
  <c r="O893" i="1"/>
  <c r="O900" i="1"/>
  <c r="O905" i="1"/>
  <c r="O907" i="1"/>
  <c r="O911" i="1"/>
  <c r="O927" i="1"/>
  <c r="O977" i="1"/>
  <c r="O1017" i="1"/>
  <c r="O1018" i="1"/>
  <c r="O1020" i="1"/>
  <c r="O1047" i="1"/>
  <c r="O1067" i="1"/>
  <c r="O1068" i="1"/>
  <c r="O1081" i="1"/>
  <c r="O1087" i="1"/>
  <c r="O1102" i="1"/>
  <c r="O1110" i="1"/>
  <c r="O1177" i="1"/>
  <c r="O1237" i="1"/>
  <c r="O1242" i="1"/>
  <c r="O1340" i="1"/>
  <c r="O1422" i="1"/>
  <c r="O1440" i="1"/>
  <c r="O1458" i="1"/>
  <c r="O1567" i="1"/>
  <c r="O1771" i="1"/>
  <c r="O1808" i="1"/>
  <c r="O1812" i="1"/>
  <c r="O1903" i="1"/>
  <c r="O1987" i="1"/>
  <c r="O2158" i="1"/>
  <c r="O2324" i="1"/>
  <c r="O2345" i="1"/>
  <c r="O2374" i="1"/>
  <c r="O2384" i="1"/>
  <c r="O2416" i="1"/>
  <c r="O2503" i="1"/>
  <c r="O2661" i="1"/>
  <c r="O2777" i="1"/>
  <c r="O129" i="1"/>
  <c r="O130" i="1"/>
  <c r="O220" i="1"/>
  <c r="O423" i="1"/>
  <c r="O432" i="1"/>
  <c r="O451" i="1"/>
  <c r="O465" i="1"/>
  <c r="O478" i="1"/>
  <c r="O505" i="1"/>
  <c r="O602" i="1"/>
  <c r="O777" i="1"/>
  <c r="O863" i="1"/>
  <c r="O867" i="1"/>
  <c r="O897" i="1"/>
  <c r="O925" i="1"/>
  <c r="O943" i="1"/>
  <c r="O947" i="1"/>
  <c r="O948" i="1"/>
  <c r="O958" i="1"/>
  <c r="O959" i="1"/>
  <c r="O975" i="1"/>
  <c r="O978" i="1"/>
  <c r="O996" i="1"/>
  <c r="O998" i="1"/>
  <c r="O1002" i="1"/>
  <c r="O1044" i="1"/>
  <c r="O1105" i="1"/>
  <c r="O1120" i="1"/>
  <c r="O1129" i="1"/>
  <c r="O1159" i="1"/>
  <c r="O1169" i="1"/>
  <c r="O1327" i="1"/>
  <c r="O1330" i="1"/>
  <c r="O1406" i="1"/>
  <c r="O1483" i="1"/>
  <c r="O1487" i="1"/>
  <c r="O1490" i="1"/>
  <c r="O1500" i="1"/>
  <c r="O1575" i="1"/>
  <c r="O1592" i="1"/>
  <c r="O1598" i="1"/>
  <c r="O1715" i="1"/>
  <c r="O1780" i="1"/>
  <c r="O1801" i="1"/>
  <c r="O1818" i="1"/>
  <c r="O1821" i="1"/>
  <c r="O1910" i="1"/>
  <c r="O1917" i="1"/>
  <c r="O2134" i="1"/>
  <c r="O2135" i="1"/>
  <c r="O2136" i="1"/>
  <c r="O2146" i="1"/>
  <c r="O2150" i="1"/>
  <c r="O2157" i="1"/>
  <c r="O2349" i="1"/>
  <c r="O2383" i="1"/>
  <c r="O2411" i="1"/>
  <c r="O2516" i="1"/>
  <c r="O2571" i="1"/>
  <c r="O2589" i="1"/>
  <c r="O2593" i="1"/>
  <c r="O2646" i="1"/>
  <c r="O2653" i="1"/>
  <c r="O2768" i="1"/>
  <c r="O2781" i="1"/>
  <c r="O148" i="1"/>
  <c r="O151" i="1"/>
  <c r="O155" i="1"/>
  <c r="O166" i="1"/>
  <c r="O200" i="1"/>
  <c r="O222" i="1"/>
  <c r="O228" i="1"/>
  <c r="O424" i="1"/>
  <c r="O425" i="1"/>
  <c r="O428" i="1"/>
  <c r="O452" i="1"/>
  <c r="O456" i="1"/>
  <c r="O458" i="1"/>
  <c r="O468" i="1"/>
  <c r="O472" i="1"/>
  <c r="O499" i="1"/>
  <c r="O504" i="1"/>
  <c r="O506" i="1"/>
  <c r="O510" i="1"/>
  <c r="O519" i="1"/>
  <c r="O543" i="1"/>
  <c r="O546" i="1"/>
  <c r="O552" i="1"/>
  <c r="O559" i="1"/>
  <c r="O570" i="1"/>
  <c r="O571" i="1"/>
  <c r="O576" i="1"/>
  <c r="O581" i="1"/>
  <c r="O586" i="1"/>
  <c r="O588" i="1"/>
  <c r="O603" i="1"/>
  <c r="O610" i="1"/>
  <c r="O611" i="1"/>
  <c r="O622" i="1"/>
  <c r="O623" i="1"/>
  <c r="O633" i="1"/>
  <c r="O663" i="1"/>
  <c r="O678" i="1"/>
  <c r="O685" i="1"/>
  <c r="O693" i="1"/>
  <c r="O697" i="1"/>
  <c r="O706" i="1"/>
  <c r="O707" i="1"/>
  <c r="O715" i="1"/>
  <c r="O720" i="1"/>
  <c r="O721" i="1"/>
  <c r="O775" i="1"/>
  <c r="O779" i="1"/>
  <c r="O874" i="1"/>
  <c r="O875" i="1"/>
  <c r="O880" i="1"/>
  <c r="O883" i="1"/>
  <c r="O886" i="1"/>
  <c r="O914" i="1"/>
  <c r="O919" i="1"/>
  <c r="O921" i="1"/>
  <c r="O937" i="1"/>
  <c r="O939" i="1"/>
  <c r="O941" i="1"/>
  <c r="O951" i="1"/>
  <c r="O955" i="1"/>
  <c r="O965" i="1"/>
  <c r="O966" i="1"/>
  <c r="O967" i="1"/>
  <c r="O970" i="1"/>
  <c r="O976" i="1"/>
  <c r="O986" i="1"/>
  <c r="O999" i="1"/>
  <c r="O1050" i="1"/>
  <c r="O1055" i="1"/>
  <c r="O1062" i="1"/>
  <c r="O1072" i="1"/>
  <c r="O1075" i="1"/>
  <c r="O1084" i="1"/>
  <c r="O1085" i="1"/>
  <c r="O1094" i="1"/>
  <c r="O1101" i="1"/>
  <c r="O1112" i="1"/>
  <c r="O1115" i="1"/>
  <c r="O1128" i="1"/>
  <c r="O1135" i="1"/>
  <c r="O1155" i="1"/>
  <c r="O1157" i="1"/>
  <c r="O1231" i="1"/>
  <c r="O1234" i="1"/>
  <c r="O1244" i="1"/>
  <c r="O1314" i="1"/>
  <c r="O1316" i="1"/>
  <c r="O1322" i="1"/>
  <c r="O1323" i="1"/>
  <c r="O1328" i="1"/>
  <c r="O1331" i="1"/>
  <c r="O1333" i="1"/>
  <c r="O1409" i="1"/>
  <c r="O1419" i="1"/>
  <c r="O1438" i="1"/>
  <c r="O1443" i="1"/>
  <c r="O1456" i="1"/>
  <c r="O1485" i="1"/>
  <c r="O1494" i="1"/>
  <c r="O1563" i="1"/>
  <c r="O1565" i="1"/>
  <c r="O1573" i="1"/>
  <c r="O1579" i="1"/>
  <c r="O1581" i="1"/>
  <c r="O1583" i="1"/>
  <c r="O1705" i="1"/>
  <c r="O1712" i="1"/>
  <c r="O1721" i="1"/>
  <c r="O1726" i="1"/>
  <c r="O1738" i="1"/>
  <c r="O1790" i="1"/>
  <c r="O1791" i="1"/>
  <c r="O1795" i="1"/>
  <c r="O1868" i="1"/>
  <c r="O1874" i="1"/>
  <c r="O1877" i="1"/>
  <c r="O1904" i="1"/>
  <c r="O1915" i="1"/>
  <c r="O1918" i="1"/>
  <c r="O1920" i="1"/>
  <c r="O1991" i="1"/>
  <c r="O2001" i="1"/>
  <c r="O2123" i="1"/>
  <c r="O2127" i="1"/>
  <c r="O2149" i="1"/>
  <c r="O2152" i="1"/>
  <c r="O2156" i="1"/>
  <c r="O2161" i="1"/>
  <c r="O2162" i="1"/>
  <c r="O2328" i="1"/>
  <c r="O2353" i="1"/>
  <c r="O2357" i="1"/>
  <c r="O2369" i="1"/>
  <c r="O2386" i="1"/>
  <c r="O2387" i="1"/>
  <c r="O2389" i="1"/>
  <c r="O2390" i="1"/>
  <c r="O2403" i="1"/>
  <c r="O2413" i="1"/>
  <c r="O2415" i="1"/>
  <c r="O2417" i="1"/>
  <c r="O2426" i="1"/>
  <c r="O2431" i="1"/>
  <c r="O2432" i="1"/>
  <c r="O2508" i="1"/>
  <c r="O2511" i="1"/>
  <c r="O2564" i="1"/>
  <c r="O2567" i="1"/>
  <c r="O2570" i="1"/>
  <c r="O2572" i="1"/>
  <c r="O2582" i="1"/>
  <c r="O2585" i="1"/>
  <c r="O2601" i="1"/>
  <c r="O2643" i="1"/>
  <c r="O2649" i="1"/>
  <c r="O2650" i="1"/>
  <c r="O2652" i="1"/>
  <c r="O2654" i="1"/>
  <c r="O2682" i="1"/>
  <c r="O2683" i="1"/>
  <c r="O2686" i="1"/>
  <c r="O2694" i="1"/>
  <c r="O2695" i="1"/>
  <c r="O2702" i="1"/>
  <c r="O2750" i="1"/>
  <c r="O2751" i="1"/>
  <c r="O2759" i="1"/>
  <c r="O2763" i="1"/>
  <c r="O2764" i="1"/>
  <c r="O2766" i="1"/>
  <c r="O2769" i="1"/>
  <c r="O122" i="1"/>
  <c r="O123" i="1"/>
  <c r="O124" i="1"/>
  <c r="O125" i="1"/>
  <c r="O126" i="1"/>
  <c r="O131" i="1"/>
  <c r="O132" i="1"/>
  <c r="O133" i="1"/>
  <c r="O135" i="1"/>
  <c r="O136" i="1"/>
  <c r="O138" i="1"/>
  <c r="O139" i="1"/>
  <c r="O142" i="1"/>
  <c r="O144" i="1"/>
  <c r="O145" i="1"/>
  <c r="O149" i="1"/>
  <c r="O150" i="1"/>
  <c r="O153" i="1"/>
  <c r="O154" i="1"/>
  <c r="O157" i="1"/>
  <c r="O159" i="1"/>
  <c r="O160" i="1"/>
  <c r="O161" i="1"/>
  <c r="O162" i="1"/>
  <c r="O163" i="1"/>
  <c r="O165" i="1"/>
  <c r="O167" i="1"/>
  <c r="O169" i="1"/>
  <c r="O173" i="1"/>
  <c r="O174" i="1"/>
  <c r="O175" i="1"/>
  <c r="O176" i="1"/>
  <c r="O178" i="1"/>
  <c r="O180" i="1"/>
  <c r="O184" i="1"/>
  <c r="O188" i="1"/>
  <c r="O190" i="1"/>
  <c r="O191" i="1"/>
  <c r="O192" i="1"/>
  <c r="O194" i="1"/>
  <c r="O195" i="1"/>
  <c r="O196" i="1"/>
  <c r="O197" i="1"/>
  <c r="O201" i="1"/>
  <c r="O204" i="1"/>
  <c r="O208" i="1"/>
  <c r="O210" i="1"/>
  <c r="O211" i="1"/>
  <c r="O214" i="1"/>
  <c r="O215" i="1"/>
  <c r="O216" i="1"/>
  <c r="O217" i="1"/>
  <c r="O223" i="1"/>
  <c r="O225" i="1"/>
  <c r="O226" i="1"/>
  <c r="O227" i="1"/>
  <c r="O229" i="1"/>
  <c r="O230" i="1"/>
  <c r="O231" i="1"/>
  <c r="O232" i="1"/>
  <c r="O233" i="1"/>
  <c r="O235" i="1"/>
  <c r="O237" i="1"/>
  <c r="O238" i="1"/>
  <c r="O239" i="1"/>
  <c r="O240" i="1"/>
  <c r="O422" i="1"/>
  <c r="O427" i="1"/>
  <c r="O429" i="1"/>
  <c r="O431" i="1"/>
  <c r="O435" i="1"/>
  <c r="O437" i="1"/>
  <c r="O438" i="1"/>
  <c r="O439" i="1"/>
  <c r="O441" i="1"/>
  <c r="O442" i="1"/>
  <c r="O443" i="1"/>
  <c r="O445" i="1"/>
  <c r="O447" i="1"/>
  <c r="O449" i="1"/>
  <c r="O453" i="1"/>
  <c r="O455" i="1"/>
  <c r="O457" i="1"/>
  <c r="O459" i="1"/>
  <c r="O461" i="1"/>
  <c r="O462" i="1"/>
  <c r="O463" i="1"/>
  <c r="O464" i="1"/>
  <c r="O466" i="1"/>
  <c r="O470" i="1"/>
  <c r="O471" i="1"/>
  <c r="O476" i="1"/>
  <c r="O477" i="1"/>
  <c r="O479" i="1"/>
  <c r="O480" i="1"/>
  <c r="O484" i="1"/>
  <c r="O486" i="1"/>
  <c r="O488" i="1"/>
  <c r="O489" i="1"/>
  <c r="O490" i="1"/>
  <c r="O491" i="1"/>
  <c r="O492" i="1"/>
  <c r="O493" i="1"/>
  <c r="O494" i="1"/>
  <c r="O495" i="1"/>
  <c r="O496" i="1"/>
  <c r="O497" i="1"/>
  <c r="O498" i="1"/>
  <c r="O503" i="1"/>
  <c r="O507" i="1"/>
  <c r="O508" i="1"/>
  <c r="O511" i="1"/>
  <c r="O512" i="1"/>
  <c r="O514" i="1"/>
  <c r="O518" i="1"/>
  <c r="O520" i="1"/>
  <c r="O542" i="1"/>
  <c r="O544" i="1"/>
  <c r="O545" i="1"/>
  <c r="O548" i="1"/>
  <c r="O549" i="1"/>
  <c r="O550" i="1"/>
  <c r="O554" i="1"/>
  <c r="O555" i="1"/>
  <c r="O557" i="1"/>
  <c r="O560" i="1"/>
  <c r="O561" i="1"/>
  <c r="O562" i="1"/>
  <c r="O563" i="1"/>
  <c r="O564" i="1"/>
  <c r="O565" i="1"/>
  <c r="O566" i="1"/>
  <c r="O567" i="1"/>
  <c r="O568" i="1"/>
  <c r="O569" i="1"/>
  <c r="O572" i="1"/>
  <c r="O573" i="1"/>
  <c r="O574" i="1"/>
  <c r="O575" i="1"/>
  <c r="O577" i="1"/>
  <c r="O578" i="1"/>
  <c r="O579" i="1"/>
  <c r="O580" i="1"/>
  <c r="O582" i="1"/>
  <c r="O583" i="1"/>
  <c r="O584" i="1"/>
  <c r="O585" i="1"/>
  <c r="O587" i="1"/>
  <c r="O591" i="1"/>
  <c r="O593" i="1"/>
  <c r="O596" i="1"/>
  <c r="O597" i="1"/>
  <c r="O598" i="1"/>
  <c r="O599" i="1"/>
  <c r="O601" i="1"/>
  <c r="O604" i="1"/>
  <c r="O606" i="1"/>
  <c r="O608" i="1"/>
  <c r="O609" i="1"/>
  <c r="O612" i="1"/>
  <c r="O613" i="1"/>
  <c r="O614" i="1"/>
  <c r="O616" i="1"/>
  <c r="O617" i="1"/>
  <c r="O618" i="1"/>
  <c r="O620" i="1"/>
  <c r="O621" i="1"/>
  <c r="O625" i="1"/>
  <c r="O626" i="1"/>
  <c r="O627" i="1"/>
  <c r="O629" i="1"/>
  <c r="O630" i="1"/>
  <c r="O631" i="1"/>
  <c r="O632" i="1"/>
  <c r="O634" i="1"/>
  <c r="O636" i="1"/>
  <c r="O637" i="1"/>
  <c r="O638" i="1"/>
  <c r="O639" i="1"/>
  <c r="O640" i="1"/>
  <c r="O641" i="1"/>
  <c r="O664" i="1"/>
  <c r="O665" i="1"/>
  <c r="O668" i="1"/>
  <c r="O675" i="1"/>
  <c r="O676" i="1"/>
  <c r="O683" i="1"/>
  <c r="O684" i="1"/>
  <c r="O688" i="1"/>
  <c r="O696" i="1"/>
  <c r="O698" i="1"/>
  <c r="O708" i="1"/>
  <c r="O711" i="1"/>
  <c r="O712" i="1"/>
  <c r="O714" i="1"/>
  <c r="O719" i="1"/>
  <c r="O762" i="1"/>
  <c r="O764" i="1"/>
  <c r="O765" i="1"/>
  <c r="O766" i="1"/>
  <c r="O768" i="1"/>
  <c r="O770" i="1"/>
  <c r="O772" i="1"/>
  <c r="O773" i="1"/>
  <c r="O780" i="1"/>
  <c r="O864" i="1"/>
  <c r="O870" i="1"/>
  <c r="O872" i="1"/>
  <c r="O877" i="1"/>
  <c r="O889" i="1"/>
  <c r="O899" i="1"/>
  <c r="O902" i="1"/>
  <c r="O903" i="1"/>
  <c r="O904" i="1"/>
  <c r="O906" i="1"/>
  <c r="O908" i="1"/>
  <c r="O909" i="1"/>
  <c r="O910" i="1"/>
  <c r="O913" i="1"/>
  <c r="O916" i="1"/>
  <c r="O918" i="1"/>
  <c r="O922" i="1"/>
  <c r="O928" i="1"/>
  <c r="O929" i="1"/>
  <c r="O931" i="1"/>
  <c r="O938" i="1"/>
  <c r="O940" i="1"/>
  <c r="O949" i="1"/>
  <c r="O973" i="1"/>
  <c r="O983" i="1"/>
  <c r="O984" i="1"/>
  <c r="O990" i="1"/>
  <c r="O992" i="1"/>
  <c r="O994" i="1"/>
  <c r="O1010" i="1"/>
  <c r="O1012" i="1"/>
  <c r="O1013" i="1"/>
  <c r="O1042" i="1"/>
  <c r="O1043" i="1"/>
  <c r="O1046" i="1"/>
  <c r="O1048" i="1"/>
  <c r="O1049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0" i="1"/>
  <c r="O1073" i="1"/>
  <c r="O1074" i="1"/>
  <c r="O1083" i="1"/>
  <c r="O1086" i="1"/>
  <c r="O1088" i="1"/>
  <c r="O1089" i="1"/>
  <c r="O1092" i="1"/>
  <c r="O1099" i="1"/>
  <c r="O1103" i="1"/>
  <c r="O1107" i="1"/>
  <c r="O1109" i="1"/>
  <c r="O1111" i="1"/>
  <c r="O1113" i="1"/>
  <c r="O1116" i="1"/>
  <c r="O1117" i="1"/>
  <c r="O1118" i="1"/>
  <c r="O1121" i="1"/>
  <c r="O1122" i="1"/>
  <c r="O1123" i="1"/>
  <c r="O1124" i="1"/>
  <c r="O1125" i="1"/>
  <c r="O1126" i="1"/>
  <c r="O1127" i="1"/>
  <c r="O1130" i="1"/>
  <c r="O1131" i="1"/>
  <c r="O1132" i="1"/>
  <c r="O1133" i="1"/>
  <c r="O1136" i="1"/>
  <c r="O1140" i="1"/>
  <c r="O1141" i="1"/>
  <c r="O1142" i="1"/>
  <c r="O1143" i="1"/>
  <c r="O1144" i="1"/>
  <c r="O1145" i="1"/>
  <c r="O1146" i="1"/>
  <c r="O1147" i="1"/>
  <c r="O1149" i="1"/>
  <c r="O1150" i="1"/>
  <c r="O1151" i="1"/>
  <c r="O1153" i="1"/>
  <c r="O1158" i="1"/>
  <c r="O1160" i="1"/>
  <c r="O1161" i="1"/>
  <c r="O1163" i="1"/>
  <c r="O1164" i="1"/>
  <c r="O1165" i="1"/>
  <c r="O1166" i="1"/>
  <c r="O1171" i="1"/>
  <c r="O1172" i="1"/>
  <c r="O1173" i="1"/>
  <c r="O1174" i="1"/>
  <c r="O1175" i="1"/>
  <c r="O1178" i="1"/>
  <c r="O1179" i="1"/>
  <c r="O1180" i="1"/>
  <c r="O1183" i="1"/>
  <c r="O1229" i="1"/>
  <c r="O1232" i="1"/>
  <c r="O1233" i="1"/>
  <c r="O1236" i="1"/>
  <c r="O1238" i="1"/>
  <c r="O1239" i="1"/>
  <c r="O1241" i="1"/>
  <c r="O1318" i="1"/>
  <c r="O1324" i="1"/>
  <c r="O1334" i="1"/>
  <c r="O1335" i="1"/>
  <c r="O1342" i="1"/>
  <c r="O1344" i="1"/>
  <c r="O1407" i="1"/>
  <c r="O1408" i="1"/>
  <c r="O1411" i="1"/>
  <c r="O1412" i="1"/>
  <c r="O1413" i="1"/>
  <c r="O1416" i="1"/>
  <c r="O1418" i="1"/>
  <c r="O1420" i="1"/>
  <c r="O1423" i="1"/>
  <c r="O1424" i="1"/>
  <c r="O1425" i="1"/>
  <c r="O1427" i="1"/>
  <c r="O1428" i="1"/>
  <c r="O1431" i="1"/>
  <c r="O1434" i="1"/>
  <c r="O1437" i="1"/>
  <c r="O1442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9" i="1"/>
  <c r="O1460" i="1"/>
  <c r="O1461" i="1"/>
  <c r="O1462" i="1"/>
  <c r="O1484" i="1"/>
  <c r="O1486" i="1"/>
  <c r="O1488" i="1"/>
  <c r="O1489" i="1"/>
  <c r="O1491" i="1"/>
  <c r="O1495" i="1"/>
  <c r="O1497" i="1"/>
  <c r="O1498" i="1"/>
  <c r="O1499" i="1"/>
  <c r="O1501" i="1"/>
  <c r="O1543" i="1"/>
  <c r="O1545" i="1"/>
  <c r="O1546" i="1"/>
  <c r="O1547" i="1"/>
  <c r="O1549" i="1"/>
  <c r="O1553" i="1"/>
  <c r="O1555" i="1"/>
  <c r="O1556" i="1"/>
  <c r="O1557" i="1"/>
  <c r="O1561" i="1"/>
  <c r="O1564" i="1"/>
  <c r="O1566" i="1"/>
  <c r="O1571" i="1"/>
  <c r="O1582" i="1"/>
  <c r="O1585" i="1"/>
  <c r="O1586" i="1"/>
  <c r="O1588" i="1"/>
  <c r="O1589" i="1"/>
  <c r="O1590" i="1"/>
  <c r="O1591" i="1"/>
  <c r="O1594" i="1"/>
  <c r="O1595" i="1"/>
  <c r="O1597" i="1"/>
  <c r="O1599" i="1"/>
  <c r="O1600" i="1"/>
  <c r="O1601" i="1"/>
  <c r="O1684" i="1"/>
  <c r="O1688" i="1"/>
  <c r="O1696" i="1"/>
  <c r="O1698" i="1"/>
  <c r="O1700" i="1"/>
  <c r="O1703" i="1"/>
  <c r="O1704" i="1"/>
  <c r="O1707" i="1"/>
  <c r="O1708" i="1"/>
  <c r="O1710" i="1"/>
  <c r="O1714" i="1"/>
  <c r="O1717" i="1"/>
  <c r="O1720" i="1"/>
  <c r="O1723" i="1"/>
  <c r="O1724" i="1"/>
  <c r="O1729" i="1"/>
  <c r="O1731" i="1"/>
  <c r="O1732" i="1"/>
  <c r="O1733" i="1"/>
  <c r="O1734" i="1"/>
  <c r="O1735" i="1"/>
  <c r="O1736" i="1"/>
  <c r="O1740" i="1"/>
  <c r="O1741" i="1"/>
  <c r="O1742" i="1"/>
  <c r="O1768" i="1"/>
  <c r="O1813" i="1"/>
  <c r="O1815" i="1"/>
  <c r="O1817" i="1"/>
  <c r="O1820" i="1"/>
  <c r="O1863" i="1"/>
  <c r="O1865" i="1"/>
  <c r="O1867" i="1"/>
  <c r="O1869" i="1"/>
  <c r="O1871" i="1"/>
  <c r="O1875" i="1"/>
  <c r="O1876" i="1"/>
  <c r="O1878" i="1"/>
  <c r="O1879" i="1"/>
  <c r="O1880" i="1"/>
  <c r="O1881" i="1"/>
  <c r="O1906" i="1"/>
  <c r="O1907" i="1"/>
  <c r="O1909" i="1"/>
  <c r="O1913" i="1"/>
  <c r="O1984" i="1"/>
  <c r="O1988" i="1"/>
  <c r="O1990" i="1"/>
  <c r="O1994" i="1"/>
  <c r="O1995" i="1"/>
  <c r="O1996" i="1"/>
  <c r="O1998" i="1"/>
  <c r="O1999" i="1"/>
  <c r="O2124" i="1"/>
  <c r="O2128" i="1"/>
  <c r="O2130" i="1"/>
  <c r="O2132" i="1"/>
  <c r="O2138" i="1"/>
  <c r="O2142" i="1"/>
  <c r="O2143" i="1"/>
  <c r="O2148" i="1"/>
  <c r="O2151" i="1"/>
  <c r="O2153" i="1"/>
  <c r="O2154" i="1"/>
  <c r="O2155" i="1"/>
  <c r="O2343" i="1"/>
  <c r="O2344" i="1"/>
  <c r="O2346" i="1"/>
  <c r="O2347" i="1"/>
  <c r="O2348" i="1"/>
  <c r="O2350" i="1"/>
  <c r="O2351" i="1"/>
  <c r="O2352" i="1"/>
  <c r="O2354" i="1"/>
  <c r="O2355" i="1"/>
  <c r="O2356" i="1"/>
  <c r="O2358" i="1"/>
  <c r="O2359" i="1"/>
  <c r="O2360" i="1"/>
  <c r="O2362" i="1"/>
  <c r="O2363" i="1"/>
  <c r="O2365" i="1"/>
  <c r="O2366" i="1"/>
  <c r="O2367" i="1"/>
  <c r="O2370" i="1"/>
  <c r="O2371" i="1"/>
  <c r="O2372" i="1"/>
  <c r="O2373" i="1"/>
  <c r="O2375" i="1"/>
  <c r="O2376" i="1"/>
  <c r="O2377" i="1"/>
  <c r="O2379" i="1"/>
  <c r="O2380" i="1"/>
  <c r="O2381" i="1"/>
  <c r="O2382" i="1"/>
  <c r="O2388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4" i="1"/>
  <c r="O2406" i="1"/>
  <c r="O2410" i="1"/>
  <c r="O2412" i="1"/>
  <c r="O2414" i="1"/>
  <c r="O2418" i="1"/>
  <c r="O2419" i="1"/>
  <c r="O2420" i="1"/>
  <c r="O2421" i="1"/>
  <c r="O2423" i="1"/>
  <c r="O2424" i="1"/>
  <c r="O2425" i="1"/>
  <c r="O2427" i="1"/>
  <c r="O2428" i="1"/>
  <c r="O2429" i="1"/>
  <c r="O2430" i="1"/>
  <c r="O2433" i="1"/>
  <c r="O2434" i="1"/>
  <c r="O2435" i="1"/>
  <c r="O2436" i="1"/>
  <c r="O2437" i="1"/>
  <c r="O2438" i="1"/>
  <c r="O2439" i="1"/>
  <c r="O2440" i="1"/>
  <c r="O2441" i="1"/>
  <c r="O2442" i="1"/>
  <c r="O2504" i="1"/>
  <c r="O2505" i="1"/>
  <c r="O2506" i="1"/>
  <c r="O2507" i="1"/>
  <c r="O2509" i="1"/>
  <c r="O2510" i="1"/>
  <c r="O2512" i="1"/>
  <c r="O2513" i="1"/>
  <c r="O2514" i="1"/>
  <c r="O2515" i="1"/>
  <c r="O2518" i="1"/>
  <c r="O2520" i="1"/>
  <c r="O2521" i="1"/>
  <c r="O2522" i="1"/>
  <c r="O2563" i="1"/>
  <c r="O2565" i="1"/>
  <c r="O2566" i="1"/>
  <c r="O2568" i="1"/>
  <c r="O2569" i="1"/>
  <c r="O2573" i="1"/>
  <c r="O2574" i="1"/>
  <c r="O2575" i="1"/>
  <c r="O2576" i="1"/>
  <c r="O2577" i="1"/>
  <c r="O2578" i="1"/>
  <c r="O2579" i="1"/>
  <c r="O2580" i="1"/>
  <c r="O2581" i="1"/>
  <c r="O2584" i="1"/>
  <c r="O2586" i="1"/>
  <c r="O2587" i="1"/>
  <c r="O2588" i="1"/>
  <c r="O2591" i="1"/>
  <c r="O2592" i="1"/>
  <c r="O2594" i="1"/>
  <c r="O2595" i="1"/>
  <c r="O2596" i="1"/>
  <c r="O2644" i="1"/>
  <c r="O2651" i="1"/>
  <c r="O2656" i="1"/>
  <c r="O2660" i="1"/>
  <c r="O2662" i="1"/>
  <c r="O2680" i="1"/>
  <c r="O2681" i="1"/>
  <c r="O2685" i="1"/>
  <c r="O2687" i="1"/>
  <c r="O2688" i="1"/>
  <c r="O2689" i="1"/>
  <c r="O2690" i="1"/>
  <c r="O2691" i="1"/>
  <c r="O2693" i="1"/>
  <c r="O2696" i="1"/>
  <c r="O2697" i="1"/>
  <c r="O2700" i="1"/>
  <c r="O2701" i="1"/>
  <c r="O2743" i="1"/>
  <c r="O2745" i="1"/>
  <c r="O2752" i="1"/>
  <c r="O2753" i="1"/>
  <c r="O2756" i="1"/>
  <c r="O2762" i="1"/>
  <c r="O2765" i="1"/>
  <c r="O2767" i="1"/>
  <c r="O2771" i="1"/>
  <c r="O2773" i="1"/>
  <c r="O2774" i="1"/>
  <c r="O2775" i="1"/>
  <c r="O2779" i="1"/>
  <c r="O2782" i="1"/>
  <c r="O2736" i="1"/>
</calcChain>
</file>

<file path=xl/sharedStrings.xml><?xml version="1.0" encoding="utf-8"?>
<sst xmlns="http://schemas.openxmlformats.org/spreadsheetml/2006/main" count="38360" uniqueCount="8419">
  <si>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</si>
  <si>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</si>
  <si>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</si>
  <si>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</si>
  <si>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</si>
  <si>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</si>
  <si>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</si>
  <si>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</si>
  <si>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</si>
  <si>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</si>
  <si>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</si>
  <si>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</si>
  <si>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</si>
  <si>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</si>
  <si>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</si>
  <si>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</si>
  <si>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</si>
  <si>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</si>
  <si>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</si>
  <si>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</si>
  <si>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</si>
  <si>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</si>
  <si>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</si>
  <si>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</si>
  <si>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</si>
  <si>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</si>
  <si>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</si>
  <si>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</si>
  <si>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</si>
  <si>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</si>
  <si>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</si>
  <si>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</si>
  <si>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</si>
  <si>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</si>
  <si>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</si>
  <si>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</si>
  <si>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</si>
  <si>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</si>
  <si>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</si>
  <si>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</si>
  <si>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</si>
  <si>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</si>
  <si>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</si>
  <si>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</si>
  <si>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</si>
  <si>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</si>
  <si>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</si>
  <si>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</si>
  <si>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</si>
  <si>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</si>
  <si>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</si>
  <si>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</si>
  <si>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</si>
  <si>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</si>
  <si>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</si>
  <si>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</si>
  <si>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</si>
  <si>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</si>
  <si>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</si>
  <si>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</si>
  <si>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</si>
  <si>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</si>
  <si>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</si>
  <si>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</si>
  <si>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</si>
  <si>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</si>
  <si>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</si>
  <si>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</si>
  <si>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</si>
  <si>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</si>
  <si>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</si>
  <si>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</si>
  <si>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</si>
  <si>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</si>
  <si>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</si>
  <si>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</si>
  <si>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</si>
  <si>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</si>
  <si>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</si>
  <si>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</si>
  <si>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</si>
  <si>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</si>
  <si>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</si>
  <si>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</si>
  <si>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</si>
  <si>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</si>
  <si>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</si>
  <si>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</si>
  <si>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</si>
  <si>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</si>
  <si>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</si>
  <si>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</si>
  <si>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</si>
  <si>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</si>
  <si>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</si>
  <si>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</si>
  <si>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</si>
  <si>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</si>
  <si>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</si>
  <si>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</si>
  <si>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</si>
  <si>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</si>
  <si>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</si>
  <si>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</si>
  <si>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</si>
  <si>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</si>
  <si>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</si>
  <si>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</si>
  <si>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</si>
  <si>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</si>
  <si>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</si>
  <si>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</si>
  <si>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</si>
  <si>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</si>
  <si>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</si>
  <si>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</si>
  <si>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</si>
  <si>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</si>
  <si>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</si>
  <si>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</si>
  <si>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</si>
  <si>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</si>
  <si>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</si>
  <si>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</si>
  <si>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</si>
  <si>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</si>
  <si>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</si>
  <si>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</si>
  <si>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</si>
  <si>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</si>
  <si>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</si>
  <si>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</si>
  <si>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</si>
  <si>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</si>
  <si>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</si>
  <si>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</si>
  <si>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</si>
  <si>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</si>
  <si>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</si>
  <si>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</si>
  <si>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</si>
  <si>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</si>
  <si>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</si>
  <si>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</si>
  <si>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</si>
  <si>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</si>
  <si>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</si>
  <si>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</si>
  <si>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</si>
  <si>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</si>
  <si>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</si>
  <si>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</si>
  <si>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</si>
  <si>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</si>
  <si>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</si>
  <si>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</si>
  <si>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</si>
  <si>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</si>
  <si>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</si>
  <si>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</si>
  <si>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</si>
  <si>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</si>
  <si>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</si>
  <si>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</si>
  <si>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</si>
  <si>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</si>
  <si>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</si>
  <si>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</si>
  <si>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</si>
  <si>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</si>
  <si>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</si>
  <si>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</si>
  <si>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</si>
  <si>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</si>
  <si>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</si>
  <si>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</si>
  <si>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</si>
  <si>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</si>
  <si>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</si>
  <si>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</si>
  <si>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</si>
  <si>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</si>
  <si>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</si>
  <si>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</si>
  <si>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</si>
  <si>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</si>
  <si>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</si>
  <si>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</si>
  <si>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</si>
  <si>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</si>
  <si>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</si>
  <si>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</si>
  <si>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</si>
  <si>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</si>
  <si>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</si>
  <si>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</si>
  <si>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</si>
  <si>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</si>
  <si>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</si>
  <si>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</si>
  <si>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</si>
  <si>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</si>
  <si>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</si>
  <si>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</si>
  <si>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</si>
  <si>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</si>
  <si>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</si>
  <si>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</si>
  <si>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</si>
  <si>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</si>
  <si>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</si>
  <si>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</si>
  <si>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</si>
  <si>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</si>
  <si>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</si>
  <si>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</si>
  <si>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</si>
  <si>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</si>
  <si>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</si>
  <si>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</si>
  <si>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</si>
  <si>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</si>
  <si>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</si>
  <si>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</si>
  <si>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</si>
  <si>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</si>
  <si>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</si>
  <si>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</si>
  <si>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</si>
  <si>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</si>
  <si>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</si>
  <si>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</si>
  <si>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</si>
  <si>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</si>
  <si>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</si>
  <si>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</si>
  <si>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</si>
  <si>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</si>
  <si>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</si>
  <si>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</si>
  <si>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</si>
  <si>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</si>
  <si>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</si>
  <si>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</si>
  <si>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</si>
  <si>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</si>
  <si>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</si>
  <si>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</si>
  <si>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</si>
  <si>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</si>
  <si>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</si>
  <si>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</si>
  <si>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</si>
  <si>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</si>
  <si>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</si>
  <si>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</si>
  <si>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</si>
  <si>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</si>
  <si>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</si>
  <si>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</si>
  <si>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</si>
  <si>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</si>
  <si>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</si>
  <si>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</si>
  <si>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</si>
  <si>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</si>
  <si>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</si>
  <si>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</si>
  <si>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</si>
  <si>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</si>
  <si>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</si>
  <si>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</si>
  <si>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</si>
  <si>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</si>
  <si>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</si>
  <si>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</si>
  <si>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</si>
  <si>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</si>
  <si>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</si>
  <si>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</si>
  <si>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</si>
  <si>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</si>
  <si>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</si>
  <si>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</si>
  <si>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</si>
  <si>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</si>
  <si>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</si>
  <si>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</si>
  <si>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</si>
  <si>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</si>
  <si>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</si>
  <si>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</si>
  <si>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</si>
  <si>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</si>
  <si>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</si>
  <si>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</si>
  <si>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</si>
  <si>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</si>
  <si>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</si>
  <si>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</si>
  <si>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</si>
  <si>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</si>
  <si>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</si>
  <si>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</si>
  <si>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</si>
  <si>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</si>
  <si>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</si>
  <si>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</si>
  <si>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</si>
  <si>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</si>
  <si>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</si>
  <si>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</si>
  <si>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</si>
  <si>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</si>
  <si>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</si>
  <si>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</si>
  <si>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</si>
  <si>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</si>
  <si>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</si>
  <si>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</si>
  <si>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</si>
  <si>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</si>
  <si>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</si>
  <si>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</si>
  <si>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</si>
  <si>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</si>
  <si>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</si>
  <si>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</si>
  <si>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</si>
  <si>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</si>
  <si>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</si>
  <si>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</si>
  <si>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</si>
  <si>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</si>
  <si>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</si>
  <si>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</si>
  <si>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</si>
  <si>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</si>
  <si>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</si>
  <si>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</si>
  <si>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</si>
  <si>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</si>
  <si>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</si>
  <si>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</si>
  <si>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</si>
  <si>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</si>
  <si>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</si>
  <si>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</si>
  <si>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</si>
  <si>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</si>
  <si>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</si>
  <si>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</si>
  <si>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</si>
  <si>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</si>
  <si>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</si>
  <si>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</si>
  <si>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</si>
  <si>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</si>
  <si>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</si>
  <si>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</si>
  <si>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</si>
  <si>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</si>
  <si>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</si>
  <si>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</si>
  <si>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</si>
  <si>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</si>
  <si>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</si>
  <si>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</si>
  <si>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</si>
  <si>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</si>
  <si>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</si>
  <si>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</si>
  <si>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</si>
  <si>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</si>
  <si>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</si>
  <si>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</si>
  <si>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</si>
  <si>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</si>
  <si>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</si>
  <si>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</si>
  <si>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</si>
  <si>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</si>
  <si>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</si>
  <si>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</si>
  <si>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</si>
  <si>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</si>
  <si>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</si>
  <si>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</si>
  <si>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</si>
  <si>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</si>
  <si>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</si>
  <si>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</si>
  <si>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</si>
  <si>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</si>
  <si>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</si>
  <si>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</si>
  <si>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</si>
  <si>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</si>
  <si>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</si>
  <si>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</si>
  <si>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</si>
  <si>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</si>
  <si>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</si>
  <si>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</si>
  <si>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</si>
  <si>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</si>
  <si>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</si>
  <si>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</si>
  <si>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</si>
  <si>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</si>
  <si>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</si>
  <si>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</si>
  <si>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</si>
  <si>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</si>
  <si>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</si>
  <si>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</si>
  <si>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</si>
  <si>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</si>
  <si>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</si>
  <si>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</si>
  <si>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</si>
  <si>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</si>
  <si>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</si>
  <si>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</si>
  <si>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</si>
  <si>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</si>
  <si>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</si>
  <si>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</si>
  <si>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</si>
  <si>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</si>
  <si>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</si>
  <si>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</si>
  <si>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</si>
  <si>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</si>
  <si>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</si>
  <si>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</si>
  <si>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</si>
  <si>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</si>
  <si>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</si>
  <si>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</si>
  <si>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</si>
  <si>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</si>
  <si>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</si>
  <si>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</si>
  <si>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</si>
  <si>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</si>
  <si>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</si>
  <si>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</si>
  <si>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</si>
  <si>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</si>
  <si>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</si>
  <si>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</si>
  <si>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</si>
  <si>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</si>
  <si>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</si>
  <si>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</si>
  <si>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</si>
  <si>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</si>
  <si>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</si>
  <si>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</si>
  <si>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</si>
  <si>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</si>
  <si>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</si>
  <si>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</si>
  <si>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</si>
  <si>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</si>
  <si>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</si>
  <si>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</si>
  <si>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</si>
  <si>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</si>
  <si>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</si>
  <si>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</si>
  <si>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</si>
  <si>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</si>
  <si>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</si>
  <si>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</si>
  <si>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</si>
  <si>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</si>
  <si>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</si>
  <si>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</si>
  <si>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</si>
  <si>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</si>
  <si>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</si>
  <si>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</si>
  <si>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</si>
  <si>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</si>
  <si>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</si>
  <si>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</si>
  <si>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</si>
  <si>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</si>
  <si>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</si>
  <si>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</si>
  <si>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</si>
  <si>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</si>
  <si>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</si>
  <si>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</si>
  <si>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</si>
  <si>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</si>
  <si>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</si>
  <si>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</si>
  <si>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</si>
  <si>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</si>
  <si>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</si>
  <si>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</si>
  <si>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</si>
  <si>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</si>
  <si>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</si>
  <si>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</si>
  <si>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</si>
  <si>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</si>
  <si>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</si>
  <si>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</si>
  <si>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</si>
  <si>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</si>
  <si>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</si>
  <si>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</si>
  <si>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</si>
  <si>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</si>
  <si>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</si>
  <si>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</si>
  <si>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</si>
  <si>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</si>
  <si>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</si>
  <si>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</si>
  <si>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</si>
  <si>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</si>
  <si>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</si>
  <si>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</si>
  <si>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</si>
  <si>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</si>
  <si>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</si>
  <si>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</si>
  <si>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</si>
  <si>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</si>
  <si>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</si>
  <si>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</si>
  <si>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</si>
  <si>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</si>
  <si>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</si>
  <si>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</si>
  <si>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</si>
  <si>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</si>
  <si>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</si>
  <si>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</si>
  <si>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</si>
  <si>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</si>
  <si>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</si>
  <si>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</si>
  <si>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</si>
  <si>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</si>
  <si>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</si>
  <si>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</si>
  <si>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</si>
  <si>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</si>
  <si>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</si>
  <si>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</si>
  <si>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</si>
  <si>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</si>
  <si>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</si>
  <si>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</si>
  <si>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</si>
  <si>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</si>
  <si>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</si>
  <si>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</si>
  <si>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</si>
  <si>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</si>
  <si>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</si>
  <si>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</si>
  <si>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</si>
  <si>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</si>
  <si>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</si>
  <si>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</si>
  <si>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</si>
  <si>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</si>
  <si>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</si>
  <si>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</si>
  <si>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</si>
  <si>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</si>
  <si>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</si>
  <si>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</si>
  <si>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</si>
  <si>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</si>
  <si>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</si>
  <si>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</si>
  <si>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</si>
  <si>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</si>
  <si>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</si>
  <si>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</si>
  <si>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</si>
  <si>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</si>
  <si>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</si>
  <si>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</si>
  <si>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</si>
  <si>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</si>
  <si>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</si>
  <si>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</si>
  <si>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</si>
  <si>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</si>
  <si>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</si>
  <si>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</si>
  <si>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</si>
  <si>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</si>
  <si>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</si>
  <si>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</si>
  <si>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</si>
  <si>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</si>
  <si>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</si>
  <si>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</si>
  <si>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</si>
  <si>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</si>
  <si>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</si>
  <si>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</si>
  <si>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</si>
  <si>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</si>
  <si>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</si>
  <si>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</si>
  <si>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</si>
  <si>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</si>
  <si>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</si>
  <si>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</si>
  <si>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</si>
  <si>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</si>
  <si>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</si>
  <si>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</si>
  <si>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</si>
  <si>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</si>
  <si>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</si>
  <si>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</si>
  <si>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</si>
  <si>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</si>
  <si>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</si>
  <si>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</si>
  <si>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</si>
  <si>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</si>
  <si>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</si>
  <si>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</si>
  <si>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</si>
  <si>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</si>
  <si>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</si>
  <si>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</si>
  <si>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</si>
  <si>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</si>
  <si>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</si>
  <si>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</si>
  <si>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</si>
  <si>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</si>
  <si>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</si>
  <si>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</si>
  <si>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</si>
  <si>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</si>
  <si>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</si>
  <si>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</si>
  <si>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</si>
  <si>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</si>
  <si>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</si>
  <si>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</si>
  <si>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</si>
  <si>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</si>
  <si>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</si>
  <si>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</si>
  <si>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</si>
  <si>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</si>
  <si>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</si>
  <si>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</si>
  <si>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</si>
  <si>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</si>
  <si>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</si>
  <si>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</si>
  <si>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</si>
  <si>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</si>
  <si>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</si>
  <si>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</si>
  <si>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</si>
  <si>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</si>
  <si>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</si>
  <si>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</si>
  <si>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</si>
  <si>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</si>
  <si>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</si>
  <si>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</si>
  <si>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</si>
  <si>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</si>
  <si>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</si>
  <si>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</si>
  <si>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</si>
  <si>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</si>
  <si>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</si>
  <si>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</si>
  <si>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</si>
  <si>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</si>
  <si>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</si>
  <si>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</si>
  <si>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</si>
  <si>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</si>
  <si>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</si>
  <si>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</si>
  <si>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</si>
  <si>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</si>
  <si>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</si>
  <si>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</si>
  <si>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</si>
  <si>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</si>
  <si>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</si>
  <si>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</si>
  <si>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</si>
  <si>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</si>
  <si>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</si>
  <si>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</si>
  <si>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</si>
  <si>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</si>
  <si>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</si>
  <si>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</si>
  <si>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</si>
  <si>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</si>
  <si>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</si>
  <si>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</si>
  <si>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</si>
  <si>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</si>
  <si>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</si>
  <si>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</si>
  <si>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</si>
  <si>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</si>
  <si>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</si>
  <si>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</si>
  <si>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</si>
  <si>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</si>
  <si>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</si>
  <si>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</si>
  <si>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</si>
  <si>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</si>
  <si>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</si>
  <si>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</si>
  <si>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</si>
  <si>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</si>
  <si>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</si>
  <si>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</si>
  <si>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</si>
  <si>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</si>
  <si>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</si>
  <si>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</si>
  <si>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</si>
  <si>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</si>
  <si>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</si>
  <si>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</si>
  <si>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</si>
  <si>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</si>
  <si>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</si>
  <si>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</si>
  <si>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</si>
  <si>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</si>
  <si>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</si>
  <si>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</si>
  <si>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</si>
  <si>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</si>
  <si>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</si>
  <si>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</si>
  <si>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</si>
  <si>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</si>
  <si>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</si>
  <si>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</si>
  <si>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</si>
  <si>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</si>
  <si>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</si>
  <si>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</si>
  <si>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</si>
  <si>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</si>
  <si>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</si>
  <si>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</si>
  <si>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</si>
  <si>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</si>
  <si>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</si>
  <si>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</si>
  <si>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</si>
  <si>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</si>
  <si>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</si>
  <si>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</si>
  <si>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</si>
  <si>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</si>
  <si>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</si>
  <si>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</si>
  <si>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</si>
  <si>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</si>
  <si>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</si>
  <si>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</si>
  <si>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</si>
  <si>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</si>
  <si>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</si>
  <si>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</si>
  <si>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</si>
  <si>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</si>
  <si>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</si>
  <si>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</si>
  <si>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</si>
  <si>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</si>
  <si>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</si>
  <si>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</si>
  <si>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</si>
  <si>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</si>
  <si>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</si>
  <si>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</si>
  <si>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</si>
  <si>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</si>
  <si>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</si>
  <si>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</si>
  <si>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</si>
  <si>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</si>
  <si>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</si>
  <si>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</si>
  <si>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</si>
  <si>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</si>
  <si>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</si>
  <si>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</si>
  <si>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</si>
  <si>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</si>
  <si>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</si>
  <si>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</si>
  <si>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</si>
  <si>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</si>
  <si>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</si>
  <si>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</si>
  <si>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</si>
  <si>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</si>
  <si>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</si>
  <si>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</si>
  <si>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</si>
  <si>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</si>
  <si>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</si>
  <si>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</si>
  <si>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</si>
  <si>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</si>
  <si>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</si>
  <si>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</si>
  <si>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</si>
  <si>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</si>
  <si>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</si>
  <si>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</si>
  <si>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</si>
  <si>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</si>
  <si>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</si>
  <si>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</si>
  <si>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</si>
  <si>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</si>
  <si>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</si>
  <si>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</si>
  <si>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</si>
  <si>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</si>
  <si>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</si>
  <si>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</si>
  <si>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</si>
  <si>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</si>
  <si>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</si>
  <si>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</si>
  <si>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</si>
  <si>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</si>
  <si>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</si>
  <si>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</si>
  <si>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</si>
  <si>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</si>
  <si>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</si>
  <si>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</si>
  <si>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</si>
  <si>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</si>
  <si>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</si>
  <si>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</si>
  <si>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</si>
  <si>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</si>
  <si>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</si>
  <si>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</si>
  <si>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</si>
  <si>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</si>
  <si>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</si>
  <si>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</si>
  <si>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</si>
  <si>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</si>
  <si>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</si>
  <si>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</si>
  <si>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</si>
  <si>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</si>
  <si>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</si>
  <si>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</si>
  <si>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</si>
  <si>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</si>
  <si>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</si>
  <si>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</si>
  <si>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</si>
  <si>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</si>
  <si>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</si>
  <si>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</si>
  <si>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</si>
  <si>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</si>
  <si>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</si>
  <si>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</si>
  <si>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</si>
  <si>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</si>
  <si>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</si>
  <si>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</si>
  <si>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</si>
  <si>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</si>
  <si>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</si>
  <si>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</si>
  <si>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</si>
  <si>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</si>
  <si>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</si>
  <si>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</si>
  <si>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</si>
  <si>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</si>
  <si>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</si>
  <si>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</si>
  <si>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</si>
  <si>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</si>
  <si>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</si>
  <si>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</si>
  <si>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</si>
  <si>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</si>
  <si>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</si>
  <si>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</si>
  <si>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</si>
  <si>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</si>
  <si>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</si>
  <si>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</si>
  <si>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</si>
  <si>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</si>
  <si>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</si>
  <si>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</si>
  <si>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</si>
  <si>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</si>
  <si>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</si>
  <si>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</si>
  <si>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</si>
  <si>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</si>
  <si>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</si>
  <si>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</si>
  <si>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</si>
  <si>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</si>
  <si>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</si>
  <si>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</si>
  <si>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</si>
  <si>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</si>
  <si>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</si>
  <si>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</si>
  <si>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</si>
  <si>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</si>
  <si>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</si>
  <si>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</si>
  <si>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</si>
  <si>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</si>
  <si>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</si>
  <si>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</si>
  <si>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</si>
  <si>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</si>
  <si>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</si>
  <si>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</si>
  <si>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</si>
  <si>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</si>
  <si>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</si>
  <si>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</si>
  <si>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</si>
  <si>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</si>
  <si>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</si>
  <si>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</si>
  <si>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</si>
  <si>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</si>
  <si>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</si>
  <si>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</si>
  <si>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</si>
  <si>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</si>
  <si>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</si>
  <si>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</si>
  <si>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</si>
  <si>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</si>
  <si>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</si>
  <si>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</si>
  <si>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</si>
  <si>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</si>
  <si>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</si>
  <si>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</si>
  <si>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</si>
  <si>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</si>
  <si>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</si>
  <si>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</si>
  <si>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</si>
  <si>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</si>
  <si>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</si>
  <si>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</si>
  <si>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</si>
  <si>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</si>
  <si>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</si>
  <si>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</si>
  <si>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</si>
  <si>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</si>
  <si>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</si>
  <si>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</si>
  <si>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</si>
  <si>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</si>
  <si>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</si>
  <si>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</si>
  <si>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</si>
  <si>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</si>
  <si>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</si>
  <si>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</si>
  <si>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</si>
  <si>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</si>
  <si>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</si>
  <si>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</si>
  <si>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</si>
  <si>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</si>
  <si>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</si>
  <si>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</si>
  <si>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</si>
  <si>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</si>
  <si>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</si>
  <si>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</si>
  <si>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</si>
  <si>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</si>
  <si>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</si>
  <si>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</si>
  <si>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</si>
  <si>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</si>
  <si>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</si>
  <si>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</si>
  <si>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</si>
  <si>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</si>
  <si>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</si>
  <si>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</si>
  <si>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</si>
  <si>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</si>
  <si>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</si>
  <si>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</si>
  <si>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</si>
  <si>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</si>
  <si>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</si>
  <si>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</si>
  <si>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</si>
  <si>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</si>
  <si>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</si>
  <si>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</si>
  <si>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</si>
  <si>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</si>
  <si>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</si>
  <si>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</si>
  <si>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</si>
  <si>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</si>
  <si>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</si>
  <si>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</si>
  <si>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</si>
  <si>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</si>
  <si>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</si>
  <si>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</si>
  <si>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</si>
  <si>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</si>
  <si>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</si>
  <si>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</si>
  <si>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</si>
  <si>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</si>
  <si>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</si>
  <si>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</si>
  <si>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</si>
  <si>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</si>
  <si>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</si>
  <si>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</si>
  <si>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</si>
  <si>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</si>
  <si>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</si>
  <si>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</si>
  <si>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</si>
  <si>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</si>
  <si>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</si>
  <si>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</si>
  <si>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</si>
  <si>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</si>
  <si>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</si>
  <si>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</si>
  <si>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</si>
  <si>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</si>
  <si>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</si>
  <si>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</si>
  <si>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</si>
  <si>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</si>
  <si>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</si>
  <si>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</si>
  <si>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</si>
  <si>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</si>
  <si>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</si>
  <si>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</si>
  <si>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</si>
  <si>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</si>
  <si>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</si>
  <si>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</si>
  <si>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</si>
  <si>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</si>
  <si>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</si>
  <si>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</si>
  <si>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</si>
  <si>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</si>
  <si>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</si>
  <si>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</si>
  <si>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</si>
  <si>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</si>
  <si>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</si>
  <si>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</si>
  <si>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</si>
  <si>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</si>
  <si>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</si>
  <si>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</si>
  <si>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</si>
  <si>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</si>
  <si>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</si>
  <si>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</si>
  <si>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</si>
  <si>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</si>
  <si>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</si>
  <si>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</si>
  <si>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</si>
  <si>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</si>
  <si>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</si>
  <si>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</si>
  <si>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</si>
  <si>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</si>
  <si>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</si>
  <si>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</si>
  <si>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</si>
  <si>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</si>
  <si>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</si>
  <si>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</si>
  <si>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</si>
  <si>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</si>
  <si>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</si>
  <si>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</si>
  <si>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</si>
  <si>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</si>
  <si>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</si>
  <si>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</si>
  <si>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</si>
  <si>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</si>
  <si>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</si>
  <si>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</si>
  <si>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</si>
  <si>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</si>
  <si>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</si>
  <si>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</si>
  <si>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</si>
  <si>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</si>
  <si>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</si>
  <si>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</si>
  <si>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</si>
  <si>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</si>
  <si>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</si>
  <si>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</si>
  <si>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</si>
  <si>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</si>
  <si>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</si>
  <si>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</si>
  <si>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</si>
  <si>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</si>
  <si>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</si>
  <si>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</si>
  <si>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</si>
  <si>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</si>
  <si>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</si>
  <si>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</si>
  <si>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</si>
  <si>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</si>
  <si>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</si>
  <si>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</si>
  <si>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</si>
  <si>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</si>
  <si>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</si>
  <si>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</si>
  <si>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</si>
  <si>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</si>
  <si>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</si>
  <si>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</si>
  <si>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</si>
  <si>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</si>
  <si>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</si>
  <si>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</si>
  <si>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</si>
  <si>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</si>
  <si>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</si>
  <si>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</si>
  <si>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</si>
  <si>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</si>
  <si>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</si>
  <si>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</si>
  <si>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</si>
  <si>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</si>
  <si>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</si>
  <si>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</si>
  <si>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</si>
  <si>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</si>
  <si>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</si>
  <si>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</si>
  <si>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</si>
  <si>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</si>
  <si>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</si>
  <si>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</si>
  <si>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</si>
  <si>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</si>
  <si>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</si>
  <si>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</si>
  <si>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</si>
  <si>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</si>
  <si>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</si>
  <si>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</si>
  <si>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</si>
  <si>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</si>
  <si>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</si>
  <si>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</si>
  <si>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</si>
  <si>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</si>
  <si>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</si>
  <si>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</si>
  <si>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</si>
  <si>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</si>
  <si>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</si>
  <si>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</si>
  <si>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</si>
  <si>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</si>
  <si>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</si>
  <si>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</si>
  <si>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</si>
  <si>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</si>
  <si>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</si>
  <si>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</si>
  <si>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</si>
  <si>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</si>
  <si>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</si>
  <si>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</si>
  <si>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</si>
  <si>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</si>
  <si>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</si>
  <si>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</si>
  <si>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</si>
  <si>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</si>
  <si>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</si>
  <si>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</si>
  <si>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</si>
  <si>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</si>
  <si>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</si>
  <si>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</si>
  <si>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</si>
  <si>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</si>
  <si>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</si>
  <si>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</si>
  <si>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</si>
  <si>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</si>
  <si>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</si>
  <si>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</si>
  <si>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</si>
  <si>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</si>
  <si>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</si>
  <si>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</si>
  <si>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</si>
  <si>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</si>
  <si>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</si>
  <si>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</si>
  <si>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</si>
  <si>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</si>
  <si>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</si>
  <si>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</si>
  <si>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</si>
  <si>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</si>
  <si>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</si>
  <si>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</si>
  <si>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</si>
  <si>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</si>
  <si>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</si>
  <si>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</si>
  <si>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</si>
  <si>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</si>
  <si>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</si>
  <si>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</si>
  <si>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</si>
  <si>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</si>
  <si>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</si>
  <si>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</si>
  <si>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</si>
  <si>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</si>
  <si>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</si>
  <si>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</si>
  <si>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</si>
  <si>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</si>
  <si>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</si>
  <si>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</si>
  <si>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</si>
  <si>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</si>
  <si>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</si>
  <si>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</si>
  <si>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</si>
  <si>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</si>
  <si>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</si>
  <si>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</si>
  <si>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</si>
  <si>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</si>
  <si>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</si>
  <si>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</si>
  <si>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</si>
  <si>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</si>
  <si>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</si>
  <si>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</si>
  <si>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</si>
  <si>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</si>
  <si>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</si>
  <si>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</si>
  <si>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</si>
  <si>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</si>
  <si>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</si>
  <si>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</si>
  <si>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</si>
  <si>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</si>
  <si>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</si>
  <si>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</si>
  <si>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</si>
  <si>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</si>
  <si>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</si>
  <si>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</si>
  <si>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</si>
  <si>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</si>
  <si>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</si>
  <si>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</si>
  <si>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</si>
  <si>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</si>
  <si>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</si>
  <si>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</si>
  <si>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</si>
  <si>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</si>
  <si>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</si>
  <si>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</si>
  <si>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</si>
  <si>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</si>
  <si>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</si>
  <si>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</si>
  <si>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</si>
  <si>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</si>
  <si>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</si>
  <si>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</si>
  <si>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</si>
  <si>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</si>
  <si>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</si>
  <si>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</si>
  <si>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</si>
  <si>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</si>
  <si>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</si>
  <si>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</si>
  <si>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</si>
  <si>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</si>
  <si>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</si>
  <si>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</si>
  <si>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</si>
  <si>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</si>
  <si>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</si>
  <si>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</si>
  <si>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</si>
  <si>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</si>
  <si>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</si>
  <si>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</si>
  <si>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</si>
  <si>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</si>
  <si>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</si>
  <si>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</si>
  <si>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</si>
  <si>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</si>
  <si>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</si>
  <si>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</si>
  <si>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</si>
  <si>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</si>
  <si>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</si>
  <si>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</si>
  <si>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</si>
  <si>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</si>
  <si>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</si>
  <si>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</si>
  <si>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</si>
  <si>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</si>
  <si>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</si>
  <si>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</si>
  <si>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</si>
  <si>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</si>
  <si>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</si>
  <si>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</si>
  <si>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</si>
  <si>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</si>
  <si>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</si>
  <si>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</si>
  <si>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</si>
  <si>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</si>
  <si>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</si>
  <si>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</si>
  <si>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</si>
  <si>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</si>
  <si>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</si>
  <si>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</si>
  <si>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</si>
  <si>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</si>
  <si>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</si>
  <si>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</si>
  <si>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</si>
  <si>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</si>
  <si>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</si>
  <si>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</si>
  <si>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</si>
  <si>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</si>
  <si>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</si>
  <si>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</si>
  <si>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</si>
  <si>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</si>
  <si>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</si>
  <si>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</si>
  <si>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</si>
  <si>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</si>
  <si>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</si>
  <si>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</si>
  <si>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</si>
  <si>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</si>
  <si>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</si>
  <si>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</si>
  <si>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</si>
  <si>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</si>
  <si>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</si>
  <si>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</si>
  <si>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</si>
  <si>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</si>
  <si>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</si>
  <si>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</si>
  <si>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</si>
  <si>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</si>
  <si>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</si>
  <si>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</si>
  <si>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</si>
  <si>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</si>
  <si>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</si>
  <si>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</si>
  <si>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</si>
  <si>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</si>
  <si>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</si>
  <si>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</si>
  <si>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</si>
  <si>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</si>
  <si>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</si>
  <si>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</si>
  <si>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</si>
  <si>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</si>
  <si>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</si>
  <si>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</si>
  <si>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</si>
  <si>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</si>
  <si>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</si>
  <si>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</si>
  <si>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</si>
  <si>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</si>
  <si>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</si>
  <si>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</si>
  <si>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</si>
  <si>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</si>
  <si>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</si>
  <si>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</si>
  <si>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</si>
  <si>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</si>
  <si>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</si>
  <si>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</si>
  <si>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</si>
  <si>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</si>
  <si>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</si>
  <si>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</si>
  <si>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</si>
  <si>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</si>
  <si>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</si>
  <si>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</si>
  <si>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</si>
  <si>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</si>
  <si>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</si>
  <si>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</si>
  <si>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</si>
  <si>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</si>
  <si>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</si>
  <si>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</si>
  <si>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</si>
  <si>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</si>
  <si>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</si>
  <si>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</si>
  <si>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</si>
  <si>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</si>
  <si>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</si>
  <si>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</si>
  <si>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</si>
  <si>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</si>
  <si>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</si>
  <si>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</si>
  <si>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</si>
  <si>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</si>
  <si>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</si>
  <si>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</si>
  <si>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</si>
  <si>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</si>
  <si>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</si>
  <si>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</si>
  <si>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</si>
  <si>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</si>
  <si>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</si>
  <si>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</si>
  <si>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</si>
  <si>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</si>
  <si>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</si>
  <si>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</si>
  <si>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</si>
  <si>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</si>
  <si>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</si>
  <si>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</si>
  <si>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</si>
  <si>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</si>
  <si>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</si>
  <si>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</si>
  <si>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</si>
  <si>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</si>
  <si>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</si>
  <si>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</si>
  <si>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</si>
  <si>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</si>
  <si>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</si>
  <si>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</si>
  <si>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</si>
  <si>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</si>
  <si>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</si>
  <si>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</si>
  <si>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</si>
  <si>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</si>
  <si>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</si>
  <si>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</si>
  <si>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</si>
  <si>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</si>
  <si>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</si>
  <si>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</si>
  <si>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</si>
  <si>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</si>
  <si>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</si>
  <si>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</si>
  <si>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</si>
  <si>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</si>
  <si>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</si>
  <si>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</si>
  <si>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</si>
  <si>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</si>
  <si>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</si>
  <si>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</si>
  <si>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</si>
  <si>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</si>
  <si>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</si>
  <si>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</si>
  <si>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</si>
  <si>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</si>
  <si>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</si>
  <si>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</si>
  <si>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</si>
  <si>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</si>
  <si>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</si>
  <si>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</si>
  <si>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</si>
  <si>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</si>
  <si>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</si>
  <si>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</si>
  <si>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</si>
  <si>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</si>
  <si>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</si>
  <si>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</si>
  <si>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</si>
  <si>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</si>
  <si>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</si>
  <si>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</si>
  <si>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</si>
  <si>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</si>
  <si>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</si>
  <si>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</si>
  <si>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</si>
  <si>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</si>
  <si>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</si>
  <si>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</si>
  <si>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</si>
  <si>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</si>
  <si>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</si>
  <si>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</si>
  <si>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</si>
  <si>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</si>
  <si>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</si>
  <si>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</si>
  <si>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</si>
  <si>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</si>
  <si>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</si>
  <si>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</si>
  <si>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</si>
  <si>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</si>
  <si>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</si>
  <si>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</si>
  <si>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</si>
  <si>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</si>
  <si>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</si>
  <si>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</si>
  <si>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</si>
  <si>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</si>
  <si>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</si>
  <si>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</si>
  <si>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</si>
  <si>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</si>
  <si>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</si>
  <si>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</si>
  <si>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</si>
  <si>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</si>
  <si>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</si>
  <si>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</si>
  <si>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</si>
  <si>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</si>
  <si>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</si>
  <si>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</si>
  <si>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</si>
  <si>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</si>
  <si>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</si>
  <si>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</si>
  <si>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</si>
  <si>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</si>
  <si>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</si>
  <si>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</si>
  <si>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</si>
  <si>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</si>
  <si>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</si>
  <si>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</si>
  <si>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</si>
  <si>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</si>
  <si>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</si>
  <si>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</si>
  <si>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</si>
  <si>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</si>
  <si>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</si>
  <si>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</si>
  <si>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</si>
  <si>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</si>
  <si>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</si>
  <si>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</si>
  <si>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</si>
  <si>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</si>
  <si>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</si>
  <si>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</si>
  <si>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</si>
  <si>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</si>
  <si>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</si>
  <si>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</si>
  <si>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</si>
  <si>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</si>
  <si>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</si>
  <si>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</si>
  <si>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</si>
  <si>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</si>
  <si>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</si>
  <si>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</si>
  <si>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</si>
  <si>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</si>
  <si>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</si>
  <si>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</si>
  <si>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</si>
  <si>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</si>
  <si>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</si>
  <si>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</si>
  <si>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</si>
  <si>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</si>
  <si>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</si>
  <si>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</si>
  <si>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</si>
  <si>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</si>
  <si>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</si>
  <si>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</si>
  <si>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</si>
  <si>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</si>
  <si>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</si>
  <si>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</si>
  <si>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</si>
  <si>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</si>
  <si>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</si>
  <si>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</si>
  <si>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</si>
  <si>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</si>
  <si>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</si>
  <si>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</si>
  <si>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</si>
  <si>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</si>
  <si>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</si>
  <si>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</si>
  <si>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</si>
  <si>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</si>
  <si>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</si>
  <si>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</si>
  <si>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</si>
  <si>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</si>
  <si>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</si>
  <si>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</si>
  <si>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</si>
  <si>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</si>
  <si>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</si>
  <si>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</si>
  <si>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</si>
  <si>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</si>
  <si>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</si>
  <si>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</si>
  <si>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</si>
  <si>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</si>
  <si>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</si>
  <si>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</si>
  <si>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</si>
  <si>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</si>
  <si>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</si>
  <si>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</si>
  <si>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</si>
  <si>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</si>
  <si>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</si>
  <si>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</si>
  <si>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</si>
  <si>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</si>
  <si>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</si>
  <si>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</si>
  <si>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</si>
  <si>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</si>
  <si>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</si>
  <si>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</si>
  <si>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</si>
  <si>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</si>
  <si>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</si>
  <si>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</si>
  <si>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</si>
  <si>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</si>
  <si>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</si>
  <si>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</si>
  <si>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</si>
  <si>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</si>
  <si>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</si>
  <si>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</si>
  <si>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</si>
  <si>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</si>
  <si>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</si>
  <si>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</si>
  <si>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</si>
  <si>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</si>
  <si>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</si>
  <si>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</si>
  <si>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</si>
  <si>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</si>
  <si>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</si>
  <si>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</si>
  <si>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</si>
  <si>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</si>
  <si>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</si>
  <si>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</si>
  <si>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</si>
  <si>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</si>
  <si>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</si>
  <si>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</si>
  <si>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</si>
  <si>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</si>
  <si>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</si>
  <si>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</si>
  <si>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</si>
  <si>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</si>
  <si>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</si>
  <si>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</si>
  <si>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</si>
  <si>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</si>
  <si>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</si>
  <si>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</si>
  <si>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</si>
  <si>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</si>
  <si>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</si>
  <si>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</si>
  <si>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</si>
  <si>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</si>
  <si>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</si>
  <si>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</si>
  <si>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</si>
  <si>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</si>
  <si>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</si>
  <si>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</si>
  <si>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</si>
  <si>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</si>
  <si>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</si>
  <si>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</si>
  <si>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</si>
  <si>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</si>
  <si>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</si>
  <si>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</si>
  <si>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</si>
  <si>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</si>
  <si>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</si>
  <si>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</si>
  <si>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</si>
  <si>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</si>
  <si>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</si>
  <si>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</si>
  <si>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</si>
  <si>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</si>
  <si>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</si>
  <si>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</si>
  <si>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</si>
  <si>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</si>
  <si>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</si>
  <si>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</si>
  <si>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</si>
  <si>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</si>
  <si>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</si>
  <si>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</si>
  <si>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</si>
  <si>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</si>
  <si>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</si>
  <si>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</si>
  <si>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</si>
  <si>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</si>
  <si>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</si>
  <si>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</si>
  <si>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</si>
  <si>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</si>
  <si>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</si>
  <si>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</si>
  <si>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</si>
  <si>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</si>
  <si>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</si>
  <si>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</si>
  <si>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</si>
  <si>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</si>
  <si>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</si>
  <si>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</si>
  <si>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</si>
  <si>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</si>
  <si>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</si>
  <si>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</si>
  <si>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</si>
  <si>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</si>
  <si>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</si>
  <si>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</si>
  <si>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</si>
  <si>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</si>
  <si>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</si>
  <si>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</si>
  <si>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</si>
  <si>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</si>
  <si>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</si>
  <si>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</si>
  <si>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</si>
  <si>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</si>
  <si>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</si>
  <si>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</si>
  <si>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</si>
  <si>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</si>
  <si>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</si>
  <si>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</si>
  <si>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</si>
  <si>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</si>
  <si>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</si>
  <si>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</si>
  <si>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</si>
  <si>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</si>
  <si>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</si>
  <si>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</si>
  <si>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</si>
  <si>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</si>
  <si>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</si>
  <si>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</si>
  <si>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</si>
  <si>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</si>
  <si>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</si>
  <si>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</si>
  <si>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</si>
  <si>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</si>
  <si>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</si>
  <si>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</si>
  <si>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</si>
  <si>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</si>
  <si>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</si>
  <si>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</si>
  <si>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</si>
  <si>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</si>
  <si>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</si>
  <si>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</si>
  <si>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</si>
  <si>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</si>
  <si>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</si>
  <si>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</si>
  <si>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</si>
  <si>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</si>
  <si>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</si>
  <si>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</si>
  <si>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</si>
  <si>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</si>
  <si>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</si>
  <si>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</si>
  <si>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</si>
  <si>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</si>
  <si>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</si>
  <si>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</si>
  <si>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</si>
  <si>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</si>
  <si>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</si>
  <si>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</si>
  <si>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</si>
  <si>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</si>
  <si>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</si>
  <si>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</si>
  <si>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</si>
  <si>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</si>
  <si>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</si>
  <si>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</si>
  <si>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</si>
  <si>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</si>
  <si>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</si>
  <si>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</si>
  <si>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</si>
  <si>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</si>
  <si>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</si>
  <si>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</si>
  <si>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</si>
  <si>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</si>
  <si>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</si>
  <si>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</si>
  <si>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</si>
  <si>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</si>
  <si>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</si>
  <si>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</si>
  <si>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</si>
  <si>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</si>
  <si>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</si>
  <si>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</si>
  <si>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</si>
  <si>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</si>
  <si>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</si>
  <si>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</si>
  <si>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</si>
  <si>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</si>
  <si>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</si>
  <si>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</si>
  <si>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</si>
  <si>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</si>
  <si>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</si>
  <si>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</si>
  <si>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</si>
  <si>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</si>
  <si>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</si>
  <si>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</si>
  <si>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</si>
  <si>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</si>
  <si>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</si>
  <si>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</si>
  <si>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</si>
  <si>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</si>
  <si>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</si>
  <si>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</si>
  <si>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</si>
  <si>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</si>
  <si>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</si>
  <si>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</si>
  <si>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</si>
  <si>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</si>
  <si>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</si>
  <si>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</si>
  <si>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</si>
  <si>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</si>
  <si>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</si>
  <si>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</si>
  <si>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</si>
  <si>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</si>
  <si>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</si>
  <si>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</si>
  <si>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</si>
  <si>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</si>
  <si>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</si>
  <si>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</si>
  <si>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</si>
  <si>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</si>
  <si>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</si>
  <si>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</si>
  <si>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</si>
  <si>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</si>
  <si>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</si>
  <si>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</si>
  <si>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</si>
  <si>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</si>
  <si>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</si>
  <si>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</si>
  <si>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</si>
  <si>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</si>
  <si>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</si>
  <si>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</si>
  <si>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</si>
  <si>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</si>
  <si>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</si>
  <si>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</si>
  <si>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</si>
  <si>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</si>
  <si>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</si>
  <si>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</si>
  <si>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</si>
  <si>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</si>
  <si>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</si>
  <si>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</si>
  <si>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</si>
  <si>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</si>
  <si>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</si>
  <si>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</si>
  <si>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</si>
  <si>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</si>
  <si>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</si>
  <si>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</si>
  <si>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</si>
  <si>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</si>
  <si>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</si>
  <si>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</si>
  <si>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</si>
  <si>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</si>
  <si>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</si>
  <si>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</si>
  <si>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</si>
  <si>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</si>
  <si>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</si>
  <si>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</si>
  <si>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</si>
  <si>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</si>
  <si>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</si>
  <si>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</si>
  <si>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</si>
  <si>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</si>
  <si>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</si>
  <si>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</si>
  <si>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</si>
  <si>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</si>
  <si>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</si>
  <si>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</si>
  <si>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</si>
  <si>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</si>
  <si>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</si>
  <si>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</si>
  <si>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</si>
  <si>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</si>
  <si>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</si>
  <si>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</si>
  <si>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</si>
  <si>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</si>
  <si>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</si>
  <si>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</si>
  <si>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</si>
  <si>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</si>
  <si>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</si>
  <si>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</si>
  <si>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</si>
  <si>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</si>
  <si>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</si>
  <si>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</si>
  <si>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</si>
  <si>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</si>
  <si>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</si>
  <si>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</si>
  <si>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</si>
  <si>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</si>
  <si>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</si>
  <si>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</si>
  <si>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</si>
  <si>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</si>
  <si>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</si>
  <si>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</si>
  <si>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</si>
  <si>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</si>
  <si>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</si>
  <si>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</si>
  <si>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</si>
  <si>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</si>
  <si>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</si>
  <si>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</si>
  <si>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</si>
  <si>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</si>
  <si>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</si>
  <si>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</si>
  <si>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</si>
  <si>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</si>
  <si>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</si>
  <si>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</si>
  <si>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</si>
  <si>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</si>
  <si>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</si>
  <si>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</si>
  <si>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</si>
  <si>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</si>
  <si>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</si>
  <si>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</si>
  <si>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</si>
  <si>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</si>
  <si>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</si>
  <si>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</si>
  <si>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</si>
  <si>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</si>
  <si>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</si>
  <si>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</si>
  <si>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</si>
  <si>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</si>
  <si>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</si>
  <si>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</si>
  <si>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</si>
  <si>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</si>
  <si>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</si>
  <si>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</si>
  <si>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</si>
  <si>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</si>
  <si>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</si>
  <si>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</si>
  <si>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</si>
  <si>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</si>
  <si>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</si>
  <si>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</si>
  <si>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</si>
  <si>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</si>
  <si>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</si>
  <si>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</si>
  <si>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</si>
  <si>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</si>
  <si>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</si>
  <si>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</si>
  <si>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</si>
  <si>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</si>
  <si>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</si>
  <si>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</si>
  <si>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</si>
  <si>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</si>
  <si>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</si>
  <si>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</si>
  <si>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</si>
  <si>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</si>
  <si>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</si>
  <si>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</si>
  <si>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</si>
  <si>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</si>
  <si>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</si>
  <si>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</si>
  <si>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</si>
  <si>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</si>
  <si>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</si>
  <si>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</si>
  <si>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</si>
  <si>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</si>
  <si>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</si>
  <si>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</si>
  <si>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</si>
  <si>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</si>
  <si>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</si>
  <si>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</si>
  <si>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</si>
  <si>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</si>
  <si>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</si>
  <si>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</si>
  <si>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</si>
  <si>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</si>
  <si>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</si>
  <si>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</si>
  <si>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</si>
  <si>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</si>
  <si>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</si>
  <si>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</si>
  <si>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</si>
  <si>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</si>
  <si>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</si>
  <si>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</si>
  <si>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</si>
  <si>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</si>
  <si>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</si>
  <si>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</si>
  <si>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</si>
  <si>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</si>
  <si>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</si>
  <si>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</si>
  <si>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</si>
  <si>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</si>
  <si>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</si>
  <si>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</si>
  <si>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</si>
  <si>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</si>
  <si>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</si>
  <si>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</si>
  <si>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</si>
  <si>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</si>
  <si>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</si>
  <si>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</si>
  <si>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</si>
  <si>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</si>
  <si>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</si>
  <si>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</si>
  <si>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</si>
  <si>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</si>
  <si>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</si>
  <si>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</si>
  <si>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</si>
  <si>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</si>
  <si>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</si>
  <si>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</si>
  <si>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</si>
  <si>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</si>
  <si>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</si>
  <si>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</si>
  <si>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</si>
  <si>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</si>
  <si>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</si>
  <si>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</si>
  <si>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</si>
  <si>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</si>
  <si>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</si>
  <si>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</si>
  <si>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</si>
  <si>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</si>
  <si>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</si>
  <si>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</si>
  <si>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</si>
  <si>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</si>
  <si>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</si>
  <si>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</si>
  <si>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</si>
  <si>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</si>
  <si>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</si>
  <si>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</si>
  <si>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</si>
  <si>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</si>
  <si>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</si>
  <si>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</si>
  <si>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</si>
  <si>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</si>
  <si>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</si>
  <si>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</si>
  <si>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</si>
  <si>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</si>
  <si>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</si>
  <si>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</si>
  <si>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</si>
  <si>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</si>
  <si>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</si>
  <si>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</si>
  <si>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</si>
  <si>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</si>
  <si>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</si>
  <si>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</si>
  <si>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</si>
  <si>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</si>
  <si>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</si>
  <si>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</si>
  <si>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</si>
  <si>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</si>
  <si>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</si>
  <si>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</si>
  <si>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</si>
  <si>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</si>
  <si>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</si>
  <si>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</si>
  <si>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</si>
  <si>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</si>
  <si>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</si>
  <si>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</si>
  <si>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</si>
  <si>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</si>
  <si>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</si>
  <si>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</si>
  <si>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</si>
  <si>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</si>
  <si>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</si>
  <si>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</si>
  <si>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</si>
  <si>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</si>
  <si>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</si>
  <si>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</si>
  <si>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</si>
  <si>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</si>
  <si>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</si>
  <si>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</si>
  <si>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</si>
  <si>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</si>
  <si>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</si>
  <si>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</si>
  <si>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</si>
  <si>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</si>
  <si>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</si>
  <si>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</si>
  <si>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</si>
  <si>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</si>
  <si>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</si>
  <si>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</si>
  <si>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</si>
  <si>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</si>
  <si>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</si>
  <si>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</si>
  <si>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</si>
  <si>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</si>
  <si>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</si>
  <si>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</si>
  <si>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</si>
  <si>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</si>
  <si>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</si>
  <si>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</si>
  <si>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</si>
  <si>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</si>
  <si>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</si>
  <si>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</si>
  <si>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</si>
  <si>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</si>
  <si>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</si>
  <si>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</si>
  <si>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</si>
  <si>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</si>
  <si>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</si>
  <si>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</si>
  <si>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</si>
  <si>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</si>
  <si>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</si>
  <si>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</si>
  <si>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</si>
  <si>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</si>
  <si>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</si>
  <si>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</si>
  <si>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</si>
  <si>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</si>
  <si>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</si>
  <si>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</si>
  <si>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</si>
  <si>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</si>
  <si>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</si>
  <si>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</si>
  <si>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</si>
  <si>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</si>
  <si>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</si>
  <si>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</si>
  <si>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</si>
  <si>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</si>
  <si>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</si>
  <si>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</si>
  <si>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</si>
  <si>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</si>
  <si>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</si>
  <si>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</si>
  <si>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</si>
  <si>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</si>
  <si>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</si>
  <si>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</si>
  <si>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</si>
  <si>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</si>
  <si>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</si>
  <si>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</si>
  <si>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</si>
  <si>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</si>
  <si>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</si>
  <si>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</si>
  <si>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</si>
  <si>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</si>
  <si>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</si>
  <si>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</si>
  <si>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</si>
  <si>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</si>
  <si>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</si>
  <si>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</si>
  <si>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</si>
  <si>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</si>
  <si>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</si>
  <si>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</si>
  <si>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</si>
  <si>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</si>
  <si>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</si>
  <si>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</si>
  <si>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</si>
  <si>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</si>
  <si>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</si>
  <si>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</si>
  <si>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</si>
  <si>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</si>
  <si>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</si>
  <si>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</si>
  <si>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</si>
  <si>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</si>
  <si>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</si>
  <si>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</si>
  <si>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</si>
  <si>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</si>
  <si>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</si>
  <si>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</si>
  <si>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</si>
  <si>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</si>
  <si>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</si>
  <si>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</si>
  <si>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</si>
  <si>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</si>
  <si>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</si>
  <si>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</si>
  <si>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</si>
  <si>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</si>
  <si>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</si>
  <si>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</si>
  <si>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</si>
  <si>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</si>
  <si>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</si>
  <si>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</si>
  <si>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</si>
  <si>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</si>
  <si>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</si>
  <si>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</si>
  <si>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</si>
  <si>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</si>
  <si>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</si>
  <si>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</si>
  <si>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</si>
  <si>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</si>
  <si>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</si>
  <si>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</si>
  <si>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</si>
  <si>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</si>
  <si>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</si>
  <si>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</si>
  <si>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</si>
  <si>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</si>
  <si>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</si>
  <si>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</si>
  <si>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</si>
  <si>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</si>
  <si>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</si>
  <si>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</si>
  <si>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</si>
  <si>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</si>
  <si>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</si>
  <si>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</si>
  <si>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</si>
  <si>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</si>
  <si>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</si>
  <si>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</si>
  <si>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</si>
  <si>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</si>
  <si>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</si>
  <si>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</si>
  <si>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</si>
  <si>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</si>
  <si>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</si>
  <si>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</si>
  <si>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</si>
  <si>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</si>
  <si>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</si>
  <si>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</si>
  <si>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</si>
  <si>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</si>
  <si>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</si>
  <si>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</si>
  <si>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</si>
  <si>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</si>
  <si>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</si>
  <si>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</si>
  <si>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</si>
  <si>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</si>
  <si>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</si>
  <si>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</si>
  <si>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</si>
  <si>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</si>
  <si>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</si>
  <si>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</si>
  <si>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</si>
  <si>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</si>
  <si>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</si>
  <si>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</si>
  <si>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</si>
  <si>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</si>
  <si>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</si>
  <si>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</si>
  <si>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</si>
  <si>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</si>
  <si>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</si>
  <si>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</si>
  <si>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</si>
  <si>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</si>
  <si>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</si>
  <si>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</si>
  <si>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</si>
  <si>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</si>
  <si>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</si>
  <si>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</si>
  <si>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</si>
  <si>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</si>
  <si>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</si>
  <si>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</si>
  <si>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</si>
  <si>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</si>
  <si>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</si>
  <si>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</si>
  <si>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</si>
  <si>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</si>
  <si>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</si>
  <si>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</si>
  <si>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</si>
  <si>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</si>
  <si>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</si>
  <si>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</si>
  <si>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</si>
  <si>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</si>
  <si>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</si>
  <si>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</si>
  <si>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</si>
  <si>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</si>
  <si>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</si>
  <si>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</si>
  <si>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</si>
  <si>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</si>
  <si>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</si>
  <si>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</si>
  <si>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</si>
  <si>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</si>
  <si>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</si>
  <si>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</si>
  <si>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</si>
  <si>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</si>
  <si>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</si>
  <si>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</si>
  <si>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</si>
  <si>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</si>
  <si>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</si>
  <si>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</si>
  <si>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</si>
  <si>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</si>
  <si>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</si>
  <si>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</si>
  <si>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</si>
  <si>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</si>
  <si>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</si>
  <si>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</si>
  <si>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</si>
  <si>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</si>
  <si>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</si>
  <si>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</si>
  <si>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</si>
  <si>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</si>
  <si>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</si>
  <si>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</si>
  <si>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</si>
  <si>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</si>
  <si>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</si>
  <si>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</si>
  <si>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</si>
  <si>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</si>
  <si>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</si>
  <si>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</si>
  <si>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</si>
  <si>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</si>
  <si>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</si>
  <si>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</si>
  <si>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</si>
  <si>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</si>
  <si>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</si>
  <si>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</si>
  <si>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</si>
  <si>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</si>
  <si>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</si>
  <si>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</si>
  <si>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</si>
  <si>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</si>
  <si>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</si>
  <si>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</si>
  <si>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</si>
  <si>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</si>
  <si>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</si>
  <si>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</si>
  <si>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</si>
  <si>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</si>
  <si>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</si>
  <si>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</si>
  <si>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</si>
  <si>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</si>
  <si>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</si>
  <si>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</si>
  <si>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</si>
  <si>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</si>
  <si>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</si>
  <si>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</si>
  <si>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</si>
  <si>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</si>
  <si>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</si>
  <si>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</si>
  <si>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</si>
  <si>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</si>
  <si>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</si>
  <si>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</si>
  <si>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</si>
  <si>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</si>
  <si>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</si>
  <si>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</si>
  <si>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</si>
  <si>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</si>
  <si>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</si>
  <si>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</si>
  <si>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</si>
  <si>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</si>
  <si>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</si>
  <si>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</si>
  <si>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</si>
  <si>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</si>
  <si>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</si>
  <si>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</si>
  <si>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</si>
  <si>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</si>
  <si>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</si>
  <si>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</si>
  <si>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</si>
  <si>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</si>
  <si>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</si>
  <si>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</si>
  <si>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</si>
  <si>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</si>
  <si>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</si>
  <si>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</si>
  <si>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</si>
  <si>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</si>
  <si>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</si>
  <si>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</si>
  <si>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</si>
  <si>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</si>
  <si>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</si>
  <si>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</si>
  <si>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</si>
  <si>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</si>
  <si>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</si>
  <si>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</si>
  <si>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</si>
  <si>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</si>
  <si>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</si>
  <si>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</si>
  <si>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</si>
  <si>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</si>
  <si>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</si>
  <si>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</si>
  <si>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</si>
  <si>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</si>
  <si>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</si>
  <si>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</si>
  <si>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</si>
  <si>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</si>
  <si>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</si>
  <si>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</si>
  <si>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</si>
  <si>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</si>
  <si>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</si>
  <si>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</si>
  <si>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</si>
  <si>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</si>
  <si>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</si>
  <si>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</si>
  <si>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</si>
  <si>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</si>
  <si>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</si>
  <si>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</si>
  <si>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</si>
  <si>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</si>
  <si>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</si>
  <si>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</si>
  <si>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</si>
  <si>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</si>
  <si>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</si>
  <si>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</si>
  <si>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</si>
  <si>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</si>
  <si>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</si>
  <si>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</si>
  <si>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</si>
  <si>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</si>
  <si>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</si>
  <si>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</si>
  <si>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</si>
  <si>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</si>
  <si>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</si>
  <si>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</si>
  <si>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</si>
  <si>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</si>
  <si>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</si>
  <si>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</si>
  <si>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</si>
  <si>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</si>
  <si>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</si>
  <si>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</si>
  <si>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</si>
  <si>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</si>
  <si>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</si>
  <si>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</si>
  <si>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</si>
  <si>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</si>
  <si>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</si>
  <si>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</si>
  <si>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</si>
  <si>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</si>
  <si>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</si>
  <si>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</si>
  <si>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</si>
  <si>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</si>
  <si>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</si>
  <si>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</si>
  <si>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</si>
  <si>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</si>
  <si>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</si>
  <si>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</si>
  <si>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</si>
  <si>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</si>
  <si>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</si>
  <si>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</si>
  <si>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</si>
  <si>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</si>
  <si>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</si>
  <si>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</si>
  <si>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</si>
  <si>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</si>
  <si>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</si>
  <si>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</si>
  <si>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</si>
  <si>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</si>
  <si>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</si>
  <si>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</si>
  <si>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</si>
  <si>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</si>
  <si>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</si>
  <si>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</si>
  <si>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</si>
  <si>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</si>
  <si>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</si>
  <si>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</si>
  <si>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</si>
  <si>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</si>
  <si>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</si>
  <si>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</si>
  <si>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</si>
  <si>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</si>
  <si>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</si>
  <si>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</si>
  <si>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</si>
  <si>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</si>
  <si>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</si>
  <si>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</si>
  <si>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</si>
  <si>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</si>
  <si>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</si>
  <si>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</si>
  <si>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</si>
  <si>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</si>
  <si>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</si>
  <si>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</si>
  <si>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</si>
  <si>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</si>
  <si>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</si>
  <si>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</si>
  <si>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</si>
  <si>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</si>
  <si>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</si>
  <si>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</si>
  <si>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</si>
  <si>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</si>
  <si>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</si>
  <si>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</si>
  <si>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</si>
  <si>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</si>
  <si>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</si>
  <si>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</si>
  <si>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</si>
  <si>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</si>
  <si>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</si>
  <si>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</si>
  <si>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</si>
  <si>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</si>
  <si>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</si>
  <si>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</si>
  <si>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</si>
  <si>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</si>
  <si>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</si>
  <si>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</si>
  <si>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</si>
  <si>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</si>
  <si>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</si>
  <si>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</si>
  <si>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</si>
  <si>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</si>
  <si>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</si>
  <si>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</si>
  <si>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</si>
  <si>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</si>
  <si>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</si>
  <si>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</si>
  <si>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</si>
  <si>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</si>
  <si>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</si>
  <si>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</si>
  <si>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</si>
  <si>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</si>
  <si>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</si>
  <si>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</si>
  <si>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</si>
  <si>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</si>
  <si>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</si>
  <si>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</si>
  <si>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</si>
  <si>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</si>
  <si>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</si>
  <si>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</si>
  <si>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</si>
  <si>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</si>
  <si>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</si>
  <si>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</si>
  <si>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</si>
  <si>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</si>
  <si>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</si>
  <si>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</si>
  <si>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</si>
  <si>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</si>
  <si>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</si>
  <si>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</si>
  <si>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</si>
  <si>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</si>
  <si>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</si>
  <si>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</si>
  <si>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</si>
  <si>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</si>
  <si>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</si>
  <si>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</si>
  <si>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</si>
  <si>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</si>
  <si>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</si>
  <si>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</si>
  <si>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</si>
  <si>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</si>
  <si>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</si>
  <si>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</si>
  <si>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</si>
  <si>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</si>
  <si>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</si>
  <si>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</si>
  <si>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</si>
  <si>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</si>
  <si>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</si>
  <si>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</si>
  <si>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</si>
  <si>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</si>
  <si>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</si>
  <si>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</si>
  <si>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</si>
  <si>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</si>
  <si>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</si>
  <si>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</si>
  <si>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</si>
  <si>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</si>
  <si>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</si>
  <si>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</si>
  <si>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</si>
  <si>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</si>
  <si>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</si>
  <si>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</si>
  <si>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</si>
  <si>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</si>
  <si>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</si>
  <si>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</si>
  <si>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</si>
  <si>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</si>
  <si>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</si>
  <si>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</si>
  <si>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</si>
  <si>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</si>
  <si>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</si>
  <si>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</si>
  <si>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</si>
  <si>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</si>
  <si>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</si>
  <si>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</si>
  <si>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</si>
  <si>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</si>
  <si>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</si>
  <si>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</si>
  <si>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</si>
  <si>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</si>
  <si>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</si>
  <si>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</si>
  <si>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</si>
  <si>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</si>
  <si>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</si>
  <si>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</si>
  <si>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</si>
  <si>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</si>
  <si>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</si>
  <si>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</si>
  <si>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</si>
  <si>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</si>
  <si>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</si>
  <si>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</si>
  <si>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</si>
  <si>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</si>
  <si>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</si>
  <si>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</si>
  <si>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</si>
  <si>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</si>
  <si>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</si>
  <si>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</si>
  <si>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</si>
  <si>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</si>
  <si>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</si>
  <si>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</si>
  <si>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</si>
  <si>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</si>
  <si>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</si>
  <si>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</si>
  <si>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</si>
  <si>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</si>
  <si>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</si>
  <si>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</si>
  <si>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</si>
  <si>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</si>
  <si>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</si>
  <si>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</si>
  <si>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</si>
  <si>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</si>
  <si>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</si>
  <si>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</si>
  <si>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</si>
  <si>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</si>
  <si>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</si>
  <si>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</si>
  <si>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</si>
  <si>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</si>
  <si>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</si>
  <si>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</si>
  <si>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</si>
  <si>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</si>
  <si>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</si>
  <si>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</si>
  <si>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</si>
  <si>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</si>
  <si>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</si>
  <si>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</si>
  <si>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</si>
  <si>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</si>
  <si>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</si>
  <si>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</si>
  <si>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</si>
  <si>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</si>
  <si>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</si>
  <si>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</si>
  <si>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</si>
  <si>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</si>
  <si>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</si>
  <si>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</si>
  <si>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</si>
  <si>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</si>
  <si>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</si>
  <si>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</si>
  <si>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</si>
  <si>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</si>
  <si>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</si>
  <si>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</si>
  <si>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</si>
  <si>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</si>
  <si>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</si>
  <si>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</si>
  <si>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</si>
  <si>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</si>
  <si>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</si>
  <si>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</si>
  <si>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</si>
  <si>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</si>
  <si>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</si>
  <si>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</si>
  <si>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</si>
  <si>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</si>
  <si>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</si>
  <si>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</si>
  <si>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</si>
  <si>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</si>
  <si>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</si>
  <si>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</si>
  <si>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</si>
  <si>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</si>
  <si>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</si>
  <si>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</si>
  <si>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</si>
  <si>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</si>
  <si>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</si>
  <si>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</si>
  <si>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</si>
  <si>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</si>
  <si>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</si>
  <si>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</si>
  <si>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</si>
  <si>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</si>
  <si>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</si>
  <si>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</si>
  <si>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</si>
  <si>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</si>
  <si>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</si>
  <si>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</si>
  <si>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</si>
  <si>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</si>
  <si>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</si>
  <si>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</si>
  <si>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</si>
  <si>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</si>
  <si>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</si>
  <si>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</si>
  <si>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</si>
  <si>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</si>
  <si>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</si>
  <si>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</si>
  <si>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</si>
  <si>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</si>
  <si>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</si>
  <si>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</si>
  <si>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</si>
  <si>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</si>
  <si>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</si>
  <si>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</si>
  <si>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</si>
  <si>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</si>
  <si>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</si>
  <si>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</si>
  <si>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</si>
  <si>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</si>
  <si>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</si>
  <si>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</si>
  <si>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</si>
  <si>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</si>
  <si>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</si>
  <si>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</si>
  <si>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</si>
  <si>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</si>
  <si>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</si>
  <si>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</si>
  <si>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</si>
  <si>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</si>
  <si>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</si>
  <si>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</si>
  <si>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</si>
  <si>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</si>
  <si>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</si>
  <si>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</si>
  <si>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</si>
  <si>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</si>
  <si>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</si>
  <si>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</si>
  <si>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</si>
  <si>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</si>
  <si>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</si>
  <si>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</si>
  <si>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</si>
  <si>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</si>
  <si>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</si>
  <si>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</si>
  <si>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</si>
  <si>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</si>
  <si>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</si>
  <si>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</si>
  <si>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</si>
  <si>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</si>
  <si>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</si>
  <si>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</si>
  <si>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</si>
  <si>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</si>
  <si>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</si>
  <si>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</si>
  <si>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</si>
  <si>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</si>
  <si>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</si>
  <si>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</si>
  <si>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</si>
  <si>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</si>
  <si>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</si>
  <si>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</si>
  <si>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</si>
  <si>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</si>
  <si>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</si>
  <si>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</si>
  <si>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</si>
  <si>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</si>
  <si>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</si>
  <si>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</si>
  <si>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</si>
  <si>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</si>
  <si>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</si>
  <si>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</si>
  <si>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</si>
  <si>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</si>
  <si>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</si>
  <si>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</si>
  <si>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</si>
  <si>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</si>
  <si>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</si>
  <si>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</si>
  <si>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</si>
  <si>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</si>
  <si>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</si>
  <si>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</si>
  <si>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</si>
  <si>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</si>
  <si>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</si>
  <si>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</si>
  <si>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</si>
  <si>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</si>
  <si>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</si>
  <si>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</si>
  <si>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</si>
  <si>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</si>
  <si>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</si>
  <si>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</si>
  <si>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</si>
  <si>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</si>
  <si>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</si>
  <si>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</si>
  <si>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</si>
  <si>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</si>
  <si>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</si>
  <si>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</si>
  <si>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</si>
  <si>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</si>
  <si>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</si>
  <si>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</si>
  <si>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</si>
  <si>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</si>
  <si>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</si>
  <si>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</si>
  <si>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</si>
  <si>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</si>
  <si>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</si>
  <si>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</si>
  <si>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</si>
  <si>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</si>
  <si>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</si>
  <si>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</si>
  <si>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</si>
  <si>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</si>
  <si>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</si>
  <si>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</si>
  <si>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</si>
  <si>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</si>
  <si>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</si>
  <si>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</si>
  <si>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</si>
  <si>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</si>
  <si>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</si>
  <si>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</si>
  <si>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</si>
  <si>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</si>
  <si>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</si>
  <si>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</si>
  <si>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</si>
  <si>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</si>
  <si>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</si>
  <si>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</si>
  <si>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</si>
  <si>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</si>
  <si>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</si>
  <si>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</si>
  <si>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</si>
  <si>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</si>
  <si>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</si>
  <si>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</si>
  <si>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</si>
  <si>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</si>
  <si>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</si>
  <si>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</si>
  <si>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</si>
  <si>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</si>
  <si>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</si>
  <si>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</si>
  <si>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</si>
  <si>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</si>
  <si>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</si>
  <si>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</si>
  <si>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</si>
  <si>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</si>
  <si>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</si>
  <si>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</si>
  <si>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</si>
  <si>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</si>
  <si>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</si>
  <si>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</si>
  <si>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</si>
  <si>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</si>
  <si>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</si>
  <si>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</si>
  <si>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</si>
  <si>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</si>
  <si>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</si>
  <si>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</si>
  <si>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</si>
  <si>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</si>
  <si>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</si>
  <si>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</si>
  <si>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</si>
  <si>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</si>
  <si>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</si>
  <si>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</si>
  <si>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</si>
  <si>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</si>
  <si>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</si>
  <si>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</si>
  <si>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</si>
  <si>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</si>
  <si>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</si>
  <si>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</si>
  <si>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</si>
  <si>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</si>
  <si>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</si>
  <si>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</si>
  <si>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</si>
  <si>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</si>
  <si>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</si>
  <si>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</si>
  <si>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</si>
  <si>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</si>
  <si>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</si>
  <si>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</si>
  <si>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</si>
  <si>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</si>
  <si>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</si>
  <si>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</si>
  <si>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</si>
  <si>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</si>
  <si>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</si>
  <si>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</si>
  <si>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</si>
  <si>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</si>
  <si>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</si>
  <si>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</si>
  <si>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</si>
  <si>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</si>
  <si>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</si>
  <si>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</si>
  <si>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</si>
  <si>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</si>
  <si>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</si>
  <si>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</si>
  <si>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</si>
  <si>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</si>
  <si>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</si>
  <si>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</si>
  <si>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</si>
  <si>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</si>
  <si>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</si>
  <si>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</si>
  <si>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</si>
  <si>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</si>
  <si>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</si>
  <si>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</si>
  <si>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</si>
  <si>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</si>
  <si>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</si>
  <si>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</si>
  <si>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</si>
  <si>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</si>
  <si>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</si>
  <si>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</si>
  <si>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</si>
  <si>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</si>
  <si>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</si>
  <si>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</si>
  <si>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</si>
  <si>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</si>
  <si>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</si>
  <si>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</si>
  <si>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</si>
  <si>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</si>
  <si>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</si>
  <si>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</si>
  <si>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</si>
  <si>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</si>
  <si>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</si>
  <si>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</si>
  <si>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</si>
  <si>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</si>
  <si>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</si>
  <si>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</si>
  <si>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</si>
  <si>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</si>
  <si>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</si>
  <si>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</si>
  <si>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</si>
  <si>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</si>
  <si>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</si>
  <si>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</si>
  <si>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</si>
  <si>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</si>
  <si>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</si>
  <si>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</si>
  <si>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</si>
  <si>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</si>
  <si>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</si>
  <si>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</si>
  <si>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</si>
  <si>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</si>
  <si>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</si>
  <si>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</si>
  <si>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</si>
  <si>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</si>
  <si>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</si>
  <si>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</si>
  <si>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</si>
  <si>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</si>
  <si>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</si>
  <si>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</si>
  <si>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</si>
  <si>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</si>
  <si>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</si>
  <si>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</si>
  <si>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</si>
  <si>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</si>
  <si>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</si>
  <si>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</si>
  <si>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</si>
  <si>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</si>
  <si>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</si>
  <si>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</si>
  <si>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</si>
  <si>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</si>
  <si>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</si>
  <si>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</si>
  <si>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</si>
  <si>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</si>
  <si>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</si>
  <si>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</si>
  <si>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</si>
  <si>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</si>
  <si>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</si>
  <si>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</si>
  <si>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</si>
  <si>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</si>
  <si>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</si>
  <si>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</si>
  <si>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</si>
  <si>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</si>
  <si>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</si>
  <si>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</si>
  <si>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</si>
  <si>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</si>
  <si>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</si>
  <si>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</si>
  <si>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</si>
  <si>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</si>
  <si>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</si>
  <si>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</si>
  <si>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</si>
  <si>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</si>
  <si>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</si>
  <si>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</si>
  <si>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</si>
  <si>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</si>
  <si>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</si>
  <si>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</si>
  <si>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</si>
  <si>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</si>
  <si>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</si>
  <si>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</si>
  <si>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</si>
  <si>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</si>
  <si>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</si>
  <si>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</si>
  <si>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</si>
  <si>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</si>
  <si>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</si>
  <si>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</si>
  <si>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</si>
  <si>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</si>
  <si>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</si>
  <si>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</si>
  <si>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</si>
  <si>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</si>
  <si>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</si>
  <si>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</si>
  <si>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</si>
  <si>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</si>
  <si>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</si>
  <si>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</si>
  <si>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</si>
  <si>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</si>
  <si>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</si>
  <si>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</si>
  <si>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</si>
  <si>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</si>
  <si>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</si>
  <si>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</si>
  <si>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</si>
  <si>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</si>
  <si>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</si>
  <si>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</si>
  <si>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</si>
  <si>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</si>
  <si>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</si>
  <si>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</si>
  <si>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</si>
  <si>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</si>
  <si>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</si>
  <si>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</si>
  <si>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</si>
  <si>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</si>
  <si>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</si>
  <si>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</si>
  <si>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</si>
  <si>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</si>
  <si>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</si>
  <si>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</si>
  <si>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</si>
  <si>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</si>
  <si>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</si>
  <si>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</si>
  <si>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</si>
  <si>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</si>
  <si>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</si>
  <si>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</si>
  <si>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</si>
  <si>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</si>
  <si>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</si>
  <si>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</si>
  <si>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</si>
  <si>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</si>
  <si>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</si>
  <si>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</si>
  <si>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</si>
  <si>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</si>
  <si>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</si>
  <si>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</si>
  <si>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</si>
  <si>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</si>
  <si>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</si>
  <si>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</si>
  <si>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</si>
  <si>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</si>
  <si>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</si>
  <si>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</si>
  <si>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</si>
  <si>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</si>
  <si>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</si>
  <si>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</si>
  <si>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</si>
  <si>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</si>
  <si>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</si>
  <si>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</si>
  <si>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</si>
  <si>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</si>
  <si>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</si>
  <si>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</si>
  <si>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</si>
  <si>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</si>
  <si>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</si>
  <si>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</si>
  <si>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</si>
  <si>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</si>
  <si>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</si>
  <si>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</si>
  <si>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</si>
  <si>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</si>
  <si>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</si>
  <si>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</si>
  <si>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</si>
  <si>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</si>
  <si>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</si>
  <si>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</si>
  <si>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</si>
  <si>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</si>
  <si>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</si>
  <si>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</si>
  <si>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</si>
  <si>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</si>
  <si>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</si>
  <si>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</si>
  <si>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</si>
  <si>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</si>
  <si>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</si>
  <si>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</si>
  <si>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</si>
  <si>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</si>
  <si>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</si>
  <si>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</si>
  <si>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</si>
  <si>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</si>
  <si>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</si>
  <si>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</si>
  <si>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</si>
  <si>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</si>
  <si>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</si>
  <si>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</si>
  <si>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</si>
  <si>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</si>
  <si>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</si>
  <si>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</si>
  <si>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</si>
  <si>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</si>
  <si>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</si>
  <si>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</si>
  <si>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</si>
  <si>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</si>
  <si>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</si>
  <si>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</si>
  <si>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</si>
  <si>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</si>
  <si>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</si>
  <si>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</si>
  <si>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</si>
  <si>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</si>
  <si>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</si>
  <si>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</si>
  <si>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</si>
  <si>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</si>
  <si>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</si>
  <si>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</si>
  <si>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</si>
  <si>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</si>
  <si>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</si>
  <si>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</si>
  <si>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</si>
  <si>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</si>
  <si>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</si>
  <si>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</si>
  <si>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</si>
  <si>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</si>
  <si>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</si>
  <si>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</si>
  <si>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</si>
  <si>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</si>
  <si>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</si>
  <si>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</si>
  <si>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</si>
  <si>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</si>
  <si>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</si>
  <si>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</si>
  <si>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</si>
  <si>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</si>
  <si>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</si>
  <si>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</si>
  <si>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</si>
  <si>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</si>
  <si>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</si>
  <si>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</si>
  <si>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</si>
  <si>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</si>
  <si>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</si>
  <si>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</si>
  <si>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</si>
  <si>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</si>
  <si>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</si>
  <si>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</si>
  <si>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</si>
  <si>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</si>
  <si>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</si>
  <si>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</si>
  <si>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</si>
  <si>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</si>
  <si>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</si>
  <si>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</si>
  <si>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</si>
  <si>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</si>
  <si>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</si>
  <si>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</si>
  <si>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</si>
  <si>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</si>
  <si>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</si>
  <si>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</si>
  <si>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</si>
  <si>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</si>
  <si>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</si>
  <si>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</si>
  <si>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</si>
  <si>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</si>
  <si>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</si>
  <si>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</si>
  <si>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</si>
  <si>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</si>
  <si>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</si>
  <si>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</si>
  <si>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</si>
  <si>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</si>
  <si>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</si>
  <si>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</si>
  <si>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</si>
  <si>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</si>
  <si>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</si>
  <si>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</si>
  <si>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</si>
  <si>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</si>
  <si>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</si>
  <si>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</si>
  <si>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</si>
  <si>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</si>
  <si>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</si>
  <si>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</si>
  <si>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</si>
  <si>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</si>
  <si>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</si>
  <si>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</si>
  <si>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</si>
  <si>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</si>
  <si>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</si>
  <si>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</si>
  <si>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</si>
  <si>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</si>
  <si>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</si>
  <si>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</si>
  <si>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</si>
  <si>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</si>
  <si>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</si>
  <si>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</si>
  <si>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</si>
  <si>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</si>
  <si>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</si>
  <si>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</si>
  <si>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</si>
  <si>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</si>
  <si>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</si>
  <si>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</si>
  <si>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</si>
  <si>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</si>
  <si>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</si>
  <si>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</si>
  <si>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</si>
  <si>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</si>
  <si>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</si>
  <si>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</si>
  <si>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</si>
  <si>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</si>
  <si>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</si>
  <si>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</si>
  <si>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</si>
  <si>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</si>
  <si>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</si>
  <si>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</si>
  <si>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</si>
  <si>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</si>
  <si>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</si>
  <si>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</si>
  <si>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</si>
  <si>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</si>
  <si>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</si>
  <si>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</si>
  <si>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</si>
  <si>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</si>
  <si>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</si>
  <si>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</si>
  <si>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</si>
  <si>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</si>
  <si>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</si>
  <si>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</si>
  <si>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</si>
  <si>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</si>
  <si>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</si>
  <si>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</si>
  <si>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</si>
  <si>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</si>
  <si>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</si>
  <si>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</si>
  <si>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</si>
  <si>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</si>
  <si>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</si>
  <si>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</si>
  <si>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</si>
  <si>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</si>
  <si>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</si>
  <si>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</si>
  <si>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</si>
  <si>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</si>
  <si>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</si>
  <si>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</si>
  <si>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</si>
  <si>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</si>
  <si>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</si>
  <si>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</si>
  <si>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</si>
  <si>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</si>
  <si>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</si>
  <si>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</si>
  <si>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</si>
  <si>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</si>
  <si>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</si>
  <si>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</si>
  <si>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</si>
  <si>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</si>
  <si>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</si>
  <si>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</si>
  <si>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</si>
  <si>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</si>
  <si>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</si>
  <si>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</si>
  <si>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</si>
  <si>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</si>
  <si>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</si>
  <si>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</si>
  <si>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</si>
  <si>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</si>
  <si>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</si>
  <si>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</si>
  <si>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</si>
  <si>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</si>
  <si>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</si>
  <si>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</si>
  <si>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</si>
  <si>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</si>
  <si>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</si>
  <si>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</si>
  <si>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</si>
  <si>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</si>
  <si>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</si>
  <si>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</si>
  <si>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</si>
  <si>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</si>
  <si>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</si>
  <si>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</si>
  <si>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</si>
  <si>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</si>
  <si>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</si>
  <si>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</si>
  <si>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</si>
  <si>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</si>
  <si>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</si>
  <si>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</si>
  <si>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</si>
  <si>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</si>
  <si>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</si>
  <si>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</si>
  <si>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</si>
  <si>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</si>
  <si>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</si>
  <si>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</si>
  <si>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</si>
  <si>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</si>
  <si>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</si>
  <si>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</si>
  <si>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</si>
  <si>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</si>
  <si>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</si>
  <si>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</si>
  <si>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</si>
  <si>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</si>
  <si>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</si>
  <si>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</si>
  <si>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</si>
  <si>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</si>
  <si>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</si>
  <si>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</si>
  <si>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</si>
  <si>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</si>
  <si>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</si>
  <si>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</si>
  <si>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</si>
  <si>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</si>
  <si>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</si>
  <si>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</si>
  <si>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</si>
  <si>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</si>
  <si>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</si>
  <si>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</si>
  <si>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</si>
  <si>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</si>
  <si>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</si>
  <si>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</si>
  <si>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</si>
  <si>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</si>
  <si>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</si>
  <si>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</si>
  <si>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</si>
  <si>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</si>
  <si>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</si>
  <si>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</si>
  <si>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</si>
  <si>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</si>
  <si>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</si>
  <si>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</si>
  <si>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</si>
  <si>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</si>
  <si>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</si>
  <si>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</si>
  <si>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</si>
  <si>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</si>
  <si>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</si>
  <si>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</si>
  <si>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</si>
  <si>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</si>
  <si>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</si>
  <si>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</si>
  <si>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</si>
  <si>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</si>
  <si>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</si>
  <si>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</si>
  <si>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</si>
  <si>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</si>
  <si>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</si>
  <si>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</si>
  <si>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</si>
  <si>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</si>
  <si>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</si>
  <si>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</si>
  <si>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</si>
  <si>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</si>
  <si>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</si>
  <si>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</si>
  <si>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</si>
  <si>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</si>
  <si>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</si>
  <si>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</si>
  <si>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</si>
  <si>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</si>
  <si>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</si>
  <si>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</si>
  <si>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</si>
  <si>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</si>
  <si>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</si>
  <si>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</si>
  <si>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</si>
  <si>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</si>
  <si>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</si>
  <si>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</si>
  <si>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</si>
  <si>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</si>
  <si>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</si>
  <si>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</si>
  <si>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</si>
  <si>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</si>
  <si>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</si>
  <si>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</si>
  <si>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</si>
  <si>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</si>
  <si>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</si>
  <si>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</si>
  <si>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</si>
  <si>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</si>
  <si>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</si>
  <si>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</si>
  <si>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</si>
  <si>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</si>
  <si>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</si>
  <si>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</si>
  <si>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</si>
  <si>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</si>
  <si>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</si>
  <si>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</si>
  <si>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</si>
  <si>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</si>
  <si>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</si>
  <si>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</si>
  <si>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</si>
  <si>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</si>
  <si>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</si>
  <si>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</si>
  <si>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</si>
  <si>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</si>
  <si>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</si>
  <si>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</si>
  <si>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</si>
  <si>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</si>
  <si>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</si>
  <si>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</si>
  <si>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</si>
  <si>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</si>
  <si>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</si>
  <si>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</si>
  <si>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</si>
  <si>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</si>
  <si>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</si>
  <si>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</si>
  <si>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</si>
  <si>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</si>
  <si>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</si>
  <si>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</si>
  <si>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</si>
  <si>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</si>
  <si>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</si>
  <si>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</si>
  <si>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</si>
  <si>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</si>
  <si>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</si>
  <si>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</si>
  <si>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</si>
  <si>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</si>
  <si>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</si>
  <si>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</si>
  <si>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</si>
  <si>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</si>
  <si>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</si>
  <si>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</si>
  <si>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</si>
  <si>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</si>
  <si>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</si>
  <si>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</si>
  <si>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</si>
  <si>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</si>
  <si>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</si>
  <si>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</si>
  <si>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</si>
  <si>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</si>
  <si>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</si>
  <si>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</si>
  <si>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</si>
  <si>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</si>
  <si>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</si>
  <si>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</si>
  <si>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</si>
  <si>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</si>
  <si>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</si>
  <si>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</si>
  <si>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</si>
  <si>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</si>
  <si>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</si>
  <si>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</si>
  <si>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</si>
  <si>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</si>
  <si>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</si>
  <si>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</si>
  <si>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</si>
  <si>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</si>
  <si>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</si>
  <si>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</si>
  <si>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</si>
  <si>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</si>
  <si>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</si>
  <si>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</si>
  <si>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</si>
  <si>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</si>
  <si>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</si>
  <si>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</si>
  <si>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</si>
  <si>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</si>
  <si>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</si>
  <si>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</si>
  <si>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</si>
  <si>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</si>
  <si>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</si>
  <si>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</si>
  <si>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</si>
  <si>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</si>
  <si>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</si>
  <si>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</si>
  <si>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</si>
  <si>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</si>
  <si>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</si>
  <si>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</si>
  <si>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</si>
  <si>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</si>
  <si>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</si>
  <si>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</si>
  <si>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</si>
  <si>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</si>
  <si>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</si>
  <si>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</si>
  <si>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</si>
  <si>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</si>
  <si>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</si>
  <si>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</si>
  <si>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</si>
  <si>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</si>
  <si>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</si>
  <si>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</si>
  <si>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</si>
  <si>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</si>
  <si>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</si>
  <si>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</si>
  <si>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</si>
  <si>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</si>
  <si>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</si>
  <si>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</si>
  <si>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</si>
  <si>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</si>
  <si>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</si>
  <si>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</si>
  <si>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</si>
  <si>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</si>
  <si>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</si>
  <si>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</si>
  <si>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</si>
  <si>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</si>
  <si>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</si>
  <si>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</si>
  <si>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</si>
  <si>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</si>
  <si>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</si>
  <si>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</si>
  <si>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</si>
  <si>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</si>
  <si>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</si>
  <si>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</si>
  <si>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</si>
  <si>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</si>
  <si>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</si>
  <si>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</si>
  <si>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</si>
  <si>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</si>
  <si>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</si>
  <si>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</si>
  <si>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</si>
  <si>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</si>
  <si>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</si>
  <si>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</si>
  <si>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</si>
  <si>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</si>
  <si>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</si>
  <si>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</si>
  <si>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</si>
  <si>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</si>
  <si>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</si>
  <si>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</si>
  <si>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</si>
  <si>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</si>
  <si>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</si>
  <si>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</si>
  <si>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</si>
  <si>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</si>
  <si>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</si>
  <si>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</si>
  <si>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</si>
  <si>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</si>
  <si>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</si>
  <si>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</si>
  <si>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</si>
  <si>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</si>
  <si>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</si>
  <si>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</si>
  <si>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</si>
  <si>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</si>
  <si>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</si>
  <si>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</si>
  <si>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</si>
  <si>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</si>
  <si>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</si>
  <si>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</si>
  <si>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</si>
  <si>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</si>
  <si>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</si>
  <si>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</si>
  <si>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</si>
  <si>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</si>
  <si>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</si>
  <si>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</si>
  <si>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</si>
  <si>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</si>
  <si>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</si>
  <si>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</si>
  <si>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</si>
  <si>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</si>
  <si>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</si>
  <si>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</si>
  <si>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</si>
  <si>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</si>
  <si>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</si>
  <si>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</si>
  <si>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</si>
  <si>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</si>
  <si>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</si>
  <si>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</si>
  <si>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</si>
  <si>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</si>
  <si>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</si>
  <si>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</si>
  <si>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</si>
  <si>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</si>
  <si>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</si>
  <si>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</si>
  <si>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</si>
  <si>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</si>
  <si>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</si>
  <si>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</si>
  <si>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</si>
  <si>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</si>
  <si>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</si>
  <si>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</si>
  <si>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</si>
  <si>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</si>
  <si>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</si>
  <si>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</si>
  <si>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</si>
  <si>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</si>
  <si>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</si>
  <si>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</si>
  <si>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</si>
  <si>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</si>
  <si>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</si>
  <si>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</si>
  <si>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</si>
  <si>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</si>
  <si>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</si>
  <si>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</si>
  <si>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</si>
  <si>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</si>
  <si>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</si>
  <si>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</si>
  <si>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</si>
  <si>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</si>
  <si>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</si>
  <si>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</si>
  <si>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</si>
  <si>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</si>
  <si>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</si>
  <si>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</si>
  <si>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</si>
  <si>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</si>
  <si>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</si>
  <si>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</si>
  <si>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</si>
  <si>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</si>
  <si>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</si>
  <si>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</si>
  <si>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</si>
  <si>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</si>
  <si>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</si>
  <si>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</si>
  <si>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</si>
  <si>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</si>
  <si>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</si>
  <si>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</si>
  <si>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</si>
  <si>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</si>
  <si>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</si>
  <si>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</si>
  <si>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</si>
  <si>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</si>
  <si>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</si>
  <si>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</si>
  <si>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</si>
  <si>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</si>
  <si>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</si>
  <si>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</si>
  <si>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</si>
  <si>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</si>
  <si>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</si>
  <si>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</si>
  <si>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</si>
  <si>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</si>
  <si>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</si>
  <si>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</si>
  <si>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</si>
  <si>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</si>
  <si>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</si>
  <si>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</si>
  <si>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</si>
  <si>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</si>
  <si>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</si>
  <si>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</si>
  <si>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</si>
  <si>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</si>
  <si>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</si>
  <si>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</si>
  <si>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</si>
  <si>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</si>
  <si>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</si>
  <si>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</si>
  <si>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</si>
  <si>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</si>
  <si>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</si>
  <si>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</si>
  <si>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</si>
  <si>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</si>
  <si>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</si>
  <si>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</si>
  <si>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</si>
  <si>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</si>
  <si>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</si>
  <si>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</si>
  <si>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</si>
  <si>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</si>
  <si>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</si>
  <si>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</si>
  <si>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</si>
  <si>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</si>
  <si>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</si>
  <si>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</si>
  <si>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</si>
  <si>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</si>
  <si>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</si>
  <si>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</si>
  <si>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</si>
  <si>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</si>
  <si>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</si>
  <si>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</si>
  <si>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</si>
  <si>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</si>
  <si>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</si>
  <si>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</si>
  <si>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</si>
  <si>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</si>
  <si>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</si>
  <si>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</si>
  <si>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</si>
  <si>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</si>
  <si>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</si>
  <si>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</si>
  <si>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</si>
  <si>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</si>
  <si>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</si>
  <si>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</si>
  <si>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</si>
  <si>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</si>
  <si>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</si>
  <si>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</si>
  <si>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</si>
  <si>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</si>
  <si>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</si>
  <si>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</si>
  <si>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</si>
  <si>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</si>
  <si>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</si>
  <si>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</si>
  <si>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</si>
  <si>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</si>
  <si>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</si>
  <si>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</si>
  <si>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</si>
  <si>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</si>
  <si>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</si>
  <si>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</si>
  <si>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</si>
  <si>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</si>
  <si>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</si>
  <si>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</si>
  <si>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</si>
  <si>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</si>
  <si>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</si>
  <si>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</si>
  <si>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</si>
  <si>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</si>
  <si>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</si>
  <si>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</si>
  <si>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</si>
  <si>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</si>
  <si>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</si>
  <si>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</si>
  <si>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</si>
  <si>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</si>
  <si>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</si>
  <si>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</si>
  <si>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</si>
  <si>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</si>
  <si>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</si>
  <si>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</si>
  <si>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</si>
  <si>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</si>
  <si>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</si>
  <si>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</si>
  <si>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</si>
  <si>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</si>
  <si>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</si>
  <si>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</si>
  <si>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</si>
  <si>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</si>
  <si>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</si>
  <si>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</si>
  <si>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</si>
  <si>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</si>
  <si>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</si>
  <si>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</si>
  <si>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</si>
  <si>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</si>
  <si>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</si>
  <si>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</si>
  <si>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</si>
  <si>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</si>
  <si>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</si>
  <si>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</si>
  <si>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</si>
  <si>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</si>
  <si>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</si>
  <si>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</si>
  <si>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</si>
  <si>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</si>
  <si>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</si>
  <si>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</si>
  <si>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</si>
  <si>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</si>
  <si>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</si>
  <si>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</si>
  <si>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</si>
  <si>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</si>
  <si>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</si>
  <si>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</si>
  <si>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</si>
  <si>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</si>
  <si>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</si>
  <si>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</si>
  <si>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</si>
  <si>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</si>
  <si>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</si>
  <si>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</si>
  <si>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</si>
  <si>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</si>
  <si>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</si>
  <si>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</si>
  <si>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</si>
  <si>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</si>
  <si>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</si>
  <si>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</si>
  <si>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</si>
  <si>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</si>
  <si>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</si>
  <si>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</si>
  <si>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</si>
  <si>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</si>
  <si>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</si>
  <si>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</si>
  <si>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</si>
  <si>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</si>
  <si>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</si>
  <si>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</si>
  <si>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</si>
  <si>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</si>
  <si>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</si>
  <si>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</si>
  <si>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</si>
  <si>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</si>
  <si>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</si>
  <si>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</si>
  <si>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</si>
  <si>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</si>
  <si>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</si>
  <si>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</si>
  <si>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</si>
  <si>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</si>
  <si>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</si>
  <si>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</si>
  <si>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</si>
  <si>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</si>
  <si>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</si>
  <si>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</si>
  <si>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</si>
  <si>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</si>
  <si>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</si>
  <si>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</si>
  <si>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</si>
  <si>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</si>
  <si>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</si>
  <si>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</si>
  <si>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</si>
  <si>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</si>
  <si>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</si>
  <si>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</si>
  <si>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</si>
  <si>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</si>
  <si>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</si>
  <si>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</si>
  <si>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</si>
  <si>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</si>
  <si>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</si>
  <si>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</si>
  <si>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</si>
  <si>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</si>
  <si>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</si>
  <si>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</si>
  <si>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</si>
  <si>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</si>
  <si>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</si>
  <si>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</si>
  <si>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</si>
  <si>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</si>
  <si>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</si>
  <si>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</si>
  <si>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</si>
  <si>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</si>
  <si>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</si>
  <si>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</si>
  <si>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</si>
  <si>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</si>
  <si>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</si>
  <si>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</si>
  <si>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</si>
  <si>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</si>
  <si>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</si>
  <si>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</si>
  <si>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</si>
  <si>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</si>
  <si>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</si>
  <si>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</si>
  <si>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</si>
  <si>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</si>
  <si>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</si>
  <si>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</si>
  <si>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</si>
  <si>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</si>
  <si>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</si>
  <si>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</si>
  <si>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</si>
  <si>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</si>
  <si>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</si>
  <si>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</si>
  <si>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</si>
  <si>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</si>
  <si>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</si>
  <si>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</si>
  <si>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</si>
  <si>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</si>
  <si>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</si>
  <si>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</si>
  <si>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</si>
  <si>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</si>
  <si>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</si>
  <si>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</si>
  <si>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</si>
  <si>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</si>
  <si>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</si>
  <si>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</si>
  <si>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</si>
  <si>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</si>
  <si>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</si>
  <si>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</si>
  <si>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</si>
  <si>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</si>
  <si>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</si>
  <si>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</si>
  <si>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</si>
  <si>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</si>
  <si>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</si>
  <si>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</si>
  <si>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</si>
  <si>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</si>
  <si>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</si>
  <si>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</si>
  <si>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</si>
  <si>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</si>
  <si>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</si>
  <si>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</si>
  <si>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</si>
  <si>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</si>
  <si>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</si>
  <si>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</si>
  <si>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</si>
  <si>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</si>
  <si>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</si>
  <si>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</si>
  <si>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</si>
  <si>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</si>
  <si>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</si>
  <si>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</si>
  <si>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</si>
  <si>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</si>
  <si>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</si>
  <si>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</si>
  <si>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</si>
  <si>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</si>
  <si>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</si>
  <si>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</si>
  <si>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</si>
  <si>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</si>
  <si>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</si>
  <si>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</si>
  <si>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</si>
  <si>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</si>
  <si>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</si>
  <si>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</si>
  <si>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</si>
  <si>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</si>
  <si>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</si>
  <si>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</si>
  <si>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</si>
  <si>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</si>
  <si>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</si>
  <si>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</si>
  <si>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</si>
  <si>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</si>
  <si>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</si>
  <si>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</si>
  <si>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</si>
  <si>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</si>
  <si>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</si>
  <si>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</si>
  <si>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</si>
  <si>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</si>
  <si>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</si>
  <si>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</si>
  <si>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</si>
  <si>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</si>
  <si>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</si>
  <si>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</si>
  <si>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</si>
  <si>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</si>
  <si>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</si>
  <si>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</si>
  <si>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</si>
  <si>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</si>
  <si>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</si>
  <si>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</si>
  <si>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</si>
  <si>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</si>
  <si>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</si>
  <si>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</si>
  <si>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</si>
  <si>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</si>
  <si>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</si>
  <si>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</si>
  <si>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</si>
  <si>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</si>
  <si>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</si>
  <si>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</si>
  <si>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</si>
  <si>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</si>
  <si>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</si>
  <si>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</si>
  <si>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</si>
  <si>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</si>
  <si>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</si>
  <si>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</si>
  <si>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</si>
  <si>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</si>
  <si>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</si>
  <si>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</si>
  <si>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</si>
  <si>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</si>
  <si>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</si>
  <si>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</si>
  <si>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</si>
  <si>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</si>
  <si>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</si>
  <si>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</si>
  <si>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</si>
  <si>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</si>
  <si>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</si>
  <si>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</si>
  <si>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</si>
  <si>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</si>
  <si>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</si>
  <si>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</si>
  <si>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</si>
  <si>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</si>
  <si>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</si>
  <si>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</si>
  <si>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</si>
  <si>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</si>
  <si>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</si>
  <si>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</si>
  <si>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</si>
  <si>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</si>
  <si>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</si>
  <si>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</si>
  <si>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</si>
  <si>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</si>
  <si>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</si>
  <si>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</si>
  <si>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</si>
  <si>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</si>
  <si>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</si>
  <si>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</si>
  <si>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</si>
  <si>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</si>
  <si>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</si>
  <si>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</si>
  <si>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</si>
  <si>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</si>
  <si>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</si>
  <si>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</si>
  <si>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</si>
  <si>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</si>
  <si>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</si>
  <si>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</si>
  <si>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</si>
  <si>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</si>
  <si>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</si>
  <si>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</si>
  <si>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</si>
  <si>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</si>
  <si>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</si>
  <si>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</si>
  <si>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</si>
  <si>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</si>
  <si>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</si>
  <si>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</si>
  <si>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</si>
  <si>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</si>
  <si>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</si>
  <si>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</si>
  <si>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</si>
  <si>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</si>
  <si>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</si>
  <si>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</si>
  <si>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</si>
  <si>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</si>
  <si>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</si>
  <si>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</si>
  <si>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</si>
  <si>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</si>
  <si>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</si>
  <si>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</si>
  <si>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</si>
  <si>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</si>
  <si>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</si>
  <si>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</si>
  <si>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</si>
  <si>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</si>
  <si>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</si>
  <si>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</si>
  <si>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</si>
  <si>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</si>
  <si>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</si>
  <si>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</si>
  <si>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</si>
  <si>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</si>
  <si>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</si>
  <si>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</si>
  <si>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</si>
  <si>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</si>
  <si>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</si>
  <si>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</si>
  <si>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</si>
  <si>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</si>
  <si>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</si>
  <si>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</si>
  <si>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</si>
  <si>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</si>
  <si>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</si>
  <si>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</si>
  <si>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</si>
  <si>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</si>
  <si>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</si>
  <si>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</si>
  <si>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</si>
  <si>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</si>
  <si>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</si>
  <si>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</si>
  <si>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</si>
  <si>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</si>
  <si>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</si>
  <si>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</si>
  <si>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</si>
  <si>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</si>
  <si>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</si>
  <si>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</si>
  <si>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</si>
  <si>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</si>
  <si>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</si>
  <si>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</si>
  <si>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</si>
  <si>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</si>
  <si>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</si>
  <si>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</si>
  <si>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</si>
  <si>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</si>
  <si>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</si>
  <si>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</si>
  <si>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</si>
  <si>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</si>
  <si>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</si>
  <si>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</si>
  <si>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</si>
  <si>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</si>
  <si>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</si>
  <si>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</si>
  <si>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</si>
  <si>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</si>
  <si>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</si>
  <si>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</si>
  <si>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</si>
  <si>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</si>
  <si>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</si>
  <si>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</si>
  <si>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</si>
  <si>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</si>
  <si>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</si>
  <si>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</si>
  <si>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</si>
  <si>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</si>
  <si>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</si>
  <si>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</si>
  <si>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</si>
  <si>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</si>
  <si>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</si>
  <si>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</si>
  <si>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</si>
  <si>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</si>
  <si>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</si>
  <si>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</si>
  <si>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</si>
  <si>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</si>
  <si>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</si>
  <si>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</si>
  <si>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</si>
  <si>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</si>
  <si>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</si>
  <si>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</si>
  <si>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</si>
  <si>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</si>
  <si>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</si>
  <si>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</si>
  <si>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</si>
  <si>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</si>
  <si>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</si>
  <si>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</si>
  <si>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</si>
  <si>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</si>
  <si>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</si>
  <si>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</si>
  <si>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</si>
  <si>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</si>
  <si>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</si>
  <si>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</si>
  <si>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</si>
  <si>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</si>
  <si>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</si>
  <si>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</si>
  <si>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</si>
  <si>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</si>
  <si>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</si>
  <si>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</si>
  <si>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</si>
  <si>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</si>
  <si>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</si>
  <si>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</si>
  <si>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</si>
  <si>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</si>
  <si>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</si>
  <si>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</si>
  <si>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</si>
  <si>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</si>
  <si>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</si>
  <si>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</si>
  <si>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</si>
  <si>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</si>
  <si>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</si>
  <si>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</si>
  <si>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</si>
  <si>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</si>
  <si>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</si>
  <si>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</si>
  <si>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</si>
  <si>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</si>
  <si>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</si>
  <si>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</si>
  <si>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</si>
  <si>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</si>
  <si>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</si>
  <si>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</si>
  <si>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</si>
  <si>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</si>
  <si>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</si>
  <si>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</si>
  <si>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</si>
  <si>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</si>
  <si>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</si>
  <si>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</si>
  <si>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</si>
  <si>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</si>
  <si>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</si>
  <si>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</si>
  <si>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</si>
  <si>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</si>
  <si>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</si>
  <si>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</si>
  <si>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</si>
  <si>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</si>
  <si>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</si>
  <si>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</si>
  <si>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</si>
  <si>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</si>
  <si>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</si>
  <si>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</si>
  <si>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</si>
  <si>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</si>
  <si>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</si>
  <si>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</si>
  <si>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</si>
  <si>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</si>
  <si>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</si>
  <si>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</si>
  <si>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</si>
  <si>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</si>
  <si>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</si>
  <si>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</si>
  <si>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</si>
  <si>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</si>
  <si>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</si>
  <si>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</si>
  <si>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</si>
  <si>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</si>
  <si>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</si>
  <si>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</si>
  <si>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</si>
  <si>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</si>
  <si>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</si>
  <si>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</si>
  <si>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</si>
  <si>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</si>
  <si>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</si>
  <si>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</si>
  <si>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</si>
  <si>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</si>
  <si>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</si>
  <si>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</si>
  <si>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</si>
  <si>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</si>
  <si>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</si>
  <si>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</si>
  <si>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</si>
  <si>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</si>
  <si>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</si>
  <si>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</si>
  <si>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</si>
  <si>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</si>
  <si>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</si>
  <si>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</si>
  <si>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</si>
  <si>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</si>
  <si>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</si>
  <si>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</si>
  <si>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</si>
  <si>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</si>
  <si>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</si>
  <si>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</si>
  <si>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</si>
  <si>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</si>
  <si>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</si>
  <si>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</si>
  <si>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</si>
  <si>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</si>
  <si>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</si>
  <si>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</si>
  <si>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</si>
  <si>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</si>
  <si>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</si>
  <si>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</si>
  <si>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</si>
  <si>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</si>
  <si>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</si>
  <si>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</si>
  <si>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</si>
  <si>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</si>
  <si>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</si>
  <si>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</si>
  <si>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</si>
  <si>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</si>
  <si>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</si>
  <si>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</si>
  <si>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</si>
  <si>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</si>
  <si>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</si>
  <si>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</si>
  <si>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</si>
  <si>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</si>
  <si>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</si>
  <si>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</si>
  <si>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</si>
  <si>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</si>
  <si>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</si>
  <si>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</si>
  <si>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</si>
  <si>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</si>
  <si>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</si>
  <si>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</si>
  <si>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</si>
  <si>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</si>
  <si>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</si>
  <si>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</si>
  <si>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</si>
  <si>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</si>
  <si>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</si>
  <si>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</si>
  <si>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</si>
  <si>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</si>
  <si>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</si>
  <si>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</si>
  <si>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</si>
  <si>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</si>
  <si>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</si>
  <si>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</si>
  <si>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</si>
  <si>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</si>
  <si>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</si>
  <si>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</si>
  <si>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</si>
  <si>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</si>
  <si>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</si>
  <si>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</si>
  <si>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</si>
  <si>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</si>
  <si>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</si>
  <si>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</si>
  <si>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</si>
  <si>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</si>
  <si>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</si>
  <si>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</si>
  <si>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</si>
  <si>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</si>
  <si>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</si>
  <si>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</si>
  <si>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</si>
  <si>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</si>
  <si>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</si>
  <si>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</si>
  <si>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</si>
  <si>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</si>
  <si>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</si>
  <si>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</si>
  <si>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</si>
  <si>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</si>
  <si>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</si>
  <si>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</si>
  <si>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</si>
  <si>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</si>
  <si>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</si>
  <si>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</si>
  <si>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</si>
  <si>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</si>
  <si>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</si>
  <si>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</si>
  <si>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</si>
  <si>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</si>
  <si>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</si>
  <si>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</si>
  <si>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</si>
  <si>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</si>
  <si>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</si>
  <si>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</si>
  <si>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</si>
  <si>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</si>
  <si>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</si>
  <si>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</si>
  <si>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</si>
  <si>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</si>
  <si>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</si>
  <si>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</si>
  <si>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</si>
  <si>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</si>
  <si>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</si>
  <si>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</si>
  <si>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</si>
  <si>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</si>
  <si>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</si>
  <si>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</si>
  <si>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</si>
  <si>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</si>
  <si>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</si>
  <si>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</si>
  <si>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</si>
  <si>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</si>
  <si>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</si>
  <si>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</si>
  <si>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</si>
  <si>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</si>
  <si>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</si>
  <si>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</si>
  <si>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</si>
  <si>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</si>
  <si>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</si>
  <si>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</si>
  <si>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</si>
  <si>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</si>
  <si>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</si>
  <si>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</si>
  <si>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</si>
  <si>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</si>
  <si>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</si>
  <si>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</si>
  <si>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</si>
  <si>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</si>
  <si>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</si>
  <si>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</si>
  <si>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</si>
  <si>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</si>
  <si>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</si>
  <si>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</si>
  <si>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</si>
  <si>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</si>
  <si>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</si>
  <si>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</si>
  <si>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</si>
  <si>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</si>
  <si>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</si>
  <si>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</si>
  <si>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</si>
  <si>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</si>
  <si>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</si>
  <si>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</si>
  <si>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</si>
  <si>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</si>
  <si>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</si>
  <si>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</si>
  <si>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</si>
  <si>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</si>
  <si>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</si>
  <si>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</si>
  <si>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</si>
  <si>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</si>
  <si>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</si>
  <si>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</si>
  <si>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</si>
  <si>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</si>
  <si>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</si>
  <si>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</si>
  <si>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</si>
  <si>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</si>
  <si>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</si>
  <si>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</si>
  <si>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</si>
  <si>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</si>
  <si>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</si>
  <si>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</si>
  <si>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</si>
  <si>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</si>
  <si>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</si>
  <si>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</si>
  <si>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</si>
  <si>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</si>
  <si>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</si>
  <si>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</si>
  <si>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</si>
  <si>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</si>
  <si>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</si>
  <si>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</si>
  <si>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</si>
  <si>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</si>
  <si>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</si>
  <si>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</si>
  <si>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</si>
  <si>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</si>
  <si>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</si>
  <si>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</si>
  <si>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</si>
  <si>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</si>
  <si>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</si>
  <si>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</si>
  <si>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</si>
  <si>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</si>
  <si>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</si>
  <si>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</si>
  <si>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</si>
  <si>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</si>
  <si>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</si>
  <si>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</si>
  <si>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</si>
  <si>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</si>
  <si>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</si>
  <si>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</si>
  <si>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</si>
  <si>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</si>
  <si>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</si>
  <si>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</si>
  <si>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</si>
  <si>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</si>
  <si>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</si>
  <si>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</si>
  <si>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</si>
  <si>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</si>
  <si>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</si>
  <si>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</si>
  <si>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</si>
  <si>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</si>
  <si>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</si>
  <si>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</si>
  <si>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</si>
  <si>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</si>
  <si>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</si>
  <si>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</si>
  <si>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</si>
  <si>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</si>
  <si>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</si>
  <si>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</si>
  <si>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</si>
  <si>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</si>
  <si>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</si>
  <si>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</si>
  <si>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</si>
  <si>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</si>
  <si>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</si>
  <si>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</si>
  <si>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</si>
  <si>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</si>
  <si>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</si>
  <si>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</si>
  <si>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</si>
  <si>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</si>
  <si>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</si>
  <si>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</si>
  <si>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</si>
  <si>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</si>
  <si>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</si>
  <si>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</si>
  <si>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</si>
  <si>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</si>
  <si>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</si>
  <si>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</si>
  <si>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</si>
  <si>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</si>
  <si>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</si>
  <si>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</si>
  <si>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</si>
  <si>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</si>
  <si>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</si>
  <si>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</si>
  <si>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</si>
  <si>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</si>
  <si>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</si>
  <si>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</si>
  <si>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</si>
  <si>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</si>
  <si>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</si>
  <si>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</si>
  <si>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</si>
  <si>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</si>
  <si>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</si>
  <si>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</si>
  <si>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</si>
  <si>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</si>
  <si>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</si>
  <si>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</si>
  <si>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</si>
  <si>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</si>
  <si>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</si>
  <si>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</si>
  <si>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</si>
  <si>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</si>
  <si>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</si>
  <si>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</si>
  <si>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</si>
  <si>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</si>
  <si>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</si>
  <si>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</si>
  <si>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</si>
  <si>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</si>
  <si>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</si>
  <si>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</si>
  <si>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</si>
  <si>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</si>
  <si>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</si>
  <si>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</si>
  <si>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</si>
  <si>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</si>
  <si>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</si>
  <si>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</si>
  <si>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</si>
  <si>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</si>
  <si>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</si>
  <si>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</si>
  <si>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</si>
  <si>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</si>
  <si>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</si>
  <si>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</si>
  <si>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</si>
  <si>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</si>
  <si>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</si>
  <si>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</si>
  <si>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</si>
  <si>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</si>
  <si>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</si>
  <si>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</si>
  <si>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</si>
  <si>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</si>
  <si>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</si>
  <si>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</si>
  <si>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</si>
  <si>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</si>
  <si>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</si>
  <si>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</si>
  <si>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</si>
  <si>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</si>
  <si>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</si>
  <si>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</si>
  <si>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</si>
  <si>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</si>
  <si>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</si>
  <si>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</si>
  <si>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</si>
  <si>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</si>
  <si>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</si>
  <si>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</si>
  <si>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</si>
  <si>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</si>
  <si>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</si>
  <si>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</si>
  <si>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</si>
  <si>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</si>
  <si>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</si>
  <si>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</si>
  <si>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</si>
  <si>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</si>
  <si>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</si>
  <si>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</si>
  <si>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</si>
  <si>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</si>
  <si>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</si>
  <si>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</si>
  <si>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</si>
  <si>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</si>
  <si>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</si>
  <si>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</si>
  <si>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</si>
  <si>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</si>
  <si>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</si>
  <si>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</si>
  <si>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</si>
  <si>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</si>
  <si>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</si>
  <si>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</si>
  <si>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</si>
  <si>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</si>
  <si>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</si>
  <si>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</si>
  <si>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</si>
  <si>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</si>
  <si>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</si>
  <si>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</si>
  <si>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</si>
  <si>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</si>
  <si>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</si>
  <si>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</si>
  <si>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</si>
  <si>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</si>
  <si>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</si>
  <si>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</si>
  <si>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</si>
  <si>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</si>
  <si>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</si>
  <si>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</si>
  <si>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</si>
  <si>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</si>
  <si>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</si>
  <si>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</si>
  <si>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</si>
  <si>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</si>
  <si>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</si>
  <si>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</si>
  <si>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</si>
  <si>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</si>
  <si>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</si>
  <si>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</si>
  <si>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</si>
  <si>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</si>
  <si>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</si>
  <si>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</si>
  <si>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</si>
  <si>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</si>
  <si>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</si>
  <si>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</si>
  <si>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</si>
  <si>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</si>
  <si>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</si>
  <si>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</si>
  <si>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</si>
  <si>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</si>
  <si>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</si>
  <si>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</si>
  <si>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</si>
  <si>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</si>
  <si>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</si>
  <si>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</si>
  <si>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</si>
  <si>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</si>
  <si>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</si>
  <si>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</si>
  <si>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</si>
  <si>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</si>
  <si>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</si>
  <si>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</si>
  <si>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</si>
  <si>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</si>
  <si>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</si>
  <si>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</si>
  <si>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</si>
  <si>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</si>
  <si>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</si>
  <si>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</si>
  <si>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</si>
  <si>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</si>
  <si>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</si>
  <si>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</si>
  <si>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</si>
  <si>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</si>
  <si>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</si>
  <si>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</si>
  <si>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</si>
  <si>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</si>
  <si>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</si>
  <si>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</si>
  <si>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</si>
  <si>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</si>
  <si>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</si>
  <si>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</si>
  <si>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</si>
  <si>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</si>
  <si>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</si>
  <si>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</si>
  <si>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</si>
  <si>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</si>
  <si>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</si>
  <si>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</si>
  <si>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</si>
  <si>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</si>
  <si>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</si>
  <si>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</si>
  <si>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</si>
  <si>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</si>
  <si>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</si>
  <si>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</si>
  <si>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</si>
  <si>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</si>
  <si>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</si>
  <si>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</si>
  <si>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</si>
  <si>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</si>
  <si>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</si>
  <si>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</si>
  <si>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</si>
  <si>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</si>
  <si>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</si>
  <si>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</si>
  <si>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</si>
  <si>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</si>
  <si>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</si>
  <si>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</si>
  <si>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</si>
  <si>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</si>
  <si>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</si>
  <si>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</si>
  <si>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</si>
  <si>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</si>
  <si>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</si>
  <si>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</si>
  <si>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</si>
  <si>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</si>
  <si>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</si>
  <si>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</si>
  <si>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</si>
  <si>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</si>
  <si>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</si>
  <si>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</si>
  <si>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</si>
  <si>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</si>
  <si>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</si>
  <si>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</si>
  <si>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</si>
  <si>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</si>
  <si>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</si>
  <si>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</si>
  <si>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</si>
  <si>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</si>
  <si>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</si>
  <si>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</si>
  <si>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</si>
  <si>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</si>
  <si>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</si>
  <si>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</si>
  <si>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</si>
  <si>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</si>
  <si>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</si>
  <si>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</si>
  <si>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</si>
  <si>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</si>
  <si>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</si>
  <si>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</si>
  <si>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</si>
  <si>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</si>
  <si>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</si>
  <si>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</si>
  <si>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</si>
  <si>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</si>
  <si>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</si>
  <si>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</si>
  <si>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</si>
  <si>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</si>
  <si>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</si>
  <si>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</si>
  <si>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</si>
  <si>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</si>
  <si>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</si>
  <si>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</si>
  <si>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</si>
  <si>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</si>
  <si>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</si>
  <si>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</si>
  <si>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</si>
  <si>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</si>
  <si>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</si>
  <si>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</si>
  <si>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</si>
  <si>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</si>
  <si>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</si>
  <si>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</si>
  <si>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</si>
  <si>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</si>
  <si>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</si>
  <si>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</si>
  <si>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</si>
  <si>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</si>
  <si>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</si>
  <si>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</si>
  <si>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</si>
  <si>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</si>
  <si>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</si>
  <si>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</si>
  <si>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</si>
  <si>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</si>
  <si>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</si>
  <si>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</si>
  <si>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</si>
  <si>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</si>
  <si>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</si>
  <si>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</si>
  <si>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</si>
  <si>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</si>
  <si>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</si>
  <si>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</si>
  <si>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</si>
  <si>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</si>
  <si>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</si>
  <si>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</si>
  <si>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</si>
  <si>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</si>
  <si>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</si>
  <si>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</si>
  <si>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</si>
  <si>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</si>
  <si>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</si>
  <si>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</si>
  <si>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</si>
  <si>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</si>
  <si>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</si>
  <si>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</si>
  <si>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</si>
  <si>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</si>
  <si>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</si>
  <si>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</si>
  <si>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</si>
  <si>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</si>
  <si>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</si>
  <si>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</si>
  <si>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</si>
  <si>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</si>
  <si>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</si>
  <si>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</si>
  <si>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</si>
  <si>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</si>
  <si>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</si>
  <si>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</si>
  <si>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</si>
  <si>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</si>
  <si>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</si>
  <si>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</si>
  <si>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</si>
  <si>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</si>
  <si>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</si>
  <si>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</si>
  <si>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</si>
  <si>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</si>
  <si>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</si>
  <si>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</si>
  <si>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</si>
  <si>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</si>
  <si>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</si>
  <si>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</si>
  <si>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</si>
  <si>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</si>
  <si>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</si>
  <si>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</si>
  <si>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</si>
  <si>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</si>
  <si>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</si>
  <si>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</si>
  <si>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</si>
  <si>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</si>
  <si>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</si>
  <si>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</si>
  <si>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</si>
  <si>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</si>
  <si>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</si>
  <si>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</si>
  <si>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</si>
  <si>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</si>
  <si>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</si>
  <si>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</si>
  <si>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</si>
  <si>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</si>
  <si>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</si>
  <si>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</si>
  <si>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</si>
  <si>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</si>
  <si>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</si>
  <si>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</si>
  <si>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</si>
  <si>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</si>
  <si>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</si>
  <si>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</si>
  <si>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</si>
  <si>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</si>
  <si>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</si>
  <si>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</si>
  <si>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</si>
  <si>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</si>
  <si>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</si>
  <si>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</si>
  <si>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</si>
  <si>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</si>
  <si>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</si>
  <si>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</si>
  <si>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</si>
  <si>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</si>
  <si>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</si>
  <si>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</si>
  <si>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</si>
  <si>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</si>
  <si>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</si>
  <si>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</si>
  <si>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</si>
  <si>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</si>
  <si>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</si>
  <si>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</si>
  <si>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</si>
  <si>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</si>
  <si>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</si>
  <si>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</si>
  <si>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</si>
  <si>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</si>
  <si>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</si>
  <si>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</si>
  <si>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</si>
  <si>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</si>
  <si>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</si>
  <si>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</si>
  <si>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</si>
  <si>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</si>
  <si>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</si>
  <si>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</si>
  <si>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</si>
  <si>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</si>
  <si>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</si>
  <si>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</si>
  <si>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</si>
  <si>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</si>
  <si>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</si>
  <si>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</si>
  <si>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</si>
  <si>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</si>
  <si>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</si>
  <si>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</si>
  <si>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</si>
  <si>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</si>
  <si>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</si>
  <si>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</si>
  <si>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</si>
  <si>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</si>
  <si>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</si>
  <si>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</si>
  <si>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</si>
  <si>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</si>
  <si>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</si>
  <si>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</si>
  <si>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</si>
  <si>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</si>
  <si>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</si>
  <si>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</si>
  <si>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</si>
  <si>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</si>
  <si>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</si>
  <si>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</si>
  <si>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</si>
  <si>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</si>
  <si>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</si>
  <si>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</si>
  <si>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</si>
  <si>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</si>
  <si>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</si>
  <si>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</si>
  <si>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</si>
  <si>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</si>
  <si>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</si>
  <si>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</si>
  <si>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</si>
  <si>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</si>
  <si>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</si>
  <si>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</si>
  <si>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</si>
  <si>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</si>
  <si>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</si>
  <si>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</si>
  <si>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</si>
  <si>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</si>
  <si>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</si>
  <si>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</si>
  <si>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</si>
  <si>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</si>
  <si>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</si>
  <si>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</si>
  <si>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</si>
  <si>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</si>
  <si>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</si>
  <si>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</si>
  <si>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</si>
  <si>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</si>
  <si>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</si>
  <si>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</si>
  <si>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</si>
  <si>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</si>
  <si>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</si>
  <si>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</si>
  <si>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</si>
  <si>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</si>
  <si>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</si>
  <si>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</si>
  <si>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</si>
  <si>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</si>
  <si>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</si>
  <si>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</si>
  <si>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</si>
  <si>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</si>
  <si>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</si>
  <si>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</si>
  <si>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</si>
  <si>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</si>
  <si>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</si>
  <si>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</si>
  <si>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</si>
  <si>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</si>
  <si>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</si>
  <si>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</si>
  <si>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</si>
  <si>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</si>
  <si>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</si>
  <si>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</si>
  <si>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</si>
  <si>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</si>
  <si>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</si>
  <si>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</si>
  <si>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</si>
  <si>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</si>
  <si>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</si>
  <si>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</si>
  <si>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</si>
  <si>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</si>
  <si>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</si>
  <si>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</si>
  <si>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</si>
  <si>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</si>
  <si>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</si>
  <si>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</si>
  <si>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</si>
  <si>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</si>
  <si>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</si>
  <si>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</si>
  <si>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</si>
  <si>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</si>
  <si>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</si>
  <si>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</si>
  <si>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</si>
  <si>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</si>
  <si>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</si>
  <si>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</si>
  <si>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</si>
  <si>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</si>
  <si>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</si>
  <si>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</si>
  <si>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</si>
  <si>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</si>
  <si>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</si>
  <si>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</si>
  <si>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</si>
  <si>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</si>
  <si>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</si>
  <si>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</si>
  <si>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</si>
  <si>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</si>
  <si>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</si>
  <si>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</si>
  <si>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</si>
  <si>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</si>
  <si>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</si>
  <si>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</si>
  <si>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</si>
  <si>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</si>
  <si>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</si>
  <si>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</si>
  <si>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</si>
  <si>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</si>
  <si>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</si>
  <si>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</si>
  <si>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</si>
  <si>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</si>
  <si>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</si>
  <si>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</si>
  <si>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</si>
  <si>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</si>
  <si>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</si>
  <si>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</si>
  <si>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</si>
  <si>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</si>
  <si>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</si>
  <si>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</si>
  <si>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</si>
  <si>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</si>
  <si>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</si>
  <si>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</si>
  <si>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</si>
  <si>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</si>
  <si>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</si>
  <si>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</si>
  <si>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</si>
  <si>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</si>
  <si>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</si>
  <si>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</si>
  <si>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</si>
  <si>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</si>
  <si>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</si>
  <si>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</si>
  <si>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</si>
  <si>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</si>
  <si>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</si>
  <si>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</si>
  <si>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</si>
  <si>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</si>
  <si>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</si>
  <si>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</si>
  <si>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</si>
  <si>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</si>
  <si>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</si>
  <si>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</si>
  <si>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</si>
  <si>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</si>
  <si>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</si>
  <si>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</si>
  <si>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</si>
  <si>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</si>
  <si>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</si>
  <si>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</si>
  <si>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</si>
  <si>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</si>
  <si>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</si>
  <si>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</si>
  <si>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</si>
  <si>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</si>
  <si>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</si>
  <si>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</si>
  <si>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</si>
  <si>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</si>
  <si>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</si>
  <si>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</si>
  <si>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</si>
  <si>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</si>
  <si>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</si>
  <si>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</si>
  <si>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</si>
  <si>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</si>
  <si>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</si>
  <si>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</si>
  <si>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</si>
  <si>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</si>
  <si>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</si>
  <si>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</si>
  <si>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</si>
  <si>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</si>
  <si>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</si>
  <si>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</si>
  <si>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</si>
  <si>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</si>
  <si>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</si>
  <si>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</si>
  <si>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</si>
  <si>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</si>
  <si>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</si>
  <si>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</si>
  <si>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</si>
  <si>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</si>
  <si>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</si>
  <si>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</si>
  <si>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</si>
  <si>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</si>
  <si>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</si>
  <si>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</si>
  <si>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</si>
  <si>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</si>
  <si>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</si>
  <si>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</si>
  <si>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</si>
  <si>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</si>
  <si>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</si>
  <si>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</si>
  <si>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</si>
  <si>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</si>
  <si>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</si>
  <si>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</si>
  <si>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</si>
  <si>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</si>
  <si>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</si>
  <si>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</si>
  <si>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</si>
  <si>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</si>
  <si>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</si>
  <si>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</si>
  <si>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</si>
  <si>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</si>
  <si>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</si>
  <si>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</si>
  <si>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</si>
  <si>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</si>
  <si>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</si>
  <si>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</si>
  <si>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</si>
  <si>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</si>
  <si>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</si>
  <si>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</si>
  <si>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</si>
  <si>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</si>
  <si>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</si>
  <si>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</si>
  <si>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</si>
  <si>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</si>
  <si>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</si>
  <si>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</si>
  <si>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</si>
  <si>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</si>
  <si>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</si>
  <si>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</si>
  <si>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</si>
  <si>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</si>
  <si>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</si>
  <si>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</si>
  <si>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</si>
  <si>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</si>
  <si>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</si>
  <si>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</si>
  <si>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</si>
  <si>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</si>
  <si>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</si>
  <si>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</si>
  <si>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</si>
  <si>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</si>
  <si>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</si>
  <si>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</si>
  <si>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</si>
  <si>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</si>
  <si>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</si>
  <si>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</si>
  <si>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</si>
  <si>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</si>
  <si>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</si>
  <si>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</si>
  <si>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</si>
  <si>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</si>
  <si>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</si>
  <si>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</si>
  <si>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</si>
  <si>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</si>
  <si>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</si>
  <si>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</si>
  <si>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</si>
  <si>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</si>
  <si>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</si>
  <si>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</si>
  <si>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</si>
  <si>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</si>
  <si>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</si>
  <si>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</si>
  <si>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</si>
  <si>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</si>
  <si>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</si>
  <si>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</si>
  <si>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</si>
  <si>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</si>
  <si>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</si>
  <si>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</si>
  <si>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</si>
  <si>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</si>
  <si>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</si>
  <si>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</si>
  <si>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</si>
  <si>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</si>
  <si>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</si>
  <si>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</si>
  <si>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</si>
  <si>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</si>
  <si>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</si>
  <si>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</si>
  <si>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</si>
  <si>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</si>
  <si>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</si>
  <si>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</si>
  <si>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</si>
  <si>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</si>
  <si>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</si>
  <si>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</si>
  <si>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</si>
  <si>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</si>
  <si>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</si>
  <si>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</si>
  <si>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</si>
  <si>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</si>
  <si>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</si>
  <si>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</si>
  <si>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</si>
  <si>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</si>
  <si>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</si>
  <si>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</si>
  <si>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</si>
  <si>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</si>
  <si>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</si>
  <si>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</si>
  <si>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</si>
  <si>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</si>
  <si>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</si>
  <si>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</si>
  <si>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</si>
  <si>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</si>
  <si>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</si>
  <si>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</si>
  <si>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</si>
  <si>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</si>
  <si>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</si>
  <si>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</si>
  <si>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</si>
  <si>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</si>
  <si>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</si>
  <si>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</si>
  <si>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</si>
  <si>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</si>
  <si>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</si>
  <si>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</si>
  <si>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</si>
  <si>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</si>
  <si>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</si>
  <si>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</si>
  <si>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</si>
  <si>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</si>
  <si>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</si>
  <si>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</si>
  <si>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</si>
  <si>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</si>
  <si>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</si>
  <si>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</si>
  <si>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</si>
  <si>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</si>
  <si>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</si>
  <si>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</si>
  <si>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</si>
  <si>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</si>
  <si>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</si>
  <si>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</si>
  <si>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</si>
  <si>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</si>
  <si>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</si>
  <si>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</si>
  <si>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</si>
  <si>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</si>
  <si>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</si>
  <si>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</si>
  <si>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</si>
  <si>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</si>
  <si>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</si>
  <si>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</si>
  <si>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</si>
  <si>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</si>
  <si>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</si>
  <si>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</si>
  <si>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</si>
  <si>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</si>
  <si>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</si>
  <si>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</si>
  <si>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</si>
  <si>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</si>
  <si>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</si>
  <si>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</si>
  <si>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</si>
  <si>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</si>
  <si>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</si>
  <si>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</si>
  <si>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</si>
  <si>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</si>
  <si>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</si>
  <si>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</si>
  <si>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</si>
  <si>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</si>
  <si>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</si>
  <si>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</si>
  <si>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</si>
  <si>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</si>
  <si>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</si>
  <si>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</si>
  <si>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</si>
  <si>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</si>
  <si>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</si>
  <si>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</si>
  <si>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</si>
  <si>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</si>
  <si>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</si>
  <si>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</si>
  <si>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</si>
  <si>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</si>
  <si>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</si>
  <si>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</si>
  <si>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</si>
  <si>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</si>
  <si>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</si>
  <si>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</si>
  <si>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</si>
  <si>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</si>
  <si>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</si>
  <si>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</si>
  <si>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</si>
  <si>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</si>
  <si>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</si>
  <si>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</si>
  <si>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</si>
  <si>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</si>
  <si>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</si>
  <si>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</si>
  <si>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</si>
  <si>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</si>
  <si>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</si>
  <si>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</si>
  <si>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</si>
  <si>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</si>
  <si>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</si>
  <si>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</si>
  <si>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</si>
  <si>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</si>
  <si>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</si>
  <si>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</si>
  <si>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</si>
  <si>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</si>
  <si>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</si>
  <si>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</si>
  <si>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</si>
  <si>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</si>
  <si>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</si>
  <si>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</si>
  <si>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</si>
  <si>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</si>
  <si>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</si>
  <si>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</si>
  <si>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</si>
  <si>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</si>
  <si>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</si>
  <si>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</si>
  <si>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</si>
  <si>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</si>
  <si>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</si>
  <si>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</si>
  <si>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</si>
  <si>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</si>
  <si>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</si>
  <si>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</si>
  <si>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</si>
  <si>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</si>
  <si>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</si>
  <si>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</si>
  <si>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</si>
  <si>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</si>
  <si>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</si>
  <si>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</si>
  <si>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</si>
  <si>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</si>
  <si>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</si>
  <si>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</si>
  <si>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</si>
  <si>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</si>
  <si>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</si>
  <si>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</si>
  <si>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</si>
  <si>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</si>
  <si>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</si>
  <si>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</si>
  <si>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</si>
  <si>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</si>
  <si>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</si>
  <si>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</si>
  <si>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</si>
  <si>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</si>
  <si>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</si>
  <si>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</si>
  <si>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</si>
  <si>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</si>
  <si>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</si>
  <si>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</si>
  <si>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</si>
  <si>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</si>
  <si>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</si>
  <si>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</si>
  <si>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</si>
  <si>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</si>
  <si>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</si>
  <si>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</si>
  <si>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</si>
  <si>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</si>
  <si>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</si>
  <si>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</si>
  <si>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</si>
  <si>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</si>
  <si>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</si>
  <si>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</si>
  <si>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</si>
  <si>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</si>
  <si>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</si>
  <si>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</si>
  <si>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</si>
  <si>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</si>
  <si>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</si>
  <si>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</si>
  <si>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</si>
  <si>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</si>
  <si>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</si>
  <si>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</si>
  <si>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</si>
  <si>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</si>
  <si>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</si>
  <si>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</si>
  <si>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</si>
  <si>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</si>
  <si>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</si>
  <si>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</si>
  <si>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</si>
  <si>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</si>
  <si>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</si>
  <si>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</si>
  <si>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</si>
  <si>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</si>
  <si>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</si>
  <si>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</si>
  <si>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</si>
  <si>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</si>
  <si>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</si>
  <si>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</si>
  <si>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</si>
  <si>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</si>
  <si>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</si>
  <si>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</si>
  <si>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</si>
  <si>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</si>
  <si>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</si>
  <si>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</si>
  <si>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</si>
  <si>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</si>
  <si>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</si>
  <si>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</si>
  <si>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</si>
  <si>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</si>
  <si>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</si>
  <si>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</si>
  <si>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</si>
  <si>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</si>
  <si>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</si>
  <si>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</si>
  <si>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</si>
  <si>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</si>
  <si>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</si>
  <si>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</si>
  <si>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</si>
  <si>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</si>
  <si>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</si>
  <si>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</si>
  <si>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</si>
  <si>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</si>
  <si>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</si>
  <si>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</si>
  <si>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</si>
  <si>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</si>
  <si>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</si>
  <si>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</si>
  <si>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</si>
  <si>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</si>
  <si>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</si>
  <si>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</si>
  <si>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</si>
  <si>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</si>
  <si>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</si>
  <si>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</si>
  <si>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</si>
  <si>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</si>
  <si>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</si>
  <si>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</si>
  <si>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</si>
  <si>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</si>
  <si>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</si>
  <si>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</si>
  <si>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</si>
  <si>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</si>
  <si>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</si>
  <si>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</si>
  <si>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</si>
  <si>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</si>
  <si>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</si>
  <si>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</si>
  <si>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</si>
  <si>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</si>
  <si>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</si>
  <si>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</si>
  <si>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</si>
  <si>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</si>
  <si>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</si>
  <si>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</si>
  <si>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</si>
  <si>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</si>
  <si>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</si>
  <si>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</si>
  <si>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</si>
  <si>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</si>
  <si>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</si>
  <si>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</si>
  <si>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</si>
  <si>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</si>
  <si>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</si>
  <si>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</si>
  <si>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</si>
  <si>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</si>
  <si>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</si>
  <si>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</si>
  <si>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</si>
  <si>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</si>
  <si>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</si>
  <si>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</si>
  <si>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</si>
  <si>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</si>
  <si>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</si>
  <si>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</si>
  <si>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</si>
  <si>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</si>
  <si>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</si>
  <si>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</si>
  <si>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</si>
  <si>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</si>
  <si>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</si>
  <si>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</si>
  <si>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</si>
  <si>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</si>
  <si>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</si>
  <si>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</si>
  <si>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</si>
  <si>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</si>
  <si>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</si>
  <si>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</si>
  <si>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</si>
  <si>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</si>
  <si>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</si>
  <si>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</si>
  <si>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</si>
  <si>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</si>
  <si>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</si>
  <si>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</si>
  <si>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</si>
  <si>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</si>
  <si>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</si>
  <si>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</si>
  <si>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</si>
  <si>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</si>
  <si>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</si>
  <si>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</si>
  <si>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</si>
  <si>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</si>
  <si>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</si>
  <si>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</si>
  <si>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</si>
  <si>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</si>
  <si>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</si>
  <si>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</si>
  <si>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</si>
  <si>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</si>
  <si>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</si>
  <si>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</si>
  <si>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</si>
  <si>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</si>
  <si>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</si>
  <si>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</si>
  <si>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</si>
  <si>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</si>
  <si>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</si>
  <si>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</si>
  <si>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</si>
  <si>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</si>
  <si>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</si>
  <si>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</si>
  <si>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</si>
  <si>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</si>
  <si>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</si>
  <si>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</si>
  <si>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</si>
  <si>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</si>
  <si>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</si>
  <si>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</si>
  <si>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</si>
  <si>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</si>
  <si>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</si>
  <si>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</si>
  <si>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</si>
  <si>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</si>
  <si>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</si>
  <si>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</si>
  <si>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</si>
  <si>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</si>
  <si>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</si>
  <si>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</si>
  <si>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</si>
  <si>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</si>
  <si>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</si>
  <si>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</si>
  <si>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</si>
  <si>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</si>
  <si>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</si>
  <si>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</si>
  <si>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</si>
  <si>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</si>
  <si>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</si>
  <si>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</si>
  <si>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</si>
  <si>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</si>
  <si>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</si>
  <si>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</si>
  <si>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</si>
  <si>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</si>
  <si>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</si>
  <si>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</si>
  <si>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</si>
  <si>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</si>
  <si>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</si>
  <si>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</si>
  <si>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</si>
  <si>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</si>
  <si>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</si>
  <si>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</si>
  <si>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</si>
  <si>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</si>
  <si>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</si>
  <si>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</si>
  <si>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</si>
  <si>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</si>
  <si>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</si>
  <si>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</si>
  <si>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</si>
  <si>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</si>
  <si>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</si>
  <si>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</si>
  <si>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</si>
  <si>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</si>
  <si>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</si>
  <si>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</si>
  <si>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</si>
  <si>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</si>
  <si>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</si>
  <si>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</si>
  <si>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</si>
  <si>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</si>
  <si>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</si>
  <si>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</si>
  <si>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</si>
  <si>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</si>
  <si>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</si>
  <si>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</si>
  <si>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</si>
  <si>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</si>
  <si>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</si>
  <si>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</si>
  <si>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</si>
  <si>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</si>
  <si>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</si>
  <si>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</si>
  <si>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</si>
  <si>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</si>
  <si>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</si>
  <si>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</si>
  <si>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</si>
  <si>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</si>
  <si>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</si>
  <si>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</si>
  <si>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</si>
  <si>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</si>
  <si>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</si>
  <si>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</si>
  <si>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</si>
  <si>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</si>
  <si>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</si>
  <si>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</si>
  <si>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</si>
  <si>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</si>
  <si>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</si>
  <si>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</si>
  <si>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</si>
  <si>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</si>
  <si>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</si>
  <si>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</si>
  <si>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</si>
  <si>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</si>
  <si>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</si>
  <si>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</si>
  <si>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</si>
  <si>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</si>
  <si>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</si>
  <si>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</si>
  <si>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</si>
  <si>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</si>
  <si>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</si>
  <si>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</si>
  <si>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</si>
  <si>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</si>
  <si>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</si>
  <si>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</si>
  <si>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</si>
  <si>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</si>
  <si>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</si>
  <si>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</si>
  <si>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</si>
  <si>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</si>
  <si>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</si>
  <si>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</si>
  <si>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</si>
  <si>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</si>
  <si>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</si>
  <si>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</si>
  <si>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</si>
  <si>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</si>
  <si>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</si>
  <si>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</si>
  <si>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</si>
  <si>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</si>
  <si>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</si>
  <si>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</si>
  <si>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</si>
  <si>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</si>
  <si>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</si>
  <si>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</si>
  <si>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</si>
  <si>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</si>
  <si>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</si>
  <si>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</si>
  <si>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</si>
  <si>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</si>
  <si>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</si>
  <si>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</si>
  <si>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</si>
  <si>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</si>
  <si>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</si>
  <si>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</si>
  <si>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</si>
  <si>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</si>
  <si>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</si>
  <si>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</si>
  <si>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</si>
  <si>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</si>
  <si>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</si>
  <si>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</si>
  <si>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</si>
  <si>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</si>
  <si>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</si>
  <si>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</si>
  <si>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</si>
  <si>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</si>
  <si>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</si>
  <si>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</si>
  <si>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</si>
  <si>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</si>
  <si>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</si>
  <si>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</si>
  <si>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</si>
  <si>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</si>
  <si>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</si>
  <si>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</si>
  <si>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</si>
  <si>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</si>
  <si>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</si>
  <si>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</si>
  <si>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</si>
  <si>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</si>
  <si>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</si>
  <si>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</si>
  <si>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</si>
  <si>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</si>
  <si>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</si>
  <si>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</si>
  <si>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</si>
  <si>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</si>
  <si>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</si>
  <si>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</si>
  <si>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</si>
  <si>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</si>
  <si>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</si>
  <si>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</si>
  <si>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</si>
  <si>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</si>
  <si>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</si>
  <si>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</si>
  <si>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</si>
  <si>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</si>
  <si>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</si>
  <si>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</si>
  <si>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</si>
  <si>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</si>
  <si>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</si>
  <si>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</si>
  <si>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</si>
  <si>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</si>
  <si>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</si>
  <si>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</si>
  <si>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</si>
  <si>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</si>
  <si>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</si>
  <si>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</si>
  <si>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</si>
  <si>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</si>
  <si>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</si>
  <si>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</si>
  <si>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</si>
  <si>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</si>
  <si>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</si>
  <si>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</si>
  <si>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</si>
  <si>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</si>
  <si>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</si>
  <si>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</si>
  <si>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</si>
  <si>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</si>
  <si>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</si>
  <si>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</si>
  <si>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</si>
  <si>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</si>
  <si>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</si>
  <si>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</si>
  <si>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</si>
  <si>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</si>
  <si>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</si>
  <si>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</si>
  <si>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</si>
  <si>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</si>
  <si>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</si>
  <si>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</si>
  <si>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</si>
  <si>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</si>
  <si>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</si>
  <si>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</si>
  <si>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</si>
  <si>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</si>
  <si>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</si>
  <si>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</si>
  <si>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</si>
  <si>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</si>
  <si>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</si>
  <si>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</si>
  <si>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</si>
  <si>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</si>
  <si>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</si>
  <si>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</si>
  <si>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</si>
  <si>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</si>
  <si>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</si>
  <si>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</si>
  <si>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</si>
  <si>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</si>
  <si>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</si>
  <si>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</si>
  <si>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</si>
  <si>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</si>
  <si>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</si>
  <si>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</si>
  <si>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</si>
  <si>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</si>
  <si>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</si>
  <si>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</si>
  <si>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</si>
  <si>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</si>
  <si>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</si>
  <si>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</si>
  <si>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</si>
  <si>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</si>
  <si>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</si>
  <si>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</si>
  <si>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</si>
  <si>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</si>
  <si>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</si>
  <si>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</si>
  <si>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</si>
  <si>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</si>
  <si>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</si>
  <si>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</si>
  <si>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</si>
  <si>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</si>
  <si>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</si>
  <si>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</si>
  <si>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</si>
  <si>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</si>
  <si>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</si>
  <si>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</si>
  <si>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</si>
  <si>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</si>
  <si>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</si>
  <si>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</si>
  <si>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</si>
  <si>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</si>
  <si>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</si>
  <si>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</si>
  <si>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</si>
  <si>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</si>
  <si>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</si>
  <si>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</si>
  <si>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</si>
  <si>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</si>
  <si>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</si>
  <si>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</si>
  <si>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</si>
  <si>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</si>
  <si>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</si>
  <si>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</si>
  <si>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</si>
  <si>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</si>
  <si>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</si>
  <si>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</si>
  <si>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</si>
  <si>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</si>
  <si>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</si>
  <si>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</si>
  <si>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</si>
  <si>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</si>
  <si>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</si>
  <si>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</si>
  <si>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</si>
  <si>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</si>
  <si>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</si>
  <si>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</si>
  <si>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</si>
  <si>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</si>
  <si>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</si>
  <si>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</si>
  <si>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</si>
  <si>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</si>
  <si>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</si>
  <si>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</si>
  <si>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</si>
  <si>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</si>
  <si>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</si>
  <si>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</si>
  <si>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</si>
  <si>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</si>
  <si>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</si>
  <si>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</si>
  <si>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</si>
  <si>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</si>
  <si>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</si>
  <si>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</si>
  <si>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</si>
  <si>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</si>
  <si>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</si>
  <si>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</si>
  <si>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</si>
  <si>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</si>
  <si>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</si>
  <si>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</si>
  <si>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</si>
  <si>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</si>
  <si>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</si>
  <si>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</si>
  <si>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</si>
  <si>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</si>
  <si>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</si>
  <si>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</si>
  <si>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</si>
  <si>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</si>
  <si>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</si>
  <si>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</si>
  <si>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</si>
  <si>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</si>
  <si>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</si>
  <si>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</si>
  <si>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</si>
  <si>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</si>
  <si>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</si>
  <si>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</si>
  <si>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</si>
  <si>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</si>
  <si>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</si>
  <si>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</si>
  <si>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</si>
  <si>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</si>
  <si>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</si>
  <si>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</si>
  <si>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</si>
  <si>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</si>
  <si>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</si>
  <si>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</si>
  <si>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</si>
  <si>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</si>
  <si>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</si>
  <si>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</si>
  <si>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</si>
  <si>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</si>
  <si>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</si>
  <si>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</si>
  <si>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</si>
  <si>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</si>
  <si>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</si>
  <si>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</si>
  <si>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</si>
  <si>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</si>
  <si>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</si>
  <si>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</si>
  <si>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</si>
  <si>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</si>
  <si>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</si>
  <si>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</si>
  <si>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</si>
  <si>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</si>
  <si>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</si>
  <si>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</si>
  <si>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</si>
  <si>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</si>
  <si>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</si>
  <si>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</si>
  <si>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</si>
  <si>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</si>
  <si>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</si>
  <si>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</si>
  <si>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</si>
  <si>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</si>
  <si>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</si>
  <si>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</si>
  <si>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</si>
  <si>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</si>
  <si>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</si>
  <si>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</si>
  <si>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</si>
  <si>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</si>
  <si>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</si>
  <si>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</si>
  <si>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</si>
  <si>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</si>
  <si>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</si>
  <si>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</si>
  <si>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</si>
  <si>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</si>
  <si>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</si>
  <si>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</si>
  <si>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</si>
  <si>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</si>
  <si>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</si>
  <si>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</si>
  <si>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</si>
  <si>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</si>
  <si>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</si>
  <si>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</si>
  <si>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</si>
  <si>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</si>
  <si>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</si>
  <si>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</si>
  <si>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</si>
  <si>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</si>
  <si>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</si>
  <si>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</si>
  <si>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</si>
  <si>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</si>
  <si>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</si>
  <si>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</si>
  <si>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</si>
  <si>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</si>
  <si>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</si>
  <si>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</si>
  <si>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</si>
  <si>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</si>
  <si>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</si>
  <si>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</si>
  <si>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</si>
  <si>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</si>
  <si>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</si>
  <si>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</si>
  <si>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</si>
  <si>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</si>
  <si>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</si>
  <si>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</si>
  <si>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</si>
  <si>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</si>
  <si>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</si>
  <si>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</si>
  <si>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</si>
  <si>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</si>
  <si>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</si>
  <si>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</si>
  <si>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</si>
  <si>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</si>
  <si>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</si>
  <si>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</si>
  <si>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</si>
  <si>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</si>
  <si>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</si>
  <si>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</si>
  <si>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</si>
  <si>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</si>
  <si>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</si>
  <si>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</si>
  <si>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</si>
  <si>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</si>
  <si>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</si>
  <si>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</si>
  <si>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</si>
  <si>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</si>
  <si>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</si>
  <si>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</si>
  <si>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</si>
  <si>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</si>
  <si>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</si>
  <si>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</si>
  <si>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</si>
  <si>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</si>
  <si>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</si>
  <si>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</si>
  <si>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</si>
  <si>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</si>
  <si>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</si>
  <si>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</si>
  <si>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</si>
  <si>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</si>
  <si>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</si>
  <si>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</si>
  <si>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</si>
  <si>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</si>
  <si>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</si>
  <si>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</si>
  <si>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</si>
  <si>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</si>
  <si>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</si>
  <si>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</si>
  <si>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</si>
  <si>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</si>
  <si>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</si>
  <si>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</si>
  <si>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</si>
  <si>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</si>
  <si>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</si>
  <si>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</si>
  <si>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</si>
  <si>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</si>
  <si>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</si>
  <si>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</si>
  <si>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</si>
  <si>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</si>
  <si>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</si>
  <si>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</si>
  <si>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</si>
  <si>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</si>
  <si>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</si>
  <si>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</si>
  <si>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</si>
  <si>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</si>
  <si>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</si>
  <si>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</si>
  <si>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</si>
  <si>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</si>
  <si>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</si>
  <si>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</si>
  <si>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</si>
  <si>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</si>
  <si>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</si>
  <si>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</si>
  <si>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</si>
  <si>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</si>
  <si>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</si>
  <si>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</si>
  <si>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</si>
  <si>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</si>
  <si>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</si>
  <si>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</si>
  <si>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</si>
  <si>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</si>
  <si>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</si>
  <si>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</si>
  <si>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</si>
  <si>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</si>
  <si>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</si>
  <si>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</si>
  <si>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</si>
  <si>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</si>
  <si>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</si>
  <si>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</si>
  <si>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</si>
  <si>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</si>
  <si>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</si>
  <si>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</si>
  <si>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</si>
  <si>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</si>
  <si>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</si>
  <si>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</si>
  <si>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</si>
  <si>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</si>
  <si>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</si>
  <si>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</si>
  <si>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</si>
  <si>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</si>
  <si>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</si>
  <si>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</si>
  <si>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</si>
  <si>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</si>
  <si>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</si>
  <si>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</si>
  <si>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</si>
  <si>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</si>
  <si>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</si>
  <si>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</si>
  <si>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</si>
  <si>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</si>
  <si>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</si>
  <si>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</si>
  <si>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</si>
  <si>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</si>
  <si>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</si>
  <si>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</si>
  <si>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</si>
  <si>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</si>
  <si>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</si>
  <si>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</si>
  <si>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</si>
  <si>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</si>
  <si>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</si>
  <si>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</si>
  <si>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</si>
  <si>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</si>
  <si>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</si>
  <si>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</si>
  <si>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</si>
  <si>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</si>
  <si>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</si>
  <si>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</si>
  <si>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</si>
  <si>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</si>
  <si>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</si>
  <si>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</si>
  <si>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</si>
  <si>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</si>
  <si>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</si>
  <si>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</si>
  <si>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</si>
  <si>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</si>
  <si>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</si>
  <si>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</si>
  <si>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</si>
  <si>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</si>
  <si>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</si>
  <si>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</si>
  <si>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</si>
  <si>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</si>
  <si>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</si>
  <si>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</si>
  <si>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</si>
  <si>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</si>
  <si>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</si>
  <si>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</si>
  <si>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</si>
  <si>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</si>
  <si>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</si>
  <si>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</si>
  <si>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</si>
  <si>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</si>
  <si>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</si>
  <si>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</si>
  <si>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</si>
  <si>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</si>
  <si>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</si>
  <si>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</si>
  <si>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</si>
  <si>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</si>
  <si>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</si>
  <si>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</si>
  <si>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</si>
  <si>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</si>
  <si>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</si>
  <si>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</si>
  <si>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</si>
  <si>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</si>
  <si>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</si>
  <si>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</si>
  <si>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</si>
  <si>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</si>
  <si>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</si>
  <si>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</si>
  <si>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</si>
  <si>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</si>
  <si>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</si>
  <si>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</si>
  <si>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</si>
  <si>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</si>
  <si>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</si>
  <si>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</si>
  <si>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</si>
  <si>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</si>
  <si>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</si>
  <si>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</si>
  <si>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</si>
  <si>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</si>
  <si>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</si>
  <si>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</si>
  <si>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</si>
  <si>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</si>
  <si>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</si>
  <si>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</si>
  <si>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</si>
  <si>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</si>
  <si>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</si>
  <si>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</si>
  <si>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</si>
  <si>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</si>
  <si>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</si>
  <si>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</si>
  <si>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</si>
  <si>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</si>
  <si>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</si>
  <si>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</si>
  <si>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</si>
  <si>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</si>
  <si>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</si>
  <si>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</si>
  <si>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</si>
  <si>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</si>
  <si>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</si>
  <si>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</si>
  <si>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</si>
  <si>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</si>
  <si>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</si>
  <si>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</si>
  <si>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</si>
  <si>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</si>
  <si>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</si>
  <si>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</si>
  <si>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</si>
  <si>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</si>
  <si>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</si>
  <si>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</si>
  <si>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</si>
  <si>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</si>
  <si>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</si>
  <si>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</si>
  <si>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</si>
  <si>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</si>
  <si>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</si>
  <si>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</si>
  <si>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</si>
  <si>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</si>
  <si>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</si>
  <si>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</si>
  <si>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</si>
  <si>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</si>
  <si>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</si>
  <si>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</si>
  <si>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</si>
  <si>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</si>
  <si>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</si>
  <si>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</si>
  <si>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</si>
  <si>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</si>
  <si>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</si>
  <si>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</si>
  <si>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</si>
  <si>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</si>
  <si>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</si>
  <si>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</si>
  <si>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</si>
  <si>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</si>
  <si>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</si>
  <si>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</si>
  <si>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</si>
  <si>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</si>
  <si>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</si>
  <si>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</si>
  <si>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</si>
  <si>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</si>
  <si>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</si>
  <si>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</si>
  <si>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</si>
  <si>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</si>
  <si>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</si>
  <si>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</si>
  <si>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</si>
  <si>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</si>
  <si>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</si>
  <si>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</si>
  <si>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</si>
  <si>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</si>
  <si>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</si>
  <si>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</si>
  <si>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</si>
  <si>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</si>
  <si>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</si>
  <si>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</si>
  <si>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</si>
  <si>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</si>
  <si>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</si>
  <si>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</si>
  <si>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</si>
  <si>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</si>
  <si>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</si>
  <si>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</si>
  <si>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</si>
  <si>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</si>
  <si>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</si>
  <si>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</si>
  <si>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</si>
  <si>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</si>
  <si>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</si>
  <si>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</si>
  <si>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</si>
  <si>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</si>
  <si>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</si>
  <si>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</si>
  <si>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</si>
  <si>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</si>
  <si>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</si>
  <si>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</si>
  <si>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</si>
  <si>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</si>
  <si>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</si>
  <si>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</si>
  <si>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</si>
  <si>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</si>
  <si>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</si>
  <si>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</si>
  <si>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</si>
  <si>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</si>
  <si>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</si>
  <si>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</si>
  <si>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</si>
  <si>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</si>
  <si>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</si>
  <si>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</si>
  <si>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</si>
  <si>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</si>
  <si>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</si>
  <si>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</si>
  <si>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</si>
  <si>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</si>
  <si>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</si>
  <si>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</si>
  <si>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</si>
  <si>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</si>
  <si>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</si>
  <si>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</si>
  <si>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</si>
  <si>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</si>
  <si>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</si>
  <si>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</si>
  <si>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</si>
  <si>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</si>
  <si>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</si>
  <si>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</si>
  <si>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</si>
  <si>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</si>
  <si>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</si>
  <si>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</si>
  <si>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</si>
  <si>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</si>
  <si>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</si>
  <si>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</si>
  <si>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</si>
  <si>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</si>
  <si>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</si>
  <si>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</si>
  <si>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</si>
  <si>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</si>
  <si>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</si>
  <si>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</si>
  <si>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</si>
  <si>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</si>
  <si>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</si>
  <si>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</si>
  <si>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</si>
  <si>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</si>
  <si>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</si>
  <si>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</si>
  <si>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</si>
  <si>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</si>
  <si>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</si>
  <si>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</si>
  <si>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</si>
  <si>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</si>
  <si>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</si>
  <si>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</si>
  <si>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</si>
  <si>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</si>
  <si>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</si>
  <si>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</si>
  <si>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</si>
  <si>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</si>
  <si>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</si>
  <si>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</si>
  <si>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</si>
  <si>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</si>
  <si>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</si>
  <si>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</si>
  <si>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</si>
  <si>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</si>
  <si>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</si>
  <si>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</si>
  <si>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</si>
  <si>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</si>
  <si>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</si>
  <si>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</si>
  <si>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</si>
  <si>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</si>
  <si>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</si>
  <si>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</si>
  <si>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</si>
  <si>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</si>
  <si>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</si>
  <si>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</si>
  <si>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</si>
  <si>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</si>
  <si>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</si>
  <si>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</si>
  <si>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</si>
  <si>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</si>
  <si>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</si>
  <si>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</si>
  <si>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</si>
  <si>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</si>
  <si>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</si>
  <si>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</si>
  <si>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</si>
  <si>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</si>
  <si>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</si>
  <si>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</si>
  <si>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</si>
  <si>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</si>
  <si>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</si>
  <si>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</si>
  <si>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</si>
  <si>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</si>
  <si>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</si>
  <si>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</si>
  <si>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</si>
  <si>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</si>
  <si>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</si>
  <si>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</si>
  <si>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</si>
  <si>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</si>
  <si>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</si>
  <si>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</si>
  <si>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</si>
  <si>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</si>
  <si>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</si>
  <si>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</si>
  <si>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</si>
  <si>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</si>
  <si>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</si>
  <si>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</si>
  <si>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</si>
  <si>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</si>
  <si>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</si>
  <si>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</si>
  <si>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</si>
  <si>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</si>
  <si>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</si>
  <si>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</si>
  <si>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</si>
  <si>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</si>
  <si>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</si>
  <si>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</si>
  <si>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</si>
  <si>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</si>
  <si>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</si>
  <si>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</si>
  <si>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</si>
  <si>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</si>
  <si>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</si>
  <si>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</si>
  <si>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</si>
  <si>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</si>
  <si>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</si>
  <si>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</si>
  <si>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</si>
  <si>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</si>
  <si>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</si>
  <si>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</si>
  <si>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</si>
  <si>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</si>
  <si>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</si>
  <si>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</si>
  <si>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</si>
  <si>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</si>
  <si>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</si>
  <si>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</si>
  <si>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</si>
  <si>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</si>
  <si>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</si>
  <si>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</si>
  <si>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</si>
  <si>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</si>
  <si>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</si>
  <si>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</si>
  <si>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</si>
  <si>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</si>
  <si>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</si>
  <si>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</si>
  <si>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</si>
  <si>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</si>
  <si>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</si>
  <si>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</si>
  <si>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</si>
  <si>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</si>
  <si>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</si>
  <si>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</si>
  <si>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</si>
  <si>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</si>
  <si>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</si>
  <si>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</si>
  <si>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</si>
  <si>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</si>
  <si>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</si>
  <si>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</si>
  <si>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</si>
  <si>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</si>
  <si>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</si>
  <si>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</si>
  <si>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</si>
  <si>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</si>
  <si>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</si>
  <si>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</si>
  <si>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</si>
  <si>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</si>
  <si>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</si>
  <si>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</si>
  <si>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</si>
  <si>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</si>
  <si>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</si>
  <si>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</si>
  <si>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</si>
  <si>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</si>
  <si>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</si>
  <si>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</si>
  <si>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</si>
  <si>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</si>
  <si>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</si>
  <si>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</si>
  <si>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</si>
  <si>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</si>
  <si>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</si>
  <si>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</si>
  <si>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</si>
  <si>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</si>
  <si>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</si>
  <si>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</si>
  <si>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</si>
  <si>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</si>
  <si>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</si>
  <si>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</si>
  <si>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</si>
  <si>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</si>
  <si>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</si>
  <si>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</si>
  <si>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</si>
  <si>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</si>
  <si>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</si>
  <si>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</si>
  <si>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</si>
  <si>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</si>
  <si>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</si>
  <si>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</si>
  <si>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</si>
  <si>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</si>
  <si>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</si>
  <si>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</si>
  <si>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</si>
  <si>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</si>
  <si>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</si>
  <si>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</si>
  <si>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</si>
  <si>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</si>
  <si>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</si>
  <si>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</si>
  <si>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</si>
  <si>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</si>
  <si>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</si>
  <si>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</si>
  <si>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</si>
  <si>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</si>
  <si>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</si>
  <si>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</si>
  <si>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</si>
  <si>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</si>
  <si>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</si>
  <si>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</si>
  <si>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</si>
  <si>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</si>
  <si>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</si>
  <si>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</si>
  <si>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</si>
  <si>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</si>
  <si>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</si>
  <si>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</si>
  <si>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</si>
  <si>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</si>
  <si>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</si>
  <si>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</si>
  <si>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</si>
  <si>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</si>
  <si>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</si>
  <si>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</si>
  <si>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</si>
  <si>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</si>
  <si>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</si>
  <si>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</si>
  <si>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</si>
  <si>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</si>
  <si>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</si>
  <si>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</si>
  <si>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</si>
  <si>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</si>
  <si>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</si>
  <si>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</si>
  <si>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</si>
  <si>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</si>
  <si>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</si>
  <si>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</si>
  <si>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</si>
  <si>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</si>
  <si>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</si>
  <si>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</si>
  <si>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</si>
  <si>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</si>
  <si>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</si>
  <si>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</si>
  <si>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</si>
  <si>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</si>
  <si>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</si>
  <si>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</si>
  <si>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</si>
  <si>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</si>
  <si>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</si>
  <si>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</si>
  <si>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</si>
  <si>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</si>
  <si>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</si>
  <si>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</si>
  <si>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</si>
  <si>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</si>
  <si>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</si>
  <si>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</si>
  <si>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</si>
  <si>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</si>
  <si>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</si>
  <si>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</si>
  <si>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</si>
  <si>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</si>
  <si>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</si>
  <si>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</si>
  <si>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</si>
  <si>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</si>
  <si>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</si>
  <si>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</si>
  <si>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</si>
  <si>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</si>
  <si>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</si>
  <si>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</si>
  <si>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</si>
  <si>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</si>
  <si>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</si>
  <si>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</si>
  <si>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</si>
  <si>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</si>
  <si>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</si>
  <si>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</si>
  <si>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</si>
  <si>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</si>
  <si>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</si>
  <si>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</si>
  <si>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</si>
  <si>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</si>
  <si>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</si>
  <si>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</si>
  <si>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</si>
  <si>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</si>
  <si>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</si>
  <si>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</si>
  <si>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</si>
  <si>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</si>
  <si>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</si>
  <si>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</si>
  <si>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</si>
  <si>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</si>
  <si>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</si>
  <si>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</si>
  <si>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</si>
  <si>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</si>
  <si>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</si>
  <si>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</si>
  <si>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</si>
  <si>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</si>
  <si>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</si>
  <si>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</si>
  <si>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</si>
  <si>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</si>
  <si>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</si>
  <si>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</si>
  <si>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</si>
  <si>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</si>
  <si>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</si>
  <si>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</si>
  <si>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</si>
  <si>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</si>
  <si>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</si>
  <si>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</si>
  <si>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</si>
  <si>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</si>
  <si>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</si>
  <si>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</si>
  <si>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</si>
  <si>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</si>
  <si>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</si>
  <si>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</si>
  <si>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</si>
  <si>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</si>
  <si>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</si>
  <si>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</si>
  <si>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</si>
  <si>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</si>
  <si>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</si>
  <si>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</si>
  <si>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</si>
  <si>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</si>
  <si>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</si>
  <si>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</si>
  <si>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</si>
  <si>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</si>
  <si>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</si>
  <si>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</si>
  <si>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</si>
  <si>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</si>
  <si>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</si>
  <si>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</si>
  <si>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</si>
  <si>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</si>
  <si>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</si>
  <si>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</si>
  <si>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</si>
  <si>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</si>
  <si>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</si>
  <si>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</si>
  <si>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</si>
  <si>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</si>
  <si>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</si>
  <si>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</si>
  <si>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</si>
  <si>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</si>
  <si>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</si>
  <si>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</si>
  <si>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</si>
  <si>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</si>
  <si>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</si>
  <si>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</si>
  <si>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</si>
  <si>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</si>
  <si>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</si>
  <si>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</si>
  <si>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</si>
  <si>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</si>
  <si>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</si>
  <si>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</si>
  <si>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</si>
  <si>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</si>
  <si>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</si>
  <si>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</si>
  <si>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</si>
  <si>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</si>
  <si>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</si>
  <si>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</si>
  <si>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</si>
  <si>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</si>
  <si>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</si>
  <si>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</si>
  <si>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</si>
  <si>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</si>
  <si>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</si>
  <si>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</si>
  <si>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</si>
  <si>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</si>
  <si>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</si>
  <si>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</si>
  <si>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</si>
  <si>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</si>
  <si>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</si>
  <si>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</si>
  <si>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</si>
  <si>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</si>
  <si>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</si>
  <si>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</si>
  <si>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</si>
  <si>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</si>
  <si>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</si>
  <si>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</si>
  <si>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</si>
  <si>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</si>
  <si>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</si>
  <si>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</si>
  <si>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</si>
  <si>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</si>
  <si>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</si>
  <si>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</si>
  <si>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</si>
  <si>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</si>
  <si>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</si>
  <si>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</si>
  <si>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</si>
  <si>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</si>
  <si>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</si>
  <si>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</si>
  <si>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</si>
  <si>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</si>
  <si>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</si>
  <si>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</si>
  <si>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</si>
  <si>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</si>
  <si>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</si>
  <si>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</si>
  <si>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</si>
  <si>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</si>
  <si>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</si>
  <si>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</si>
  <si>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</si>
  <si>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</si>
  <si>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</si>
  <si>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</si>
  <si>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</si>
  <si>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</si>
  <si>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</si>
  <si>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</si>
  <si>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</si>
  <si>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</si>
  <si>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</si>
  <si>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</si>
  <si>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</si>
  <si>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</si>
  <si>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</si>
  <si>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</si>
  <si>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</si>
  <si>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</si>
  <si>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</si>
  <si>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</si>
  <si>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</si>
  <si>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</si>
  <si>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</si>
  <si>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</si>
  <si>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</si>
  <si>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</si>
  <si>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</si>
  <si>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</si>
  <si>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</si>
  <si>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</si>
  <si>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</si>
  <si>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</si>
  <si>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</si>
  <si>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</si>
  <si>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</si>
  <si>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</si>
  <si>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</si>
  <si>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</si>
  <si>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</si>
  <si>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</si>
  <si>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</si>
  <si>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</si>
  <si>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</si>
  <si>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</si>
  <si>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</si>
  <si>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</si>
  <si>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</si>
  <si>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</si>
  <si>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</si>
  <si>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</si>
  <si>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</si>
  <si>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</si>
  <si>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</si>
  <si>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</si>
  <si>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</si>
  <si>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</si>
  <si>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</si>
  <si>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</si>
  <si>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</si>
  <si>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</si>
  <si>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</si>
  <si>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</si>
  <si>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</si>
  <si>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</si>
  <si>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</si>
  <si>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</si>
  <si>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</si>
  <si>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</si>
  <si>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</si>
  <si>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</si>
  <si>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</si>
  <si>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</si>
  <si>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</si>
  <si>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</si>
  <si>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</si>
  <si>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</si>
  <si>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</si>
  <si>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</si>
  <si>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</si>
  <si>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</si>
  <si>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</si>
  <si>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</si>
  <si>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</si>
  <si>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</si>
  <si>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</si>
  <si>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</si>
  <si>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</si>
  <si>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</si>
  <si>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</si>
  <si>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</si>
  <si>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</si>
  <si>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</si>
  <si>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</si>
  <si>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</si>
  <si>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</si>
  <si>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</si>
  <si>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</si>
  <si>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</si>
  <si>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</si>
  <si>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</si>
  <si>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</si>
  <si>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</si>
  <si>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</si>
  <si>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</si>
  <si>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</si>
  <si>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</si>
  <si>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</si>
  <si>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</si>
  <si>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</si>
  <si>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</si>
  <si>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</si>
  <si>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</si>
  <si>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</si>
  <si>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</si>
  <si>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</si>
  <si>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</si>
  <si>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</si>
  <si>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</si>
  <si>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</si>
  <si>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</si>
  <si>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</si>
  <si>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</si>
  <si>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</si>
  <si>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</si>
  <si>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</si>
  <si>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</si>
  <si>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</si>
  <si>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</si>
  <si>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</si>
  <si>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</si>
  <si>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</si>
  <si>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</si>
  <si>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</si>
  <si>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</si>
  <si>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</si>
  <si>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</si>
  <si>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</si>
  <si>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</si>
  <si>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</si>
  <si>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</si>
  <si>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</si>
  <si>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</si>
  <si>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</si>
  <si>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</si>
  <si>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</si>
  <si>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</si>
  <si>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</si>
  <si>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</si>
  <si>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</si>
  <si>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</si>
  <si>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</si>
  <si>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</si>
  <si>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</si>
  <si>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</si>
  <si>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</si>
  <si>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</si>
  <si>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</si>
  <si>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</si>
  <si>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</si>
  <si>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</si>
  <si>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</si>
  <si>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</si>
  <si>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</si>
  <si>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</si>
  <si>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</si>
  <si>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</si>
  <si>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</si>
  <si>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</si>
  <si>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</si>
  <si>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</si>
  <si>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</si>
  <si>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</si>
  <si>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</si>
  <si>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</si>
  <si>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</si>
  <si>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</si>
  <si>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</si>
  <si>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</si>
  <si>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</si>
  <si>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</si>
  <si>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</si>
  <si>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</si>
  <si>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</si>
  <si>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</si>
  <si>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</si>
  <si>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</si>
  <si>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</si>
  <si>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</si>
  <si>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</si>
  <si>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</si>
  <si>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</si>
  <si>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</si>
  <si>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</si>
  <si>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</si>
  <si>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</si>
  <si>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</si>
  <si>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</si>
  <si>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</si>
  <si>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</si>
  <si>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</si>
  <si>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</si>
  <si>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</si>
  <si>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</si>
  <si>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</si>
  <si>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</si>
  <si>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</si>
  <si>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</si>
  <si>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</si>
  <si>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</si>
  <si>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</si>
  <si>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</si>
  <si>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</si>
  <si>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</si>
  <si>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</si>
  <si>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</si>
  <si>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</si>
  <si>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</si>
  <si>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</si>
  <si>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</si>
  <si>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</si>
  <si>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</si>
  <si>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</si>
  <si>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</si>
  <si>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</si>
  <si>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</si>
  <si>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</si>
  <si>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</si>
  <si>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</si>
  <si>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</si>
  <si>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</si>
  <si>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</si>
  <si>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</si>
  <si>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</si>
  <si>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</si>
  <si>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</si>
  <si>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</si>
  <si>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</si>
  <si>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</si>
  <si>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</si>
  <si>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</si>
  <si>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</si>
  <si>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</si>
  <si>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</si>
  <si>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</si>
  <si>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</si>
  <si>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</si>
  <si>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</si>
  <si>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</si>
  <si>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</si>
  <si>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</si>
  <si>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</si>
  <si>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</si>
  <si>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</si>
  <si>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</si>
  <si>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</si>
  <si>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</si>
  <si>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</si>
  <si>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</si>
  <si>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</si>
  <si>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</si>
  <si>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</si>
  <si>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</si>
  <si>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</si>
  <si>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</si>
  <si>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</si>
  <si>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</si>
  <si>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</si>
  <si>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</si>
  <si>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</si>
  <si>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</si>
  <si>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</si>
  <si>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</si>
  <si>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</si>
  <si>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</si>
  <si>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</si>
  <si>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</si>
  <si>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</si>
  <si>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</si>
  <si>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</si>
  <si>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</si>
  <si>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</si>
  <si>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</si>
  <si>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</si>
  <si>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</si>
  <si>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</si>
  <si>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</si>
  <si>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</si>
  <si>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</si>
  <si>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</si>
  <si>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</si>
  <si>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</si>
  <si>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</si>
  <si>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</si>
  <si>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</si>
  <si>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</si>
  <si>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</si>
  <si>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</si>
  <si>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</si>
  <si>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</si>
  <si>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</si>
  <si>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</si>
  <si>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</si>
  <si>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</si>
  <si>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</si>
  <si>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</si>
  <si>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</si>
  <si>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</si>
  <si>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</si>
  <si>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</si>
  <si>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</si>
  <si>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</si>
  <si>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</si>
  <si>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</si>
  <si>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</si>
  <si>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</si>
  <si>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</si>
  <si>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</si>
  <si>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</si>
  <si>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</si>
  <si>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</si>
  <si>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</si>
  <si>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</si>
  <si>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</si>
  <si>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</si>
  <si>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</si>
  <si>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</si>
  <si>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</si>
  <si>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</si>
  <si>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</si>
  <si>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</si>
  <si>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</si>
  <si>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</si>
  <si>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</si>
  <si>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</si>
  <si>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</si>
  <si>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</si>
  <si>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</si>
  <si>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</si>
  <si>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</si>
  <si>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</si>
  <si>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</si>
  <si>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</si>
  <si>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</si>
  <si>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</si>
  <si>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</si>
  <si>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</si>
  <si>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</si>
  <si>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</si>
  <si>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</si>
  <si>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</si>
  <si>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</si>
  <si>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</si>
  <si>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</si>
  <si>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</si>
  <si>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</si>
  <si>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</si>
  <si>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</si>
  <si>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</si>
  <si>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</si>
  <si>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</si>
  <si>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</si>
  <si>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</si>
  <si>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</si>
  <si>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</si>
  <si>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</si>
  <si>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</si>
  <si>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</si>
  <si>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</si>
  <si>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</si>
  <si>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</si>
  <si>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</si>
  <si>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</si>
  <si>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</si>
  <si>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</si>
  <si>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</si>
  <si>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</si>
  <si>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</si>
  <si>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</si>
  <si>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</si>
  <si>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</si>
  <si>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</si>
  <si>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</si>
  <si>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</si>
  <si>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</si>
  <si>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</si>
  <si>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</si>
  <si>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</si>
  <si>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</si>
  <si>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</si>
  <si>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</si>
  <si>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</si>
  <si>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</si>
  <si>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</si>
  <si>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</si>
  <si>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</si>
  <si>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</si>
  <si>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</si>
  <si>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</si>
  <si>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</si>
  <si>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</si>
  <si>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</si>
  <si>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</si>
  <si>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</si>
  <si>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</si>
  <si>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</si>
  <si>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</si>
  <si>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</si>
  <si>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</si>
  <si>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</si>
  <si>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</si>
  <si>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</si>
  <si>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</si>
  <si>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</si>
  <si>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</si>
  <si>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</si>
  <si>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</si>
  <si>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</si>
  <si>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</si>
  <si>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</si>
  <si>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</si>
  <si>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</si>
  <si>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</si>
  <si>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</si>
  <si>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</si>
  <si>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</si>
  <si>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</si>
  <si>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</si>
  <si>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</si>
  <si>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</si>
  <si>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</si>
  <si>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</si>
  <si>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</si>
  <si>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</si>
  <si>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</si>
  <si>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</si>
  <si>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</si>
  <si>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</si>
  <si>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</si>
  <si>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</si>
  <si>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</si>
  <si>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</si>
  <si>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</si>
  <si>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</si>
  <si>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</si>
  <si>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</si>
  <si>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</si>
  <si>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</si>
  <si>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</si>
  <si>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</si>
  <si>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</si>
  <si>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</si>
  <si>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</si>
  <si>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</si>
  <si>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</si>
  <si>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</si>
  <si>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</si>
  <si>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</si>
  <si>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</si>
  <si>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</si>
  <si>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</si>
  <si>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</si>
  <si>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</si>
  <si>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</si>
  <si>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</si>
  <si>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</si>
  <si>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</si>
  <si>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</si>
  <si>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</si>
  <si>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</si>
  <si>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</si>
  <si>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</si>
  <si>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</si>
  <si>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</si>
  <si>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</si>
  <si>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</si>
  <si>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</si>
  <si>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</si>
  <si>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</si>
  <si>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</si>
  <si>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</si>
  <si>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</si>
  <si>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</si>
  <si>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</si>
  <si>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</si>
  <si>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</si>
  <si>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</si>
  <si>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</si>
  <si>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</si>
  <si>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</si>
  <si>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</si>
  <si>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</si>
  <si>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</si>
  <si>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</si>
  <si>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</si>
  <si>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</si>
  <si>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</si>
  <si>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</si>
  <si>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</si>
  <si>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</si>
  <si>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</si>
  <si>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</si>
  <si>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</si>
  <si>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</si>
  <si>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</si>
  <si>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</si>
  <si>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</si>
  <si>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</si>
  <si>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</si>
  <si>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</si>
  <si>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</si>
  <si>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</si>
  <si>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</si>
  <si>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</si>
  <si>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</si>
  <si>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</si>
  <si>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</si>
  <si>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</si>
  <si>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</si>
  <si>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</si>
  <si>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</si>
  <si>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</si>
  <si>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</si>
  <si>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</si>
  <si>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</si>
  <si>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</si>
  <si>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</si>
  <si>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</si>
  <si>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</si>
  <si>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</si>
  <si>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</si>
  <si>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</si>
  <si>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</si>
  <si>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</si>
  <si>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</si>
  <si>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</si>
  <si>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</si>
  <si>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</si>
  <si>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</si>
  <si>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</si>
  <si>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</si>
  <si>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</si>
  <si>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</si>
  <si>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</si>
  <si>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</si>
  <si>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</si>
  <si>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</si>
  <si>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</si>
  <si>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</si>
  <si>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</si>
  <si>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</si>
  <si>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</si>
  <si>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</si>
  <si>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</si>
  <si>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</si>
  <si>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</si>
  <si>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</si>
  <si>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</si>
  <si>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</si>
  <si>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</si>
  <si>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</si>
  <si>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</si>
  <si>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</si>
  <si>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</si>
  <si>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</si>
  <si>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</si>
  <si>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</si>
  <si>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</si>
  <si>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</si>
  <si>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</si>
  <si>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</si>
  <si>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</si>
  <si>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</si>
  <si>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</si>
  <si>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</si>
  <si>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</si>
  <si>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</si>
  <si>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</si>
  <si>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</si>
  <si>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</si>
  <si>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</si>
  <si>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</si>
  <si>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</si>
  <si>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</si>
  <si>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</si>
  <si>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</si>
  <si>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</si>
  <si>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</si>
  <si>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</si>
  <si>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</si>
  <si>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</si>
  <si>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</si>
  <si>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</si>
  <si>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</si>
  <si>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</si>
  <si>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</si>
  <si>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</si>
  <si>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</si>
  <si>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</si>
  <si>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</si>
  <si>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</si>
  <si>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</si>
  <si>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</si>
  <si>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</si>
  <si>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</si>
  <si>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</si>
  <si>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</si>
  <si>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</si>
  <si>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</si>
  <si>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</si>
  <si>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</si>
  <si>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</si>
  <si>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</si>
  <si>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</si>
  <si>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</si>
  <si>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</si>
  <si>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</si>
  <si>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</si>
  <si>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</si>
  <si>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</si>
  <si>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</si>
  <si>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</si>
  <si>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</si>
  <si>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</si>
  <si>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</si>
  <si>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</si>
  <si>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</si>
  <si>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</si>
  <si>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</si>
  <si>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</si>
  <si>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</si>
  <si>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</si>
  <si>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</si>
  <si>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</si>
  <si>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</si>
  <si>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</si>
  <si>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</si>
  <si>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</si>
  <si>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</si>
  <si>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</si>
  <si>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</si>
  <si>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</si>
  <si>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</si>
  <si>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</si>
  <si>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</si>
  <si>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</si>
  <si>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</si>
  <si>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</si>
  <si>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</si>
  <si>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</si>
  <si>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</si>
  <si>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</si>
  <si>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</si>
  <si>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</si>
  <si>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</si>
  <si>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</si>
  <si>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</si>
  <si>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</si>
  <si>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</si>
  <si>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</si>
  <si>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</si>
  <si>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</si>
  <si>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</si>
  <si>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</si>
  <si>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</si>
  <si>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</si>
  <si>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</si>
  <si>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</si>
  <si>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</si>
  <si>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</si>
  <si>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</si>
  <si>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</si>
  <si>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</si>
  <si>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</si>
  <si>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</si>
  <si>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</si>
  <si>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</si>
  <si>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</si>
  <si>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</si>
  <si>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</si>
  <si>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</si>
  <si>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</si>
  <si>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</si>
  <si>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</si>
  <si>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</si>
  <si>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</si>
  <si>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</si>
  <si>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</si>
  <si>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</si>
  <si>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</si>
  <si>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</si>
  <si>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</si>
  <si>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</si>
  <si>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</si>
  <si>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</si>
  <si>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</si>
  <si>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</si>
  <si>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</si>
  <si>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</si>
  <si>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</si>
  <si>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</si>
  <si>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</si>
  <si>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</si>
  <si>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</si>
  <si>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</si>
  <si>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</si>
  <si>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</si>
  <si>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</si>
  <si>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</si>
  <si>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</si>
  <si>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</si>
  <si>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</si>
  <si>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</si>
  <si>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</si>
  <si>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</si>
  <si>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</si>
  <si>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</si>
  <si>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</si>
  <si>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</si>
  <si>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</si>
  <si>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</si>
  <si>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</si>
  <si>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</si>
  <si>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</si>
  <si>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</si>
  <si>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</si>
  <si>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</si>
  <si>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</si>
  <si>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</si>
  <si>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</si>
  <si>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</si>
  <si>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</si>
  <si>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</si>
  <si>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</si>
  <si>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</si>
  <si>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</si>
  <si>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</si>
  <si>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</si>
  <si>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</si>
  <si>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</si>
  <si>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</si>
  <si>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</si>
  <si>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</si>
  <si>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</si>
  <si>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</si>
  <si>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</si>
  <si>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</si>
  <si>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</si>
  <si>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</si>
  <si>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</si>
  <si>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</si>
  <si>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</si>
  <si>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</si>
  <si>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</si>
  <si>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</si>
  <si>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</si>
  <si>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</si>
  <si>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</si>
  <si>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</si>
  <si>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</si>
  <si>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</si>
  <si>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</si>
  <si>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</si>
  <si>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</si>
  <si>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</si>
  <si>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</si>
  <si>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</si>
  <si>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</si>
  <si>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</si>
  <si>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</si>
  <si>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</si>
  <si>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</si>
  <si>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</si>
  <si>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</si>
  <si>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</si>
  <si>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</si>
  <si>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</si>
  <si>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</si>
  <si>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</si>
  <si>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</si>
  <si>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</si>
  <si>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</si>
  <si>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</si>
  <si>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</si>
  <si>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</si>
  <si>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</si>
  <si>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</si>
  <si>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</si>
  <si>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</si>
  <si>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</si>
  <si>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</si>
  <si>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</si>
  <si>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</si>
  <si>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</si>
  <si>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</si>
  <si>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</si>
  <si>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</si>
  <si>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</si>
  <si>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</si>
  <si>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</si>
  <si>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</si>
  <si>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</si>
  <si>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</si>
  <si>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</si>
  <si>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</si>
  <si>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</si>
  <si>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</si>
  <si>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</si>
  <si>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</si>
  <si>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</si>
  <si>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</si>
  <si>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</si>
  <si>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</si>
  <si>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</si>
  <si>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</si>
  <si>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</si>
  <si>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</si>
  <si>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</si>
  <si>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</si>
  <si>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</si>
  <si>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</si>
  <si>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</si>
  <si>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Total Projects</t>
  </si>
  <si>
    <t>Percentage Successful</t>
  </si>
  <si>
    <t>Percentage Failed</t>
  </si>
  <si>
    <t>Percentage Canceled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</si>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</sst>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/>
    <xf numFmtId="164" fontId="0" fillId="0" borderId="0" xfId="1" applyNumberFormat="1" applyFont="1"/>
    <xf numFmtId="165" fontId="0" fillId="0" borderId="0" xfId="0" applyNumberFormat="1"/>
    <xf numFmtId="9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Project_Copy.xlsx]Category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Failed/Sucessful Play Outcomes</a:t>
            </a:r>
          </a:p>
        </c:rich>
      </c:tx>
      <c:layout>
        <c:manualLayout>
          <c:xMode val="edge"/>
          <c:yMode val="edge"/>
          <c:x val="0.32749349622835383"/>
          <c:y val="3.50672847554295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9-4C33-B894-C2B3F537ACA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59-4C33-B894-C2B3F537ACA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59-4C33-B894-C2B3F537ACA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59-4C33-B894-C2B3F537A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9295056"/>
        <c:axId val="2085343920"/>
      </c:barChart>
      <c:catAx>
        <c:axId val="191929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343920"/>
        <c:crosses val="autoZero"/>
        <c:auto val="1"/>
        <c:lblAlgn val="ctr"/>
        <c:lblOffset val="100"/>
        <c:noMultiLvlLbl val="0"/>
      </c:catAx>
      <c:valAx>
        <c:axId val="208534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29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Project_Copy.xlsx]Subcategory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DD-4963-A12D-F9ED8AB8E5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963-A12D-F9ED8AB8E5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DD-4963-A12D-F9ED8AB8E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907440"/>
        <c:axId val="2085351408"/>
      </c:barChart>
      <c:catAx>
        <c:axId val="6990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351408"/>
        <c:crosses val="autoZero"/>
        <c:auto val="1"/>
        <c:lblAlgn val="ctr"/>
        <c:lblOffset val="100"/>
        <c:noMultiLvlLbl val="0"/>
      </c:catAx>
      <c:valAx>
        <c:axId val="20853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Project_Copy.xlsx]Outcomes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5-4D44-A2CA-64E21387035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5-4D44-A2CA-64E21387035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5-4D44-A2CA-64E213870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6464"/>
        <c:axId val="2085357648"/>
      </c:lineChart>
      <c:catAx>
        <c:axId val="640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357648"/>
        <c:crosses val="autoZero"/>
        <c:auto val="1"/>
        <c:lblAlgn val="ctr"/>
        <c:lblOffset val="100"/>
        <c:noMultiLvlLbl val="0"/>
      </c:catAx>
      <c:valAx>
        <c:axId val="208535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of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AF-41D3-845D-5D55C0E8037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AF-41D3-845D-5D55C0E8037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AF-41D3-845D-5D55C0E80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3919008"/>
        <c:axId val="1335675712"/>
      </c:lineChart>
      <c:catAx>
        <c:axId val="146391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675712"/>
        <c:crosses val="autoZero"/>
        <c:auto val="1"/>
        <c:lblAlgn val="ctr"/>
        <c:lblOffset val="100"/>
        <c:noMultiLvlLbl val="0"/>
      </c:catAx>
      <c:valAx>
        <c:axId val="133567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9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EF0B1A9-65A3-4874-89F2-FAD6E16C35C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98424E4-5FDD-45E9-BAE9-E3DDDD079AF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395C421-6F75-43B2-BD2F-E4F61C6CFEF7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1</xdr:row>
      <xdr:rowOff>185737</xdr:rowOff>
    </xdr:from>
    <xdr:to>
      <xdr:col>19</xdr:col>
      <xdr:colOff>600075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BA8CC8-B1AC-4357-8083-3AC1662EE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4762</xdr:rowOff>
    </xdr:from>
    <xdr:to>
      <xdr:col>21</xdr:col>
      <xdr:colOff>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E34E8-F0D2-4D7E-AED8-C07ABF419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61912</xdr:rowOff>
    </xdr:from>
    <xdr:to>
      <xdr:col>16</xdr:col>
      <xdr:colOff>266700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D788E4-CB7D-4135-A67A-AB72044AF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EBA5E1-CB4E-45C7-ACD3-FD8ADBC5A1D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2B3C1FB-FB8B-4788-B4F1-FB05BE869CB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4762</xdr:rowOff>
    </xdr:from>
    <xdr:to>
      <xdr:col>10</xdr:col>
      <xdr:colOff>9525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7AA6A-1AA3-4876-AC3A-7EA1FCC5B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gvir Pabla" refreshedDate="43896.919498958334" createdVersion="6" refreshedVersion="6" minRefreshableVersion="3" recordCount="4114" xr:uid="{C8DCC148-9562-4C77-A4D7-60F39B3669A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gvir Pabla" refreshedDate="43896.951229861108" createdVersion="6" refreshedVersion="6" minRefreshableVersion="3" recordCount="4114" xr:uid="{4DD68B67-91C2-472A-8E66-A7FABC76B0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5D8C8-29B5-41C8-9878-8A2DE4D12E6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01D56-4AC8-4933-A784-F3A697994BE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2CC2A-61AA-4488-BE8D-DC37E528EC35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4033" activePane="bottomLeft" state="frozen"/>
      <selection pane="bottomLeft" activeCell="M4115" sqref="M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7109375" customWidth="1"/>
    <col min="16" max="16" width="20.7109375" customWidth="1"/>
    <col min="17" max="17" width="41.140625" customWidth="1"/>
    <col min="18" max="18" width="16.85546875" bestFit="1" customWidth="1"/>
    <col min="19" max="20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BCA15150-518D-4C4F-B435-2049EE96DB7B}">
    <filterColumn colId="17">
      <filters>
        <filter val="plays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7128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05B23-8171-4787-809C-1E50367B00DE}">
  <dimension ref="A2:F7"/>
  <sheetViews>
    <sheetView workbookViewId="0">
      <selection activeCell="C14" sqref="C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25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D2CDA-D4A3-449F-AC27-7DCE2359575C}">
  <dimension ref="A1:E7"/>
  <sheetViews>
    <sheetView topLeftCell="A4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3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AD9F3-7F33-4AB5-BCA0-A9666498A9FA}">
  <dimension ref="A1:E18"/>
  <sheetViews>
    <sheetView tabSelected="1" workbookViewId="0">
      <selection activeCell="F11" sqref="F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5" t="s">
        <v>8373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5">
      <c r="A7" s="15" t="s">
        <v>8374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5">
      <c r="A8" s="15" t="s">
        <v>8375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5">
      <c r="A9" s="15" t="s">
        <v>8376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5">
      <c r="A10" s="15" t="s">
        <v>8367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5">
      <c r="A11" s="15" t="s">
        <v>8377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5">
      <c r="A12" s="15" t="s">
        <v>8368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5">
      <c r="A13" s="15" t="s">
        <v>8369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5">
      <c r="A14" s="15" t="s">
        <v>8370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5">
      <c r="A15" s="15" t="s">
        <v>8371</v>
      </c>
      <c r="B15" s="9"/>
      <c r="C15" s="9">
        <v>50</v>
      </c>
      <c r="D15" s="9">
        <v>65</v>
      </c>
      <c r="E15" s="9">
        <v>115</v>
      </c>
    </row>
    <row r="16" spans="1:5" x14ac:dyDescent="0.25">
      <c r="A16" s="15" t="s">
        <v>8372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5">
      <c r="A17" s="15" t="s">
        <v>8378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5">
      <c r="A18" s="15" t="s">
        <v>8361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27B2A-207C-4E55-B91B-F3336F11663E}">
  <dimension ref="A1:F8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45.140625" customWidth="1"/>
    <col min="3" max="4" width="10.5703125" bestFit="1" customWidth="1"/>
    <col min="5" max="5" width="17.140625" bestFit="1" customWidth="1"/>
    <col min="6" max="6" width="18" bestFit="1" customWidth="1"/>
  </cols>
  <sheetData>
    <row r="1" spans="1:6" x14ac:dyDescent="0.25">
      <c r="A1" s="16" t="s">
        <v>8380</v>
      </c>
      <c r="B1" s="17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Kickstarter!B:F, 4, FALSE)</f>
        <v>2020</v>
      </c>
      <c r="E2" s="18">
        <f>VLOOKUP(A2, Kickstarter!B:P, 15, FALSE)</f>
        <v>51.79</v>
      </c>
      <c r="F2">
        <f>VLOOKUP(A2, Kickstarter!B:L,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Kickstarter!B:F, 4, FALSE)</f>
        <v>2020</v>
      </c>
      <c r="E3" s="18">
        <f>VLOOKUP(A3, Kickstarter!B:P, 15, FALSE)</f>
        <v>36.07</v>
      </c>
      <c r="F3">
        <f>VLOOKUP(A3, Kickstarter!B:L,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Kickstarter!B:F, 4, FALSE)</f>
        <v>2576</v>
      </c>
      <c r="E4" s="18">
        <f>VLOOKUP(A4, Kickstarter!B:P, 15, FALSE)</f>
        <v>33.03</v>
      </c>
      <c r="F4">
        <f>VLOOKUP(A4, Kickstarter!B:L,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Kickstarter!B:F, 4, FALSE)</f>
        <v>1168</v>
      </c>
      <c r="E5" s="18">
        <f>VLOOKUP(A5, Kickstarter!B:P, 15, FALSE)</f>
        <v>44.92</v>
      </c>
      <c r="F5">
        <f>VLOOKUP(A5, Kickstarter!B:L,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Kickstarter!B:F, 4, FALSE)</f>
        <v>4137</v>
      </c>
      <c r="E6" s="18">
        <f>VLOOKUP(A6, Kickstarter!B:P, 15, FALSE)</f>
        <v>36.61</v>
      </c>
      <c r="F6">
        <f>VLOOKUP(A6, Kickstarter!B:L, 11, FALSE)</f>
        <v>113</v>
      </c>
    </row>
    <row r="7" spans="1:6" x14ac:dyDescent="0.25">
      <c r="B7" s="3"/>
    </row>
    <row r="8" spans="1:6" x14ac:dyDescent="0.25">
      <c r="B8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66A7A-BCB2-4F32-84B4-2C18D8004F42}">
  <dimension ref="A1:T413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2" max="2" width="32.140625" style="3" customWidth="1"/>
    <col min="3" max="3" width="45.5703125" style="3" customWidth="1"/>
    <col min="4" max="4" width="12.5703125" bestFit="1" customWidth="1"/>
    <col min="5" max="5" width="11.14062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4.85546875" bestFit="1" customWidth="1"/>
    <col min="16" max="16" width="16.5703125" bestFit="1" customWidth="1"/>
    <col min="18" max="18" width="11.85546875" bestFit="1" customWidth="1"/>
    <col min="19" max="19" width="23.42578125" bestFit="1" customWidth="1"/>
    <col min="20" max="20" width="2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4">
        <v>42430.040798611109</v>
      </c>
      <c r="T3" s="14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4">
        <v>42155.920219907406</v>
      </c>
      <c r="T7" s="14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4">
        <v>42157.591064814813</v>
      </c>
      <c r="T8" s="14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4">
        <v>42676.065150462964</v>
      </c>
      <c r="T9" s="14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4">
        <v>42712.23474537037</v>
      </c>
      <c r="T13" s="14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4">
        <v>42018.94159722222</v>
      </c>
      <c r="T24" s="14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4">
        <v>42558.189432870371</v>
      </c>
      <c r="T27" s="14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4">
        <v>42158.065694444449</v>
      </c>
      <c r="T35" s="14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4">
        <v>42208.84646990741</v>
      </c>
      <c r="T37" s="14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4">
        <v>42494.683634259258</v>
      </c>
      <c r="T45" s="14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4">
        <v>42026.88118055556</v>
      </c>
      <c r="T66" s="14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4">
        <v>41841.26489583333</v>
      </c>
      <c r="T81" s="14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4">
        <v>41766.80572916667</v>
      </c>
      <c r="T84" s="14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4">
        <v>42284.516064814816</v>
      </c>
      <c r="T140" s="14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4">
        <v>42136.536134259266</v>
      </c>
      <c r="T142" s="14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4">
        <v>42400.704537037032</v>
      </c>
      <c r="T147" s="14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4">
        <v>42017.88045138889</v>
      </c>
      <c r="T148" s="14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4">
        <v>42239.957962962959</v>
      </c>
      <c r="T157" s="14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4">
        <v>42493.219236111108</v>
      </c>
      <c r="T164" s="14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4">
        <v>42292.087592592594</v>
      </c>
      <c r="T207" s="14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4">
        <v>41953.8675</v>
      </c>
      <c r="T208" s="14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4">
        <v>41894.91375</v>
      </c>
      <c r="T227" s="14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4">
        <v>41776.063136574077</v>
      </c>
      <c r="T236" s="14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4">
        <v>42572.61681712963</v>
      </c>
      <c r="T238" s="14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4">
        <v>42626.7503125</v>
      </c>
      <c r="T251" s="14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4">
        <v>42179.898472222223</v>
      </c>
      <c r="T256" s="14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4">
        <v>42605.765381944439</v>
      </c>
      <c r="T260" s="14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4">
        <v>42053.916921296302</v>
      </c>
      <c r="T267" s="14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4">
        <v>42689.214988425927</v>
      </c>
      <c r="T278" s="14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4">
        <v>41856.010069444441</v>
      </c>
      <c r="T293" s="14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4">
        <v>41891.96503472222</v>
      </c>
      <c r="T376" s="14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percent" val="0"/>
        <cfvo type="percent" val="90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76E5A-48BF-4023-899A-873F815BE889}">
  <dimension ref="A1:T251"/>
  <sheetViews>
    <sheetView workbookViewId="0">
      <selection activeCell="C1" sqref="C1:C1048576"/>
    </sheetView>
  </sheetViews>
  <sheetFormatPr defaultRowHeight="15" x14ac:dyDescent="0.25"/>
  <cols>
    <col min="2" max="2" width="27.85546875" style="3" customWidth="1"/>
    <col min="3" max="3" width="46" style="3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4.85546875" bestFit="1" customWidth="1"/>
    <col min="16" max="16" width="16.5703125" bestFit="1" customWidth="1"/>
    <col min="18" max="18" width="11.85546875" bestFit="1" customWidth="1"/>
    <col min="19" max="19" width="23.42578125" bestFit="1" customWidth="1"/>
    <col min="20" max="20" width="2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4">
        <v>42492.737847222219</v>
      </c>
      <c r="T2" s="14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4">
        <v>42103.016585648147</v>
      </c>
      <c r="T3" s="14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4">
        <v>42108.692060185189</v>
      </c>
      <c r="T4" s="14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4">
        <v>42453.806307870371</v>
      </c>
      <c r="T5" s="14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4">
        <v>42123.648831018523</v>
      </c>
      <c r="T6" s="14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4">
        <v>41858.007071759261</v>
      </c>
      <c r="T7" s="14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4">
        <v>41781.045173611114</v>
      </c>
      <c r="T8" s="14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4">
        <v>42370.007766203707</v>
      </c>
      <c r="T9" s="14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4">
        <v>42115.11618055556</v>
      </c>
      <c r="T21" s="14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4">
        <v>42722.84474537037</v>
      </c>
      <c r="T23" s="14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4">
        <v>42370.90320601852</v>
      </c>
      <c r="T31" s="14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4">
        <v>42047.07640046296</v>
      </c>
      <c r="T33" s="14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4">
        <v>41831.742962962962</v>
      </c>
      <c r="T38" s="14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4">
        <v>41869.714166666665</v>
      </c>
      <c r="T40" s="14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4">
        <v>42701.908807870372</v>
      </c>
      <c r="T44" s="14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4">
        <v>42103.024398148147</v>
      </c>
      <c r="T67" s="14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4">
        <v>41829.73715277778</v>
      </c>
      <c r="T90" s="14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4">
        <v>41789.893599537041</v>
      </c>
      <c r="T91" s="14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4">
        <v>41779.657870370371</v>
      </c>
      <c r="T103" s="14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6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4">
        <v>42534.866875</v>
      </c>
      <c r="T158" s="14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4">
        <v>41842.828680555554</v>
      </c>
      <c r="T174" s="14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4">
        <v>41804.937083333331</v>
      </c>
      <c r="T202" s="14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4">
        <v>42144.231527777782</v>
      </c>
      <c r="T206" s="14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4">
        <v>42031.666898148149</v>
      </c>
      <c r="T224" s="14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4">
        <v>42209.67288194444</v>
      </c>
      <c r="T237" s="14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percent" val="0"/>
        <cfvo type="percent" val="90"/>
        <color rgb="FFFF7128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009A0-048C-439F-A1B7-22AF6B8BD08D}">
  <dimension ref="A1:C14"/>
  <sheetViews>
    <sheetView workbookViewId="0">
      <selection activeCell="B4" sqref="B4"/>
    </sheetView>
  </sheetViews>
  <sheetFormatPr defaultRowHeight="15" x14ac:dyDescent="0.25"/>
  <cols>
    <col min="1" max="1" width="28.42578125" bestFit="1" customWidth="1"/>
    <col min="2" max="2" width="11.140625" bestFit="1" customWidth="1"/>
    <col min="3" max="3" width="11.710937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9">
        <f>AVERAGE( 'Successful U.S. Kickstarters'!D:D)</f>
        <v>5048.8786407766993</v>
      </c>
      <c r="C2" s="19">
        <f>AVERAGE('Failed U.S. Kickstarters'!D:D)</f>
        <v>10554.212</v>
      </c>
    </row>
    <row r="3" spans="1:3" x14ac:dyDescent="0.25">
      <c r="A3" t="s">
        <v>8389</v>
      </c>
      <c r="B3" s="19">
        <f>MEDIAN( 'Successful U.S. Kickstarters'!D:D)</f>
        <v>3000</v>
      </c>
      <c r="C3" s="19">
        <f>MEDIAN('Failed U.S. Kickstarters'!D:D)</f>
        <v>5000</v>
      </c>
    </row>
    <row r="4" spans="1:3" x14ac:dyDescent="0.25">
      <c r="A4" t="s">
        <v>8392</v>
      </c>
      <c r="B4" s="19">
        <f>_xlfn.STDEV.P('Successful U.S. Kickstarters'!D:D)</f>
        <v>7748.7537726373303</v>
      </c>
      <c r="C4" s="19">
        <f>_xlfn.STDEV.P('Failed U.S. Kickstarters'!D:D)</f>
        <v>21967.731061515115</v>
      </c>
    </row>
    <row r="5" spans="1:3" x14ac:dyDescent="0.25">
      <c r="A5" t="s">
        <v>8393</v>
      </c>
      <c r="B5" s="19">
        <f>_xlfn.QUARTILE.EXC('Successful U.S. Kickstarters'!D:D, 3)</f>
        <v>5000</v>
      </c>
      <c r="C5" s="19">
        <f>_xlfn.QUARTILE.EXC('Failed U.S. Kickstarters'!D:D, 3)</f>
        <v>10000</v>
      </c>
    </row>
    <row r="6" spans="1:3" x14ac:dyDescent="0.25">
      <c r="A6" t="s">
        <v>8394</v>
      </c>
      <c r="B6" s="19">
        <f>_xlfn.QUARTILE.EXC('Successful U.S. Kickstarters'!D:D, 1)</f>
        <v>1500</v>
      </c>
      <c r="C6" s="19">
        <f>_xlfn.QUARTILE.EXC('Failed U.S. Kickstarters'!D:D, 1)</f>
        <v>2000</v>
      </c>
    </row>
    <row r="7" spans="1:3" x14ac:dyDescent="0.25">
      <c r="A7" t="s">
        <v>8395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8390</v>
      </c>
      <c r="B9" s="19">
        <f>AVERAGE('Successful U.S. Kickstarters'!E:E)</f>
        <v>5601.5458009708727</v>
      </c>
      <c r="C9" s="19">
        <f>AVERAGE('Failed U.S. Kickstarters'!E:E)</f>
        <v>558.65484000000004</v>
      </c>
    </row>
    <row r="10" spans="1:3" x14ac:dyDescent="0.25">
      <c r="A10" t="s">
        <v>8391</v>
      </c>
      <c r="B10" s="19">
        <f>MEDIAN('Successful U.S. Kickstarters'!E:E)</f>
        <v>3167.5</v>
      </c>
      <c r="C10" s="19">
        <f>MEDIAN('Failed U.S. Kickstarters'!E:E)</f>
        <v>103</v>
      </c>
    </row>
    <row r="11" spans="1:3" x14ac:dyDescent="0.25">
      <c r="A11" t="s">
        <v>8396</v>
      </c>
      <c r="B11" s="19">
        <f>_xlfn.STDEV.P('Successful U.S. Kickstarters'!E:E)</f>
        <v>8334.5731699164608</v>
      </c>
      <c r="C11" s="19">
        <f>_xlfn.STDEV.P('Failed U.S. Kickstarters'!E:E)</f>
        <v>1330.5230280400915</v>
      </c>
    </row>
    <row r="12" spans="1:3" x14ac:dyDescent="0.25">
      <c r="A12" t="s">
        <v>8397</v>
      </c>
      <c r="B12" s="19">
        <f>_xlfn.QUARTILE.EXC('Successful U.S. Kickstarters'!E:E, 3)</f>
        <v>5699</v>
      </c>
      <c r="C12" s="19">
        <f>_xlfn.QUARTILE.EXC('Failed U.S. Kickstarters'!E:E, 3)</f>
        <v>501</v>
      </c>
    </row>
    <row r="13" spans="1:3" x14ac:dyDescent="0.25">
      <c r="A13" t="s">
        <v>8398</v>
      </c>
      <c r="B13" s="19">
        <f>_xlfn.QUARTILE.EXC('Successful U.S. Kickstarters'!E:E, 1)</f>
        <v>1716.5074999999999</v>
      </c>
      <c r="C13" s="19">
        <f>_xlfn.QUARTILE.EXC('Failed U.S. Kickstarters'!E:E, 1)</f>
        <v>9.25</v>
      </c>
    </row>
    <row r="14" spans="1:3" x14ac:dyDescent="0.25">
      <c r="A14" t="s">
        <v>8399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DC5ED-7CF9-4D86-BF00-BC1E1BE2517D}">
  <dimension ref="A1:H13"/>
  <sheetViews>
    <sheetView workbookViewId="0">
      <selection activeCell="N10" sqref="N1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8382</v>
      </c>
      <c r="B1" s="16" t="s">
        <v>8400</v>
      </c>
      <c r="C1" s="16" t="s">
        <v>8405</v>
      </c>
      <c r="D1" s="16" t="s">
        <v>8406</v>
      </c>
      <c r="E1" s="16" t="s">
        <v>8401</v>
      </c>
      <c r="F1" s="16" t="s">
        <v>8402</v>
      </c>
      <c r="G1" s="16" t="s">
        <v>8403</v>
      </c>
      <c r="H1" s="16" t="s">
        <v>8404</v>
      </c>
    </row>
    <row r="2" spans="1:8" x14ac:dyDescent="0.25">
      <c r="A2" t="s">
        <v>8407</v>
      </c>
      <c r="B2">
        <f>COUNTIFS(Kickstarter!F:F,"successful", Kickstarter!D:D,"&lt;1000")</f>
        <v>322</v>
      </c>
      <c r="C2">
        <f>COUNTIFS(Kickstarter!F:F,"failed", Kickstarter!D:D,"&lt;1000")</f>
        <v>113</v>
      </c>
      <c r="D2">
        <f>COUNTIFS(Kickstarter!F:F,"canceled", Kickstarter!D:D,"&lt;1000")</f>
        <v>18</v>
      </c>
      <c r="E2">
        <f>SUM(B2,C2,D2)</f>
        <v>453</v>
      </c>
      <c r="F2" s="20">
        <f>SUM(B2/E2)</f>
        <v>0.71081677704194257</v>
      </c>
      <c r="G2" s="20">
        <f>SUM(C2/E2)</f>
        <v>0.24944812362030905</v>
      </c>
      <c r="H2" s="20">
        <f>SUM(D2/E2)</f>
        <v>3.9735099337748346E-2</v>
      </c>
    </row>
    <row r="3" spans="1:8" x14ac:dyDescent="0.25">
      <c r="A3" t="s">
        <v>8408</v>
      </c>
      <c r="B3">
        <f>COUNTIFS(Kickstarter!F:F,"successful",Kickstarter!D:D,"&gt;=1000",Kickstarter!D:D,"&lt;=4999")</f>
        <v>932</v>
      </c>
      <c r="C3">
        <f>COUNTIFS(Kickstarter!F:F,"failed",Kickstarter!D:D,"&gt;=1000",Kickstarter!D:D,"&lt;=4999")</f>
        <v>420</v>
      </c>
      <c r="D3">
        <f>COUNTIFS(Kickstarter!F:F,"canceled",Kickstarter!D:D,"&gt;=1000",Kickstarter!D:D,"&lt;=4999")</f>
        <v>60</v>
      </c>
      <c r="E3">
        <f t="shared" ref="E3:E13" si="0">SUM(B3,C3,D3)</f>
        <v>1412</v>
      </c>
      <c r="F3" s="20">
        <f t="shared" ref="F3:F13" si="1">SUM(B3/E3)</f>
        <v>0.66005665722379603</v>
      </c>
      <c r="G3" s="20">
        <f t="shared" ref="G3:G13" si="2">SUM(C3/E3)</f>
        <v>0.29745042492917845</v>
      </c>
      <c r="H3" s="20">
        <f t="shared" ref="H3:H13" si="3">SUM(D3/E3)</f>
        <v>4.2492917847025496E-2</v>
      </c>
    </row>
    <row r="4" spans="1:8" x14ac:dyDescent="0.25">
      <c r="A4" t="s">
        <v>8409</v>
      </c>
      <c r="B4">
        <f>COUNTIFS(Kickstarter!F:F,"successful",Kickstarter!D:D,"&gt;=5000",Kickstarter!D:D,"&lt;=9999")</f>
        <v>381</v>
      </c>
      <c r="C4">
        <f>COUNTIFS(Kickstarter!F:F,"failed",Kickstarter!D:D,"&gt;=5000",Kickstarter!D:D,"&lt;=9999")</f>
        <v>283</v>
      </c>
      <c r="D4">
        <f>COUNTIFS(Kickstarter!F:F,"canceled",Kickstarter!D:D,"&gt;=5000",Kickstarter!D:D,"&lt;=9999")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25">
      <c r="A5" t="s">
        <v>8410</v>
      </c>
      <c r="B5">
        <f>COUNTIFS(Kickstarter!F:F,"successful",Kickstarter!D:D,"&gt;=10000",Kickstarter!D:D,"&lt;=14999")</f>
        <v>168</v>
      </c>
      <c r="C5">
        <f>COUNTIFS(Kickstarter!F:F,"failed",Kickstarter!D:D,"&gt;=10000",Kickstarter!D:D,"&lt;=14999")</f>
        <v>144</v>
      </c>
      <c r="D5">
        <f>COUNTIFS(Kickstarter!F:F,"canceled",Kickstarter!D:D,"&gt;=10000",Kickstarter!D:D,"&lt;=14999")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25">
      <c r="A6" t="s">
        <v>8411</v>
      </c>
      <c r="B6">
        <f>COUNTIFS(Kickstarter!F:F,"successful",Kickstarter!D:D,"&gt;=15000",Kickstarter!D:D,"&lt;=19999")</f>
        <v>94</v>
      </c>
      <c r="C6">
        <f>COUNTIFS(Kickstarter!F:F,"failed",Kickstarter!D:D,"&gt;=15000",Kickstarter!D:D,"&lt;=19999")</f>
        <v>90</v>
      </c>
      <c r="D6">
        <f>COUNTIFS(Kickstarter!F:F,"canceled",Kickstarter!D:D,"&gt;=15000",Kickstarter!D:D,"&lt;=19999")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25">
      <c r="A7" t="s">
        <v>8412</v>
      </c>
      <c r="B7">
        <f>COUNTIFS(Kickstarter!F:F,"successful",Kickstarter!D:D,"&gt;=20000",Kickstarter!D:D,"&lt;=24999")</f>
        <v>62</v>
      </c>
      <c r="C7">
        <f>COUNTIFS(Kickstarter!F:F,"failed",Kickstarter!D:D,"&gt;=20000",Kickstarter!D:D,"&lt;=24999")</f>
        <v>72</v>
      </c>
      <c r="D7">
        <f>COUNTIFS(Kickstarter!F:F,"canceled",Kickstarter!D:D,"&gt;=20000",Kickstarter!D:D,"&lt;=24999")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25">
      <c r="A8" t="s">
        <v>8413</v>
      </c>
      <c r="B8">
        <f>COUNTIFS(Kickstarter!F:F,"successful",Kickstarter!D:D,"&gt;=25000",Kickstarter!D:D,"&lt;=29999")</f>
        <v>55</v>
      </c>
      <c r="C8">
        <f>COUNTIFS(Kickstarter!F:F,"failed",Kickstarter!D:D,"&gt;=25000",Kickstarter!D:D,"&lt;=29999")</f>
        <v>64</v>
      </c>
      <c r="D8">
        <f>COUNTIFS(Kickstarter!F:F,"canceled",Kickstarter!D:D,"&gt;=25000",Kickstarter!D:D,"&lt;=29999")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25">
      <c r="A9" t="s">
        <v>8414</v>
      </c>
      <c r="B9">
        <f>COUNTIFS(Kickstarter!F:F,"successful",Kickstarter!D:D,"&gt;=30000",Kickstarter!D:D,"&lt;=34999")</f>
        <v>32</v>
      </c>
      <c r="C9">
        <f>COUNTIFS(Kickstarter!F:F,"failed",Kickstarter!D:D,"&gt;=30000",Kickstarter!D:D,"&lt;=34999")</f>
        <v>37</v>
      </c>
      <c r="D9">
        <f>COUNTIFS(Kickstarter!F:F,"canceled",Kickstarter!D:D,"&gt;=30000",Kickstarter!D:D,"&lt;=34999")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25">
      <c r="A10" t="s">
        <v>8418</v>
      </c>
      <c r="B10">
        <f>COUNTIFS(Kickstarter!F:F,"successful",Kickstarter!D:D,"&gt;=35000",Kickstarter!D:D,"&lt;=39999")</f>
        <v>26</v>
      </c>
      <c r="C10">
        <f>COUNTIFS(Kickstarter!F:F,"failed",Kickstarter!D:D,"&gt;=35000",Kickstarter!D:D,"&lt;=39999")</f>
        <v>22</v>
      </c>
      <c r="D10">
        <f>COUNTIFS(Kickstarter!F:F,"canceled",Kickstarter!D:D,"&gt;=35000",Kickstarter!D:D,"&lt;=39999")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25">
      <c r="A11" t="s">
        <v>8415</v>
      </c>
      <c r="B11">
        <f>COUNTIFS(Kickstarter!F:F,"successful",Kickstarter!D:D,"&gt;=40000",Kickstarter!D:D,"&lt;=44999")</f>
        <v>21</v>
      </c>
      <c r="C11">
        <f>COUNTIFS(Kickstarter!F:F,"failed",Kickstarter!D:D,"&gt;=40000",Kickstarter!D:D,"&lt;=44999")</f>
        <v>16</v>
      </c>
      <c r="D11">
        <f>COUNTIFS(Kickstarter!F:F,"canceled",Kickstarter!D:D,"&gt;=40000",Kickstarter!D:D,"&lt;=44999")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25">
      <c r="A12" t="s">
        <v>8416</v>
      </c>
      <c r="B12">
        <f>COUNTIFS(Kickstarter!F:F,"successful",Kickstarter!D:D,"&gt;=45000",Kickstarter!D:D,"&lt;=49999")</f>
        <v>6</v>
      </c>
      <c r="C12">
        <f>COUNTIFS(Kickstarter!F:F,"failed",Kickstarter!D:D,"&gt;=45000",Kickstarter!D:D,"&lt;=49999")</f>
        <v>11</v>
      </c>
      <c r="D12">
        <f>COUNTIFS(Kickstarter!F:F,"canceled",Kickstarter!D:D,"&gt;=45000",Kickstarter!D:D,"&lt;=49999")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25">
      <c r="A13" t="s">
        <v>8417</v>
      </c>
      <c r="B13">
        <f>COUNTIFS(Kickstarter!F:F,"successful",Kickstarter!D:D,"&gt;=50000")</f>
        <v>86</v>
      </c>
      <c r="C13">
        <f>COUNTIFS(Kickstarter!F:F,"failed",Kickstarter!D:D,"&gt;=50000")</f>
        <v>258</v>
      </c>
      <c r="D13">
        <f>COUNTIFS(Kickstarter!F:F,"canceled",Kickstarter!D:D,"&gt;=50000")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Outcomes Based on Goals</vt:lpstr>
      <vt:lpstr>GB Musical Data 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Jugvir Pabla</cp:lastModifiedBy>
  <dcterms:created xsi:type="dcterms:W3CDTF">2017-04-20T15:17:24Z</dcterms:created>
  <dcterms:modified xsi:type="dcterms:W3CDTF">2020-03-12T04:48:45Z</dcterms:modified>
</cp:coreProperties>
</file>