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995" firstSheet="3" activeTab="10"/>
  </bookViews>
  <sheets>
    <sheet name="Vars" sheetId="1" r:id="rId1"/>
    <sheet name="Sheet2" sheetId="2" r:id="rId2"/>
    <sheet name="Sheet3" sheetId="3" r:id="rId3"/>
    <sheet name="Sheet4" sheetId="4" r:id="rId4"/>
    <sheet name="Sheet6" sheetId="6" r:id="rId5"/>
    <sheet name="ContVar" sheetId="9" r:id="rId6"/>
    <sheet name="IV_categorical" sheetId="10" r:id="rId7"/>
    <sheet name="Sheet11" sheetId="11" r:id="rId8"/>
    <sheet name="Model1" sheetId="13" r:id="rId9"/>
    <sheet name="Sheet14" sheetId="14" r:id="rId10"/>
    <sheet name="Sheet15" sheetId="15" r:id="rId11"/>
  </sheets>
  <definedNames>
    <definedName name="_xlnm._FilterDatabase" localSheetId="6" hidden="1">IV_categorical!$A$1:$I$49</definedName>
    <definedName name="_xlnm._FilterDatabase" localSheetId="4" hidden="1">Sheet6!$A$1:$H$9</definedName>
  </definedNames>
  <calcPr calcId="145621"/>
</workbook>
</file>

<file path=xl/calcChain.xml><?xml version="1.0" encoding="utf-8"?>
<calcChain xmlns="http://schemas.openxmlformats.org/spreadsheetml/2006/main">
  <c r="G5" i="15" l="1"/>
  <c r="H5" i="15"/>
  <c r="F5" i="15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2" i="11"/>
  <c r="I50" i="10"/>
  <c r="H50" i="10"/>
  <c r="H51" i="10"/>
  <c r="H52" i="10"/>
  <c r="H53" i="10"/>
  <c r="G50" i="10"/>
  <c r="G51" i="10"/>
  <c r="G52" i="10"/>
  <c r="G53" i="10"/>
  <c r="F50" i="10"/>
  <c r="F51" i="10"/>
  <c r="F52" i="10"/>
  <c r="F53" i="10"/>
  <c r="H3" i="10"/>
  <c r="I2" i="10" s="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H2" i="10"/>
  <c r="G2" i="10"/>
  <c r="F2" i="10"/>
  <c r="K3" i="9"/>
  <c r="K4" i="9"/>
  <c r="K5" i="9"/>
  <c r="K6" i="9"/>
  <c r="K7" i="9"/>
  <c r="K8" i="9"/>
  <c r="K9" i="9"/>
  <c r="K10" i="9"/>
  <c r="K11" i="9"/>
  <c r="K2" i="9"/>
  <c r="J3" i="9"/>
  <c r="J4" i="9"/>
  <c r="J5" i="9"/>
  <c r="J6" i="9"/>
  <c r="J7" i="9"/>
  <c r="J8" i="9"/>
  <c r="J9" i="9"/>
  <c r="J10" i="9"/>
  <c r="J11" i="9"/>
  <c r="J2" i="9"/>
  <c r="I4" i="9"/>
  <c r="I8" i="9"/>
  <c r="H3" i="9"/>
  <c r="I3" i="9" s="1"/>
  <c r="H4" i="9"/>
  <c r="H5" i="9"/>
  <c r="I5" i="9" s="1"/>
  <c r="H6" i="9"/>
  <c r="I6" i="9" s="1"/>
  <c r="H7" i="9"/>
  <c r="I7" i="9" s="1"/>
  <c r="H8" i="9"/>
  <c r="H9" i="9"/>
  <c r="I9" i="9" s="1"/>
  <c r="H10" i="9"/>
  <c r="I10" i="9" s="1"/>
  <c r="H11" i="9"/>
  <c r="I11" i="9" s="1"/>
  <c r="H2" i="9"/>
  <c r="I2" i="9" s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2" i="4"/>
  <c r="F15" i="4"/>
  <c r="F9" i="4"/>
  <c r="F13" i="4"/>
  <c r="F16" i="4"/>
  <c r="F2" i="4"/>
  <c r="F8" i="4"/>
  <c r="F12" i="4"/>
  <c r="F24" i="4"/>
  <c r="F29" i="4"/>
  <c r="F4" i="4"/>
  <c r="F30" i="4"/>
  <c r="F25" i="4"/>
  <c r="F7" i="4"/>
  <c r="F17" i="4"/>
  <c r="F31" i="4"/>
  <c r="F18" i="4"/>
  <c r="F22" i="4"/>
  <c r="F23" i="4"/>
  <c r="F14" i="4"/>
  <c r="F6" i="4"/>
  <c r="F32" i="4"/>
  <c r="F26" i="4"/>
  <c r="F11" i="4"/>
  <c r="F20" i="4"/>
  <c r="F27" i="4"/>
  <c r="F33" i="4"/>
  <c r="F34" i="4"/>
  <c r="F3" i="4"/>
  <c r="F35" i="4"/>
  <c r="F10" i="4"/>
  <c r="F19" i="4"/>
  <c r="F36" i="4"/>
  <c r="F21" i="4"/>
  <c r="F28" i="4"/>
  <c r="F37" i="4"/>
  <c r="F38" i="4"/>
  <c r="F5" i="4"/>
  <c r="E10" i="6"/>
  <c r="E8" i="6"/>
  <c r="E7" i="6"/>
  <c r="E6" i="6"/>
  <c r="E5" i="6"/>
  <c r="H8" i="6"/>
  <c r="H7" i="6"/>
  <c r="H3" i="6"/>
  <c r="H6" i="6"/>
  <c r="H5" i="6"/>
  <c r="H2" i="6"/>
  <c r="H9" i="6"/>
  <c r="H4" i="6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2" i="2"/>
</calcChain>
</file>

<file path=xl/sharedStrings.xml><?xml version="1.0" encoding="utf-8"?>
<sst xmlns="http://schemas.openxmlformats.org/spreadsheetml/2006/main" count="854" uniqueCount="553">
  <si>
    <t>Variable</t>
  </si>
  <si>
    <t>Type</t>
  </si>
  <si>
    <t>Len</t>
  </si>
  <si>
    <t>Format</t>
  </si>
  <si>
    <t>Informat</t>
  </si>
  <si>
    <t>Num</t>
  </si>
  <si>
    <t>action</t>
  </si>
  <si>
    <t>Char</t>
  </si>
  <si>
    <t>affiliate_channel</t>
  </si>
  <si>
    <t>$CHAR13.</t>
  </si>
  <si>
    <t>affiliate_provider</t>
  </si>
  <si>
    <t>$CHAR19.</t>
  </si>
  <si>
    <t>age</t>
  </si>
  <si>
    <t>BEST6.</t>
  </si>
  <si>
    <t>country_destination</t>
  </si>
  <si>
    <t>$CHAR5.</t>
  </si>
  <si>
    <t>dataTFlag</t>
  </si>
  <si>
    <t>BEST1.</t>
  </si>
  <si>
    <t>date_account_created</t>
  </si>
  <si>
    <t>YYMMDD10.</t>
  </si>
  <si>
    <t>date_first_booking</t>
  </si>
  <si>
    <t>datevar</t>
  </si>
  <si>
    <t>DATE9.</t>
  </si>
  <si>
    <t>first_affiliate_tracked</t>
  </si>
  <si>
    <t>first_browser</t>
  </si>
  <si>
    <t>$CHAR20.</t>
  </si>
  <si>
    <t>first_device_type</t>
  </si>
  <si>
    <t>$CHAR18.</t>
  </si>
  <si>
    <t>gender</t>
  </si>
  <si>
    <t>$CHAR9.</t>
  </si>
  <si>
    <t>id</t>
  </si>
  <si>
    <t>$CHAR10.</t>
  </si>
  <si>
    <t>language</t>
  </si>
  <si>
    <t>$CHAR2.</t>
  </si>
  <si>
    <t>signup_app</t>
  </si>
  <si>
    <t>$CHAR7.</t>
  </si>
  <si>
    <t>signup_flow</t>
  </si>
  <si>
    <t>BEST2.</t>
  </si>
  <si>
    <t>signup_method</t>
  </si>
  <si>
    <t>$CHAR8.</t>
  </si>
  <si>
    <t>timestamp_first_active</t>
  </si>
  <si>
    <t>BEST14.</t>
  </si>
  <si>
    <t>continuous</t>
  </si>
  <si>
    <t>char categorical</t>
  </si>
  <si>
    <t>num categorical</t>
  </si>
  <si>
    <t>variable type</t>
  </si>
  <si>
    <t>affliateProviderL</t>
  </si>
  <si>
    <t>AffliateChannelL</t>
  </si>
  <si>
    <t>lebel encoding</t>
  </si>
  <si>
    <t>label encoding</t>
  </si>
  <si>
    <t>SignupML</t>
  </si>
  <si>
    <t>signupAppL</t>
  </si>
  <si>
    <t>FrstDeviceL</t>
  </si>
  <si>
    <t>genderL</t>
  </si>
  <si>
    <t>testTrain Flag</t>
  </si>
  <si>
    <t>freq</t>
  </si>
  <si>
    <t>langL</t>
  </si>
  <si>
    <t>FBrowserL</t>
  </si>
  <si>
    <t>Frequency</t>
  </si>
  <si>
    <t>Percent</t>
  </si>
  <si>
    <t>Cumulative</t>
  </si>
  <si>
    <t>about_us</t>
  </si>
  <si>
    <t>accept_decline</t>
  </si>
  <si>
    <t>account</t>
  </si>
  <si>
    <t>acculynk_bin_check_failed</t>
  </si>
  <si>
    <t>acculynk_bin_check_success</t>
  </si>
  <si>
    <t>acculynk_load_pin_pad</t>
  </si>
  <si>
    <t>acculynk_pin_pad_error</t>
  </si>
  <si>
    <t>acculynk_pin_pad_inactive</t>
  </si>
  <si>
    <t>acculynk_pin_pad_success</t>
  </si>
  <si>
    <t>acculynk_session_obtained</t>
  </si>
  <si>
    <t>active</t>
  </si>
  <si>
    <t>add_business_address_colorbox</t>
  </si>
  <si>
    <t>add_guest_colorbox</t>
  </si>
  <si>
    <t>add_guests</t>
  </si>
  <si>
    <t>add_note</t>
  </si>
  <si>
    <t>agree_terms_check</t>
  </si>
  <si>
    <t>agree_terms_uncheck</t>
  </si>
  <si>
    <t>airbnb_picks</t>
  </si>
  <si>
    <t>ajax_check_dates</t>
  </si>
  <si>
    <t>ajax_get_referrals_amt</t>
  </si>
  <si>
    <t>ajax_get_results</t>
  </si>
  <si>
    <t>ajax_google_translate</t>
  </si>
  <si>
    <t>ajax_google_translate_description</t>
  </si>
  <si>
    <t>ajax_google_translate_reviews</t>
  </si>
  <si>
    <t>ajax_image_upload</t>
  </si>
  <si>
    <t>ajax_ldp</t>
  </si>
  <si>
    <t>ajax_lwlb_contact</t>
  </si>
  <si>
    <t>ajax_payout_edit</t>
  </si>
  <si>
    <t>ajax_payout_options_by_country</t>
  </si>
  <si>
    <t>ajax_payout_split_edit</t>
  </si>
  <si>
    <t>ajax_photo_widget</t>
  </si>
  <si>
    <t>ajax_photo_widget_form_iframe</t>
  </si>
  <si>
    <t>ajax_price_and_availability</t>
  </si>
  <si>
    <t>ajax_referral_banner_experiment_type</t>
  </si>
  <si>
    <t>ajax_referral_banner_type</t>
  </si>
  <si>
    <t>ajax_refresh_subtotal</t>
  </si>
  <si>
    <t>ajax_send_message</t>
  </si>
  <si>
    <t>ajax_special_offer_dates_available</t>
  </si>
  <si>
    <t>ajax_statsd</t>
  </si>
  <si>
    <t>ajax_worth</t>
  </si>
  <si>
    <t>apply</t>
  </si>
  <si>
    <t>apply_code</t>
  </si>
  <si>
    <t>apply_coupon_click</t>
  </si>
  <si>
    <t>apply_coupon_click_success</t>
  </si>
  <si>
    <t>apply_coupon_error</t>
  </si>
  <si>
    <t>apply_coupon_error_type</t>
  </si>
  <si>
    <t>apply_reservation</t>
  </si>
  <si>
    <t>approve</t>
  </si>
  <si>
    <t>ask_question</t>
  </si>
  <si>
    <t>at_checkpoint</t>
  </si>
  <si>
    <t>authenticate</t>
  </si>
  <si>
    <t>authorize</t>
  </si>
  <si>
    <t>available</t>
  </si>
  <si>
    <t>badge</t>
  </si>
  <si>
    <t>become_user</t>
  </si>
  <si>
    <t>book</t>
  </si>
  <si>
    <t>booking</t>
  </si>
  <si>
    <t>braintree_client_token</t>
  </si>
  <si>
    <t>business_travel</t>
  </si>
  <si>
    <t>calendar_tab_inner2</t>
  </si>
  <si>
    <t>callback</t>
  </si>
  <si>
    <t>campaigns</t>
  </si>
  <si>
    <t>cancel</t>
  </si>
  <si>
    <t>cancellation_policies</t>
  </si>
  <si>
    <t>cancellation_policy_click</t>
  </si>
  <si>
    <t>change</t>
  </si>
  <si>
    <t>change_availability</t>
  </si>
  <si>
    <t>change_currency</t>
  </si>
  <si>
    <t>change_default_payout</t>
  </si>
  <si>
    <t>change_password</t>
  </si>
  <si>
    <t>check</t>
  </si>
  <si>
    <t>city_count</t>
  </si>
  <si>
    <t>clear_reservation</t>
  </si>
  <si>
    <t>click</t>
  </si>
  <si>
    <t>clickthrough</t>
  </si>
  <si>
    <t>collections</t>
  </si>
  <si>
    <t>complete</t>
  </si>
  <si>
    <t>complete_redirect</t>
  </si>
  <si>
    <t>complete_status</t>
  </si>
  <si>
    <t>concierge</t>
  </si>
  <si>
    <t>confirm_email</t>
  </si>
  <si>
    <t>connect</t>
  </si>
  <si>
    <t>contact_new</t>
  </si>
  <si>
    <t>countries</t>
  </si>
  <si>
    <t>country_options</t>
  </si>
  <si>
    <t>coupon_code_click</t>
  </si>
  <si>
    <t>coupon_field_focus</t>
  </si>
  <si>
    <t>create</t>
  </si>
  <si>
    <t>create_ach</t>
  </si>
  <si>
    <t>create_airbnb</t>
  </si>
  <si>
    <t>create_multiple</t>
  </si>
  <si>
    <t>create_paypal</t>
  </si>
  <si>
    <t>currencies</t>
  </si>
  <si>
    <t>custom_recommended_destinations</t>
  </si>
  <si>
    <t>dashboard</t>
  </si>
  <si>
    <t>deactivate</t>
  </si>
  <si>
    <t>deactivated</t>
  </si>
  <si>
    <t>deauthorize</t>
  </si>
  <si>
    <t>decision_tree</t>
  </si>
  <si>
    <t>delete</t>
  </si>
  <si>
    <t>department</t>
  </si>
  <si>
    <t>departments</t>
  </si>
  <si>
    <t>destroy</t>
  </si>
  <si>
    <t>detect_fb_session</t>
  </si>
  <si>
    <t>disaster_action</t>
  </si>
  <si>
    <t>domains</t>
  </si>
  <si>
    <t>edit</t>
  </si>
  <si>
    <t>edit_verification</t>
  </si>
  <si>
    <t>email_by_key</t>
  </si>
  <si>
    <t>email_itinerary_colorbox</t>
  </si>
  <si>
    <t>email_share</t>
  </si>
  <si>
    <t>email_wishlist</t>
  </si>
  <si>
    <t>endpoint_error</t>
  </si>
  <si>
    <t>envoy_bank_details_redirect</t>
  </si>
  <si>
    <t>envoy_form</t>
  </si>
  <si>
    <t>events</t>
  </si>
  <si>
    <t>facebook_auto_login</t>
  </si>
  <si>
    <t>faq</t>
  </si>
  <si>
    <t>faq_category</t>
  </si>
  <si>
    <t>faq_experiment_ids</t>
  </si>
  <si>
    <t>feed</t>
  </si>
  <si>
    <t>forgot_password</t>
  </si>
  <si>
    <t>founders</t>
  </si>
  <si>
    <t>friend_listing</t>
  </si>
  <si>
    <t>friends</t>
  </si>
  <si>
    <t>friends_new</t>
  </si>
  <si>
    <t>glob</t>
  </si>
  <si>
    <t>google_importer</t>
  </si>
  <si>
    <t>guarantee</t>
  </si>
  <si>
    <t>guest_billing_receipt</t>
  </si>
  <si>
    <t>guest_booked_elsewhere</t>
  </si>
  <si>
    <t>handle_vanity_url</t>
  </si>
  <si>
    <t>hard_fallback_submit</t>
  </si>
  <si>
    <t>has_profile_pic</t>
  </si>
  <si>
    <t>header_userpic</t>
  </si>
  <si>
    <t>home_safety_landing</t>
  </si>
  <si>
    <t>home_safety_terms</t>
  </si>
  <si>
    <t>hospitality</t>
  </si>
  <si>
    <t>hospitality_standards</t>
  </si>
  <si>
    <t>host_2013</t>
  </si>
  <si>
    <t>host_cancel</t>
  </si>
  <si>
    <t>host_summary</t>
  </si>
  <si>
    <t>hosting_social_proof</t>
  </si>
  <si>
    <t>how_it_works</t>
  </si>
  <si>
    <t>identity</t>
  </si>
  <si>
    <t>image_order</t>
  </si>
  <si>
    <t>impressions</t>
  </si>
  <si>
    <t>index</t>
  </si>
  <si>
    <t>invalid_action</t>
  </si>
  <si>
    <t>issue</t>
  </si>
  <si>
    <t>itinerary</t>
  </si>
  <si>
    <t>jumio</t>
  </si>
  <si>
    <t>jumio_redirect</t>
  </si>
  <si>
    <t>jumio_token</t>
  </si>
  <si>
    <t>kba</t>
  </si>
  <si>
    <t>kba_update</t>
  </si>
  <si>
    <t>languages_multiselect</t>
  </si>
  <si>
    <t>life</t>
  </si>
  <si>
    <t>listing</t>
  </si>
  <si>
    <t>listings</t>
  </si>
  <si>
    <t>load_more</t>
  </si>
  <si>
    <t>locale_from_host</t>
  </si>
  <si>
    <t>localization_settings</t>
  </si>
  <si>
    <t>localized</t>
  </si>
  <si>
    <t>locations</t>
  </si>
  <si>
    <t>login</t>
  </si>
  <si>
    <t>login_modal</t>
  </si>
  <si>
    <t>lookup</t>
  </si>
  <si>
    <t>manage_listing</t>
  </si>
  <si>
    <t>maybe_information</t>
  </si>
  <si>
    <t>media_resources</t>
  </si>
  <si>
    <t>message</t>
  </si>
  <si>
    <t>message_to_host_change</t>
  </si>
  <si>
    <t>message_to_host_focus</t>
  </si>
  <si>
    <t>mobile_landing_page</t>
  </si>
  <si>
    <t>mobile_oauth_callback</t>
  </si>
  <si>
    <t>multi</t>
  </si>
  <si>
    <t>multi_message</t>
  </si>
  <si>
    <t>multi_message_attributes</t>
  </si>
  <si>
    <t>my</t>
  </si>
  <si>
    <t>my_listings</t>
  </si>
  <si>
    <t>my_reservations</t>
  </si>
  <si>
    <t>new</t>
  </si>
  <si>
    <t>new_host</t>
  </si>
  <si>
    <t>new_session</t>
  </si>
  <si>
    <t>notifications</t>
  </si>
  <si>
    <t>nyan</t>
  </si>
  <si>
    <t>office_location</t>
  </si>
  <si>
    <t>onenight</t>
  </si>
  <si>
    <t>open_graph_setting</t>
  </si>
  <si>
    <t>open_hard_fallback_modal</t>
  </si>
  <si>
    <t>other</t>
  </si>
  <si>
    <t>other_hosting_reviews</t>
  </si>
  <si>
    <t>other_hosting_reviews_first</t>
  </si>
  <si>
    <t>overview</t>
  </si>
  <si>
    <t>p4_refund_policy_terms</t>
  </si>
  <si>
    <t>p4_terms</t>
  </si>
  <si>
    <t>patch</t>
  </si>
  <si>
    <t>pay</t>
  </si>
  <si>
    <t>payment_instruments</t>
  </si>
  <si>
    <t>payment_methods</t>
  </si>
  <si>
    <t>payoneer_account_redirect</t>
  </si>
  <si>
    <t>payoneer_signup_complete</t>
  </si>
  <si>
    <t>payout_delete</t>
  </si>
  <si>
    <t>payout_preferences</t>
  </si>
  <si>
    <t>payout_update</t>
  </si>
  <si>
    <t>pending</t>
  </si>
  <si>
    <t>pending_tickets</t>
  </si>
  <si>
    <t>personalize</t>
  </si>
  <si>
    <t>phone_number_widget</t>
  </si>
  <si>
    <t>phone_verification</t>
  </si>
  <si>
    <t>phone_verification_call_taking_too_long</t>
  </si>
  <si>
    <t>phone_verification_error</t>
  </si>
  <si>
    <t>phone_verification_modal</t>
  </si>
  <si>
    <t>phone_verification_number_submitted_for_call</t>
  </si>
  <si>
    <t>phone_verification_number_submitted_for_sms</t>
  </si>
  <si>
    <t>phone_verification_number_sucessfully_submitted</t>
  </si>
  <si>
    <t>phone_verification_phone_number_removed</t>
  </si>
  <si>
    <t>phone_verification_success</t>
  </si>
  <si>
    <t>photography</t>
  </si>
  <si>
    <t>photography_update</t>
  </si>
  <si>
    <t>place_worth</t>
  </si>
  <si>
    <t>plaxo_cb</t>
  </si>
  <si>
    <t>popular</t>
  </si>
  <si>
    <t>popular_listing</t>
  </si>
  <si>
    <t>populate_from_facebook</t>
  </si>
  <si>
    <t>populate_help_dropdown</t>
  </si>
  <si>
    <t>position</t>
  </si>
  <si>
    <t>preapproval</t>
  </si>
  <si>
    <t>press_content</t>
  </si>
  <si>
    <t>press_news</t>
  </si>
  <si>
    <t>press_release</t>
  </si>
  <si>
    <t>pricing</t>
  </si>
  <si>
    <t>print_confirmation</t>
  </si>
  <si>
    <t>privacy</t>
  </si>
  <si>
    <t>profile_pic</t>
  </si>
  <si>
    <t>push_notification_callback</t>
  </si>
  <si>
    <t>qt2</t>
  </si>
  <si>
    <t>qt_reply_v2</t>
  </si>
  <si>
    <t>qt_with</t>
  </si>
  <si>
    <t>questions</t>
  </si>
  <si>
    <t>rate</t>
  </si>
  <si>
    <t>read_policy_click</t>
  </si>
  <si>
    <t>receipt</t>
  </si>
  <si>
    <t>recent_reservations</t>
  </si>
  <si>
    <t>recommend</t>
  </si>
  <si>
    <t>recommendation_page</t>
  </si>
  <si>
    <t>recommendations</t>
  </si>
  <si>
    <t>recommended_listings</t>
  </si>
  <si>
    <t>redirect</t>
  </si>
  <si>
    <t>references</t>
  </si>
  <si>
    <t>referrer_status</t>
  </si>
  <si>
    <t>refund_guest_cancellation</t>
  </si>
  <si>
    <t>relationship</t>
  </si>
  <si>
    <t>remove_dashboard_alert</t>
  </si>
  <si>
    <t>rentals</t>
  </si>
  <si>
    <t>report</t>
  </si>
  <si>
    <t>reputation</t>
  </si>
  <si>
    <t>request_new_confirm_email</t>
  </si>
  <si>
    <t>request_photography</t>
  </si>
  <si>
    <t>requested</t>
  </si>
  <si>
    <t>requirements</t>
  </si>
  <si>
    <t>reservation</t>
  </si>
  <si>
    <t>reset_calendar</t>
  </si>
  <si>
    <t>respond</t>
  </si>
  <si>
    <t>rest-of-world</t>
  </si>
  <si>
    <t>revert_to_admin</t>
  </si>
  <si>
    <t>review_page</t>
  </si>
  <si>
    <t>reviews</t>
  </si>
  <si>
    <t>reviews_new</t>
  </si>
  <si>
    <t>salute</t>
  </si>
  <si>
    <t>sandy</t>
  </si>
  <si>
    <t>satisfy</t>
  </si>
  <si>
    <t>search</t>
  </si>
  <si>
    <t>search_results</t>
  </si>
  <si>
    <t>set_default</t>
  </si>
  <si>
    <t>set_minimum_payout_amount</t>
  </si>
  <si>
    <t>set_password</t>
  </si>
  <si>
    <t>set_user</t>
  </si>
  <si>
    <t>settings</t>
  </si>
  <si>
    <t>show</t>
  </si>
  <si>
    <t>show_code</t>
  </si>
  <si>
    <t>show_personalize</t>
  </si>
  <si>
    <t>signature</t>
  </si>
  <si>
    <t>signed_out_modal</t>
  </si>
  <si>
    <t>signup_login</t>
  </si>
  <si>
    <t>signup_modal</t>
  </si>
  <si>
    <t>signup_weibo</t>
  </si>
  <si>
    <t>signup_weibo_referral</t>
  </si>
  <si>
    <t>similar_listings</t>
  </si>
  <si>
    <t>similar_listings_v2</t>
  </si>
  <si>
    <t>sldf</t>
  </si>
  <si>
    <t>slideshow</t>
  </si>
  <si>
    <t>social</t>
  </si>
  <si>
    <t>social-media</t>
  </si>
  <si>
    <t>social_connections</t>
  </si>
  <si>
    <t>south-america</t>
  </si>
  <si>
    <t>southern-europe</t>
  </si>
  <si>
    <t>special_offer</t>
  </si>
  <si>
    <t>spoken_languages</t>
  </si>
  <si>
    <t>status</t>
  </si>
  <si>
    <t>stpcv</t>
  </si>
  <si>
    <t>sublets</t>
  </si>
  <si>
    <t>submit_contact</t>
  </si>
  <si>
    <t>support_phone_numbers</t>
  </si>
  <si>
    <t>supported</t>
  </si>
  <si>
    <t>sync</t>
  </si>
  <si>
    <t>tell_a_friend</t>
  </si>
  <si>
    <t>terms</t>
  </si>
  <si>
    <t>terms_and_conditions</t>
  </si>
  <si>
    <t>this_hosting_reviews</t>
  </si>
  <si>
    <t>this_hosting_reviews_3000</t>
  </si>
  <si>
    <t>toggle_archived_thread</t>
  </si>
  <si>
    <t>toggle_availability</t>
  </si>
  <si>
    <t>toggle_starred_thread</t>
  </si>
  <si>
    <t>top_destinations</t>
  </si>
  <si>
    <t>tos_confirm</t>
  </si>
  <si>
    <t>track_activity</t>
  </si>
  <si>
    <t>track_page_view</t>
  </si>
  <si>
    <t>transaction_history</t>
  </si>
  <si>
    <t>transaction_history_paginated</t>
  </si>
  <si>
    <t>travel</t>
  </si>
  <si>
    <t>travel_plans_current</t>
  </si>
  <si>
    <t>travel_plans_previous</t>
  </si>
  <si>
    <t>trust</t>
  </si>
  <si>
    <t>unavailabilities</t>
  </si>
  <si>
    <t>united-states</t>
  </si>
  <si>
    <t>unread</t>
  </si>
  <si>
    <t>unsubscribe</t>
  </si>
  <si>
    <t>update</t>
  </si>
  <si>
    <t>update_cached</t>
  </si>
  <si>
    <t>update_country_of_residence</t>
  </si>
  <si>
    <t>update_friends_display</t>
  </si>
  <si>
    <t>update_hide_from_search_engines</t>
  </si>
  <si>
    <t>update_message</t>
  </si>
  <si>
    <t>update_notifications</t>
  </si>
  <si>
    <t>update_reservation_requirements</t>
  </si>
  <si>
    <t>upload</t>
  </si>
  <si>
    <t>uptodate</t>
  </si>
  <si>
    <t>use_mobile_site</t>
  </si>
  <si>
    <t>verify</t>
  </si>
  <si>
    <t>view</t>
  </si>
  <si>
    <t>views</t>
  </si>
  <si>
    <t>views_campaign</t>
  </si>
  <si>
    <t>webcam_upload</t>
  </si>
  <si>
    <t>weibo_signup_referral_finish</t>
  </si>
  <si>
    <t>why_host</t>
  </si>
  <si>
    <t>widget</t>
  </si>
  <si>
    <t>wishlists</t>
  </si>
  <si>
    <t>zendesk_login_jwt</t>
  </si>
  <si>
    <t>ca</t>
  </si>
  <si>
    <t>cs</t>
  </si>
  <si>
    <t>da</t>
  </si>
  <si>
    <t>de</t>
  </si>
  <si>
    <t>el</t>
  </si>
  <si>
    <t>en</t>
  </si>
  <si>
    <t>es</t>
  </si>
  <si>
    <t>fi</t>
  </si>
  <si>
    <t>fr</t>
  </si>
  <si>
    <t>hu</t>
  </si>
  <si>
    <t>is</t>
  </si>
  <si>
    <t>it</t>
  </si>
  <si>
    <t>ja</t>
  </si>
  <si>
    <t>ko</t>
  </si>
  <si>
    <t>nl</t>
  </si>
  <si>
    <t>no</t>
  </si>
  <si>
    <t>pl</t>
  </si>
  <si>
    <t>pt</t>
  </si>
  <si>
    <t>ru</t>
  </si>
  <si>
    <t>sv</t>
  </si>
  <si>
    <t>th</t>
  </si>
  <si>
    <t>tr</t>
  </si>
  <si>
    <t>zh</t>
  </si>
  <si>
    <t>Target</t>
  </si>
  <si>
    <t>linked</t>
  </si>
  <si>
    <t>local ops</t>
  </si>
  <si>
    <t>marketing</t>
  </si>
  <si>
    <t>omg</t>
  </si>
  <si>
    <t>product</t>
  </si>
  <si>
    <t>tracked-other</t>
  </si>
  <si>
    <t>untracked</t>
  </si>
  <si>
    <t>Frequency Missing = 1341</t>
  </si>
  <si>
    <t>removed nd datevar created from it</t>
  </si>
  <si>
    <t>gap1=date_account_created-datevar;</t>
  </si>
  <si>
    <t>gap2=date_first_booking-date_account_created;</t>
  </si>
  <si>
    <t>resp rate</t>
  </si>
  <si>
    <t>A</t>
  </si>
  <si>
    <t>B</t>
  </si>
  <si>
    <t>D</t>
  </si>
  <si>
    <t>E</t>
  </si>
  <si>
    <t xml:space="preserve">C </t>
  </si>
  <si>
    <t>F</t>
  </si>
  <si>
    <t>G</t>
  </si>
  <si>
    <t>H</t>
  </si>
  <si>
    <t>COLUMN FROM SESSIONS TABLE</t>
  </si>
  <si>
    <t>removed after engineering</t>
  </si>
  <si>
    <t>date field</t>
  </si>
  <si>
    <t>target</t>
  </si>
  <si>
    <t>Total</t>
  </si>
  <si>
    <t>-unknown-</t>
  </si>
  <si>
    <t>AOL Explorer</t>
  </si>
  <si>
    <t>Android Browser</t>
  </si>
  <si>
    <t>Apple Mail</t>
  </si>
  <si>
    <t>BlackBerry Browser</t>
  </si>
  <si>
    <t>Chrome</t>
  </si>
  <si>
    <t>Chrome Mobile</t>
  </si>
  <si>
    <t>Chromium</t>
  </si>
  <si>
    <t>CometBird</t>
  </si>
  <si>
    <t>CoolNovo</t>
  </si>
  <si>
    <t>Firefox</t>
  </si>
  <si>
    <t>Googlebot</t>
  </si>
  <si>
    <t>IBrowse</t>
  </si>
  <si>
    <t>IE</t>
  </si>
  <si>
    <t>IE Mobile</t>
  </si>
  <si>
    <t>IceDragon</t>
  </si>
  <si>
    <t>IceWeasel</t>
  </si>
  <si>
    <t>Iron</t>
  </si>
  <si>
    <t>Maxthon</t>
  </si>
  <si>
    <t>Mobile Firefox</t>
  </si>
  <si>
    <t>Mobile Safari</t>
  </si>
  <si>
    <t>Mozilla</t>
  </si>
  <si>
    <t>Nintendo Browser</t>
  </si>
  <si>
    <t>Opera</t>
  </si>
  <si>
    <t>Opera Mini</t>
  </si>
  <si>
    <t>Opera Mobile</t>
  </si>
  <si>
    <t>Outlook 2007</t>
  </si>
  <si>
    <t>Pale Moon</t>
  </si>
  <si>
    <t>Safari</t>
  </si>
  <si>
    <t>SeaMonkey</t>
  </si>
  <si>
    <t>Silk</t>
  </si>
  <si>
    <t>SiteKiosk</t>
  </si>
  <si>
    <t>Sogou Explorer</t>
  </si>
  <si>
    <t>TenFourFox</t>
  </si>
  <si>
    <t>UC Browser</t>
  </si>
  <si>
    <t>Yandex.Browser</t>
  </si>
  <si>
    <t>wOSBrowser</t>
  </si>
  <si>
    <t>total</t>
  </si>
  <si>
    <t>percentage</t>
  </si>
  <si>
    <t>respPer</t>
  </si>
  <si>
    <t>N Miss</t>
  </si>
  <si>
    <t>Mean</t>
  </si>
  <si>
    <t>Minimum</t>
  </si>
  <si>
    <t>1st Pctl</t>
  </si>
  <si>
    <t>99th Pctl</t>
  </si>
  <si>
    <t>Maximum</t>
  </si>
  <si>
    <t>C</t>
  </si>
  <si>
    <t>gap2</t>
  </si>
  <si>
    <t>FrstAffliateL</t>
  </si>
  <si>
    <t>LangL</t>
  </si>
  <si>
    <t>categ</t>
  </si>
  <si>
    <t>%responders</t>
  </si>
  <si>
    <t>%nonresp</t>
  </si>
  <si>
    <t>(f2-g2)log(f2/g2)</t>
  </si>
  <si>
    <t>IV</t>
  </si>
  <si>
    <t>1</t>
  </si>
  <si>
    <t>langl</t>
  </si>
  <si>
    <t>signupML</t>
  </si>
  <si>
    <t>signupAPPL</t>
  </si>
  <si>
    <t>0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</si>
  <si>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</si>
  <si>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</si>
  <si>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</si>
  <si>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</si>
  <si>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</si>
  <si>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</si>
  <si>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</si>
  <si>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</si>
  <si>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</si>
  <si>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</si>
  <si>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</si>
  <si>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</si>
  <si>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21</t>
  </si>
  <si>
    <t>23</t>
  </si>
  <si>
    <t>24</t>
  </si>
  <si>
    <t>25</t>
  </si>
  <si>
    <t>min(A)</t>
  </si>
  <si>
    <t>Parameter</t>
  </si>
  <si>
    <t>DF</t>
  </si>
  <si>
    <t>Estimate</t>
  </si>
  <si>
    <t>Standard</t>
  </si>
  <si>
    <t>Wald</t>
  </si>
  <si>
    <t>Pr &gt; ChiSq</t>
  </si>
  <si>
    <t>Intercept</t>
  </si>
  <si>
    <t>&lt;.0001</t>
  </si>
  <si>
    <t>remove</t>
  </si>
  <si>
    <t>in range</t>
  </si>
  <si>
    <t>ROC=77.93%</t>
  </si>
  <si>
    <t>Table of target by pred</t>
  </si>
  <si>
    <t>pred</t>
  </si>
  <si>
    <t>accuracy</t>
  </si>
  <si>
    <t>recall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</si>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</sst>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112277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33">
    <border>
      <left/>
      <right/>
      <top/>
      <bottom/>
      <diagonal/>
    </border>
    <border>
      <left/>
      <right style="medium">
        <color rgb="FFB0B7BB"/>
      </right>
      <top/>
      <bottom style="medium">
        <color rgb="FFB0B7BB"/>
      </bottom>
      <diagonal/>
    </border>
    <border>
      <left/>
      <right/>
      <top/>
      <bottom style="medium">
        <color rgb="FFB0B7BB"/>
      </bottom>
      <diagonal/>
    </border>
    <border>
      <left/>
      <right style="medium">
        <color rgb="FFC1C1C1"/>
      </right>
      <top/>
      <bottom style="medium">
        <color rgb="FFC1C1C1"/>
      </bottom>
      <diagonal/>
    </border>
    <border>
      <left style="medium">
        <color rgb="FFC1C1C1"/>
      </left>
      <right/>
      <top style="medium">
        <color rgb="FFC1C1C1"/>
      </top>
      <bottom style="medium">
        <color rgb="FFB0B7BB"/>
      </bottom>
      <diagonal/>
    </border>
    <border>
      <left/>
      <right/>
      <top style="medium">
        <color rgb="FFC1C1C1"/>
      </top>
      <bottom style="medium">
        <color rgb="FFB0B7BB"/>
      </bottom>
      <diagonal/>
    </border>
    <border>
      <left style="medium">
        <color rgb="FFC1C1C1"/>
      </left>
      <right style="medium">
        <color rgb="FFB0B7BB"/>
      </right>
      <top/>
      <bottom style="medium">
        <color rgb="FFB0B7BB"/>
      </bottom>
      <diagonal/>
    </border>
    <border>
      <left/>
      <right/>
      <top/>
      <bottom style="medium">
        <color rgb="FFC1C1C1"/>
      </bottom>
      <diagonal/>
    </border>
    <border>
      <left style="medium">
        <color rgb="FFC1C1C1"/>
      </left>
      <right style="medium">
        <color rgb="FFB0B7BB"/>
      </right>
      <top/>
      <bottom/>
      <diagonal/>
    </border>
    <border>
      <left/>
      <right style="medium">
        <color rgb="FFC1C1C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B0B7BB"/>
      </right>
      <top/>
      <bottom/>
      <diagonal/>
    </border>
    <border>
      <left style="medium">
        <color rgb="FFC1C1C1"/>
      </left>
      <right style="medium">
        <color rgb="FFB0B7BB"/>
      </right>
      <top style="medium">
        <color rgb="FFC1C1C1"/>
      </top>
      <bottom/>
      <diagonal/>
    </border>
    <border>
      <left/>
      <right style="medium">
        <color rgb="FFB0B7BB"/>
      </right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B0B7BB"/>
      </left>
      <right style="medium">
        <color rgb="FFB0B7BB"/>
      </right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  <border>
      <left style="medium">
        <color rgb="FFC1C1C1"/>
      </left>
      <right/>
      <top/>
      <bottom style="medium">
        <color rgb="FFB0B7BB"/>
      </bottom>
      <diagonal/>
    </border>
    <border>
      <left style="medium">
        <color rgb="FFC1C1C1"/>
      </left>
      <right/>
      <top style="medium">
        <color rgb="FFB0B7BB"/>
      </top>
      <bottom/>
      <diagonal/>
    </border>
    <border>
      <left/>
      <right style="medium">
        <color rgb="FFB0B7BB"/>
      </right>
      <top style="medium">
        <color rgb="FFB0B7BB"/>
      </top>
      <bottom/>
      <diagonal/>
    </border>
    <border>
      <left style="medium">
        <color rgb="FFB0B7BB"/>
      </left>
      <right/>
      <top style="medium">
        <color rgb="FFB0B7BB"/>
      </top>
      <bottom style="medium">
        <color rgb="FFB0B7BB"/>
      </bottom>
      <diagonal/>
    </border>
    <border>
      <left/>
      <right style="medium">
        <color rgb="FFB0B7BB"/>
      </right>
      <top style="medium">
        <color rgb="FFB0B7BB"/>
      </top>
      <bottom style="medium">
        <color rgb="FFB0B7BB"/>
      </bottom>
      <diagonal/>
    </border>
    <border>
      <left style="medium">
        <color rgb="FFB0B7BB"/>
      </left>
      <right/>
      <top style="medium">
        <color rgb="FFB0B7BB"/>
      </top>
      <bottom/>
      <diagonal/>
    </border>
    <border>
      <left style="medium">
        <color rgb="FFB0B7BB"/>
      </left>
      <right/>
      <top/>
      <bottom style="medium">
        <color rgb="FFB0B7BB"/>
      </bottom>
      <diagonal/>
    </border>
    <border>
      <left style="medium">
        <color rgb="FFB0B7BB"/>
      </left>
      <right/>
      <top/>
      <bottom/>
      <diagonal/>
    </border>
    <border>
      <left/>
      <right/>
      <top style="medium">
        <color rgb="FFB0B7BB"/>
      </top>
      <bottom/>
      <diagonal/>
    </border>
    <border>
      <left style="medium">
        <color rgb="FFC1C1C1"/>
      </left>
      <right style="medium">
        <color rgb="FFB0B7BB"/>
      </right>
      <top style="medium">
        <color rgb="FFC1C1C1"/>
      </top>
      <bottom style="medium">
        <color rgb="FFB0B7BB"/>
      </bottom>
      <diagonal/>
    </border>
    <border>
      <left/>
      <right style="medium">
        <color rgb="FFB0B7BB"/>
      </right>
      <top style="medium">
        <color rgb="FFC1C1C1"/>
      </top>
      <bottom style="medium">
        <color rgb="FFB0B7BB"/>
      </bottom>
      <diagonal/>
    </border>
    <border>
      <left style="medium">
        <color rgb="FFC1C1C1"/>
      </left>
      <right style="medium">
        <color rgb="FFC1C1C1"/>
      </right>
      <top/>
      <bottom style="medium">
        <color rgb="FFC1C1C1"/>
      </bottom>
      <diagonal/>
    </border>
    <border>
      <left style="medium">
        <color rgb="FFC1C1C1"/>
      </left>
      <right style="medium">
        <color rgb="FFC1C1C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1C1C1"/>
      </left>
      <right style="medium">
        <color rgb="FFB0B7BB"/>
      </right>
      <top style="medium">
        <color rgb="FFB0B7BB"/>
      </top>
      <bottom/>
      <diagonal/>
    </border>
    <border>
      <left style="medium">
        <color rgb="FFB0B7BB"/>
      </left>
      <right style="medium">
        <color rgb="FFB0B7BB"/>
      </right>
      <top style="medium">
        <color rgb="FFB0B7BB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3" fillId="2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right" vertical="top"/>
    </xf>
    <xf numFmtId="0" fontId="3" fillId="2" borderId="2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vertical="top"/>
    </xf>
    <xf numFmtId="0" fontId="2" fillId="3" borderId="9" xfId="0" applyFont="1" applyFill="1" applyBorder="1" applyAlignment="1">
      <alignment horizontal="right" vertical="top"/>
    </xf>
    <xf numFmtId="0" fontId="2" fillId="3" borderId="0" xfId="0" applyFont="1" applyFill="1" applyBorder="1" applyAlignment="1">
      <alignment horizontal="left" vertical="top"/>
    </xf>
    <xf numFmtId="0" fontId="0" fillId="0" borderId="10" xfId="0" applyBorder="1"/>
    <xf numFmtId="0" fontId="2" fillId="3" borderId="10" xfId="0" applyFont="1" applyFill="1" applyBorder="1" applyAlignment="1">
      <alignment horizontal="left" vertical="top"/>
    </xf>
    <xf numFmtId="0" fontId="3" fillId="2" borderId="10" xfId="0" applyFont="1" applyFill="1" applyBorder="1" applyAlignment="1">
      <alignment horizontal="left" wrapText="1"/>
    </xf>
    <xf numFmtId="0" fontId="3" fillId="2" borderId="11" xfId="0" applyFont="1" applyFill="1" applyBorder="1" applyAlignment="1">
      <alignment horizontal="right" wrapText="1"/>
    </xf>
    <xf numFmtId="0" fontId="3" fillId="2" borderId="13" xfId="0" applyFont="1" applyFill="1" applyBorder="1" applyAlignment="1">
      <alignment horizontal="right" wrapText="1"/>
    </xf>
    <xf numFmtId="0" fontId="3" fillId="2" borderId="14" xfId="0" applyFont="1" applyFill="1" applyBorder="1" applyAlignment="1">
      <alignment horizontal="right" wrapText="1"/>
    </xf>
    <xf numFmtId="0" fontId="4" fillId="2" borderId="6" xfId="0" applyFont="1" applyFill="1" applyBorder="1" applyAlignment="1">
      <alignment horizontal="left" vertical="top"/>
    </xf>
    <xf numFmtId="0" fontId="2" fillId="3" borderId="7" xfId="0" applyFont="1" applyFill="1" applyBorder="1" applyAlignment="1">
      <alignment horizontal="right" vertical="top"/>
    </xf>
    <xf numFmtId="0" fontId="4" fillId="2" borderId="8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right" vertical="top"/>
    </xf>
    <xf numFmtId="0" fontId="3" fillId="2" borderId="12" xfId="0" applyFont="1" applyFill="1" applyBorder="1" applyAlignment="1">
      <alignment wrapText="1"/>
    </xf>
    <xf numFmtId="0" fontId="3" fillId="2" borderId="15" xfId="0" applyFont="1" applyFill="1" applyBorder="1" applyAlignment="1">
      <alignment wrapText="1"/>
    </xf>
    <xf numFmtId="0" fontId="3" fillId="2" borderId="16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13" xfId="0" applyFont="1" applyFill="1" applyBorder="1" applyAlignment="1">
      <alignment wrapText="1"/>
    </xf>
    <xf numFmtId="9" fontId="2" fillId="3" borderId="3" xfId="1" applyFont="1" applyFill="1" applyBorder="1" applyAlignment="1">
      <alignment horizontal="right" vertical="top"/>
    </xf>
    <xf numFmtId="9" fontId="0" fillId="0" borderId="0" xfId="0" applyNumberFormat="1"/>
    <xf numFmtId="0" fontId="3" fillId="2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left" vertical="top" wrapText="1"/>
    </xf>
    <xf numFmtId="0" fontId="5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right" vertical="top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top" wrapText="1"/>
    </xf>
    <xf numFmtId="0" fontId="3" fillId="2" borderId="19" xfId="0" applyFont="1" applyFill="1" applyBorder="1" applyAlignment="1">
      <alignment horizontal="center" vertical="top" wrapText="1"/>
    </xf>
    <xf numFmtId="0" fontId="3" fillId="2" borderId="17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20" xfId="0" applyFont="1" applyFill="1" applyBorder="1" applyAlignment="1">
      <alignment horizontal="center" vertical="top" wrapText="1"/>
    </xf>
    <xf numFmtId="0" fontId="3" fillId="2" borderId="21" xfId="0" applyFont="1" applyFill="1" applyBorder="1" applyAlignment="1">
      <alignment horizontal="center" vertical="top" wrapText="1"/>
    </xf>
    <xf numFmtId="0" fontId="3" fillId="2" borderId="22" xfId="0" applyFont="1" applyFill="1" applyBorder="1" applyAlignment="1">
      <alignment horizontal="right" wrapText="1"/>
    </xf>
    <xf numFmtId="0" fontId="3" fillId="2" borderId="23" xfId="0" applyFont="1" applyFill="1" applyBorder="1" applyAlignment="1">
      <alignment horizontal="right" wrapText="1"/>
    </xf>
    <xf numFmtId="0" fontId="3" fillId="2" borderId="23" xfId="0" applyFont="1" applyFill="1" applyBorder="1" applyAlignment="1">
      <alignment horizontal="right" wrapText="1"/>
    </xf>
    <xf numFmtId="0" fontId="5" fillId="0" borderId="25" xfId="0" applyFont="1" applyBorder="1" applyAlignment="1"/>
    <xf numFmtId="0" fontId="5" fillId="0" borderId="0" xfId="0" applyFont="1" applyAlignment="1"/>
    <xf numFmtId="0" fontId="5" fillId="0" borderId="22" xfId="0" applyFont="1" applyBorder="1" applyAlignment="1">
      <alignment horizontal="right"/>
    </xf>
    <xf numFmtId="9" fontId="0" fillId="0" borderId="0" xfId="1" applyFont="1"/>
    <xf numFmtId="170" fontId="0" fillId="0" borderId="0" xfId="1" applyNumberFormat="1" applyFont="1"/>
    <xf numFmtId="0" fontId="5" fillId="0" borderId="0" xfId="0" applyFont="1" applyBorder="1" applyAlignment="1">
      <alignment horizontal="right"/>
    </xf>
    <xf numFmtId="0" fontId="5" fillId="0" borderId="25" xfId="0" applyFont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0" fillId="0" borderId="0" xfId="0" applyAlignment="1"/>
    <xf numFmtId="0" fontId="3" fillId="2" borderId="6" xfId="0" applyFont="1" applyFill="1" applyBorder="1" applyAlignment="1">
      <alignment horizontal="right" vertical="top"/>
    </xf>
    <xf numFmtId="0" fontId="3" fillId="2" borderId="17" xfId="0" applyFont="1" applyFill="1" applyBorder="1" applyAlignment="1">
      <alignment horizontal="center" vertical="top"/>
    </xf>
    <xf numFmtId="0" fontId="6" fillId="3" borderId="3" xfId="0" applyFont="1" applyFill="1" applyBorder="1" applyAlignment="1">
      <alignment horizontal="right" vertical="top" wrapText="1"/>
    </xf>
    <xf numFmtId="0" fontId="3" fillId="2" borderId="26" xfId="0" applyFont="1" applyFill="1" applyBorder="1" applyAlignment="1">
      <alignment horizontal="left" wrapText="1"/>
    </xf>
    <xf numFmtId="0" fontId="3" fillId="2" borderId="27" xfId="0" applyFont="1" applyFill="1" applyBorder="1" applyAlignment="1">
      <alignment horizontal="right" wrapText="1"/>
    </xf>
    <xf numFmtId="0" fontId="3" fillId="2" borderId="5" xfId="0" applyFont="1" applyFill="1" applyBorder="1" applyAlignment="1">
      <alignment horizontal="right" wrapText="1"/>
    </xf>
    <xf numFmtId="0" fontId="6" fillId="3" borderId="28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right" vertical="top" wrapText="1"/>
    </xf>
    <xf numFmtId="0" fontId="6" fillId="3" borderId="29" xfId="0" applyFont="1" applyFill="1" applyBorder="1" applyAlignment="1">
      <alignment horizontal="left" vertical="top" wrapText="1"/>
    </xf>
    <xf numFmtId="0" fontId="6" fillId="3" borderId="9" xfId="0" applyFont="1" applyFill="1" applyBorder="1" applyAlignment="1">
      <alignment horizontal="right" vertical="top" wrapText="1"/>
    </xf>
    <xf numFmtId="0" fontId="6" fillId="3" borderId="0" xfId="0" applyFont="1" applyFill="1" applyBorder="1" applyAlignment="1">
      <alignment horizontal="right" vertical="top" wrapText="1"/>
    </xf>
    <xf numFmtId="0" fontId="0" fillId="0" borderId="0" xfId="1" applyNumberFormat="1" applyFont="1"/>
    <xf numFmtId="0" fontId="3" fillId="2" borderId="8" xfId="0" applyFont="1" applyFill="1" applyBorder="1" applyAlignment="1">
      <alignment horizontal="left" vertical="top" wrapText="1"/>
    </xf>
    <xf numFmtId="0" fontId="0" fillId="0" borderId="0" xfId="0"/>
    <xf numFmtId="0" fontId="0" fillId="0" borderId="0" xfId="0"/>
    <xf numFmtId="49" fontId="0" fillId="0" borderId="10" xfId="0" applyNumberFormat="1" applyBorder="1" applyAlignment="1">
      <alignment horizontal="right" vertical="top"/>
    </xf>
    <xf numFmtId="0" fontId="0" fillId="0" borderId="10" xfId="0" applyNumberFormat="1" applyBorder="1" applyAlignment="1">
      <alignment horizontal="right"/>
    </xf>
    <xf numFmtId="0" fontId="0" fillId="0" borderId="30" xfId="0" applyNumberFormat="1" applyBorder="1" applyAlignment="1"/>
    <xf numFmtId="0" fontId="3" fillId="2" borderId="11" xfId="0" applyFont="1" applyFill="1" applyBorder="1" applyAlignment="1">
      <alignment horizontal="center" vertical="center" wrapText="1"/>
    </xf>
    <xf numFmtId="0" fontId="5" fillId="0" borderId="22" xfId="0" applyFont="1" applyBorder="1" applyAlignment="1"/>
    <xf numFmtId="0" fontId="5" fillId="0" borderId="24" xfId="0" applyFont="1" applyBorder="1" applyAlignment="1"/>
    <xf numFmtId="0" fontId="3" fillId="2" borderId="26" xfId="0" applyFont="1" applyFill="1" applyBorder="1" applyAlignment="1">
      <alignment horizontal="right" wrapText="1"/>
    </xf>
    <xf numFmtId="0" fontId="0" fillId="0" borderId="0" xfId="0"/>
    <xf numFmtId="49" fontId="0" fillId="0" borderId="10" xfId="0" applyNumberFormat="1" applyBorder="1" applyAlignment="1">
      <alignment horizontal="right" vertical="top"/>
    </xf>
    <xf numFmtId="0" fontId="0" fillId="0" borderId="10" xfId="0" applyNumberFormat="1" applyBorder="1" applyAlignment="1">
      <alignment horizontal="right"/>
    </xf>
    <xf numFmtId="0" fontId="0" fillId="0" borderId="30" xfId="0" applyNumberFormat="1" applyBorder="1" applyAlignment="1"/>
    <xf numFmtId="0" fontId="2" fillId="3" borderId="28" xfId="0" applyFont="1" applyFill="1" applyBorder="1" applyAlignment="1">
      <alignment horizontal="right" vertical="top"/>
    </xf>
    <xf numFmtId="0" fontId="2" fillId="3" borderId="29" xfId="0" applyFont="1" applyFill="1" applyBorder="1" applyAlignment="1">
      <alignment horizontal="right" vertical="top"/>
    </xf>
    <xf numFmtId="11" fontId="2" fillId="3" borderId="3" xfId="0" applyNumberFormat="1" applyFont="1" applyFill="1" applyBorder="1" applyAlignment="1">
      <alignment horizontal="right" vertical="top"/>
    </xf>
    <xf numFmtId="0" fontId="3" fillId="2" borderId="31" xfId="0" applyFont="1" applyFill="1" applyBorder="1" applyAlignment="1">
      <alignment wrapText="1"/>
    </xf>
    <xf numFmtId="0" fontId="3" fillId="2" borderId="32" xfId="0" applyFont="1" applyFill="1" applyBorder="1" applyAlignment="1">
      <alignment wrapText="1"/>
    </xf>
    <xf numFmtId="0" fontId="3" fillId="2" borderId="22" xfId="0" applyFont="1" applyFill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A2" sqref="A2:XFD2"/>
    </sheetView>
  </sheetViews>
  <sheetFormatPr defaultRowHeight="15" x14ac:dyDescent="0.25"/>
  <cols>
    <col min="1" max="1" width="25" customWidth="1"/>
    <col min="2" max="5" width="0" hidden="1" customWidth="1"/>
    <col min="6" max="7" width="17.28515625" style="9" customWidth="1"/>
    <col min="8" max="8" width="17" customWidth="1"/>
  </cols>
  <sheetData>
    <row r="1" spans="1:8" ht="15.75" thickBot="1" x14ac:dyDescent="0.3">
      <c r="A1" s="2" t="s">
        <v>0</v>
      </c>
      <c r="B1" s="2" t="s">
        <v>1</v>
      </c>
      <c r="C1" s="1" t="s">
        <v>2</v>
      </c>
      <c r="D1" s="2" t="s">
        <v>3</v>
      </c>
      <c r="E1" s="5" t="s">
        <v>4</v>
      </c>
      <c r="F1" s="11" t="s">
        <v>45</v>
      </c>
    </row>
    <row r="2" spans="1:8" ht="15.75" thickBot="1" x14ac:dyDescent="0.3">
      <c r="A2" s="3" t="s">
        <v>8</v>
      </c>
      <c r="B2" s="3" t="s">
        <v>7</v>
      </c>
      <c r="C2" s="4">
        <v>13</v>
      </c>
      <c r="D2" s="3" t="s">
        <v>9</v>
      </c>
      <c r="E2" s="6" t="s">
        <v>9</v>
      </c>
      <c r="F2" s="9" t="s">
        <v>43</v>
      </c>
      <c r="G2" s="9" t="s">
        <v>47</v>
      </c>
      <c r="H2" t="s">
        <v>48</v>
      </c>
    </row>
    <row r="3" spans="1:8" ht="15.75" thickBot="1" x14ac:dyDescent="0.3">
      <c r="A3" s="3" t="s">
        <v>10</v>
      </c>
      <c r="B3" s="3" t="s">
        <v>7</v>
      </c>
      <c r="C3" s="4">
        <v>19</v>
      </c>
      <c r="D3" s="3" t="s">
        <v>11</v>
      </c>
      <c r="E3" s="6" t="s">
        <v>11</v>
      </c>
      <c r="F3" s="9" t="s">
        <v>43</v>
      </c>
      <c r="G3" s="9" t="s">
        <v>47</v>
      </c>
      <c r="H3" t="s">
        <v>49</v>
      </c>
    </row>
    <row r="4" spans="1:8" ht="15.75" thickBot="1" x14ac:dyDescent="0.3">
      <c r="A4" s="3" t="s">
        <v>12</v>
      </c>
      <c r="B4" s="3" t="s">
        <v>5</v>
      </c>
      <c r="C4" s="4">
        <v>8</v>
      </c>
      <c r="D4" s="3" t="s">
        <v>13</v>
      </c>
      <c r="E4" s="6" t="s">
        <v>13</v>
      </c>
      <c r="F4" t="s">
        <v>42</v>
      </c>
    </row>
    <row r="5" spans="1:8" ht="15.75" thickBot="1" x14ac:dyDescent="0.3">
      <c r="A5" s="3" t="s">
        <v>14</v>
      </c>
      <c r="B5" s="3" t="s">
        <v>7</v>
      </c>
      <c r="C5" s="4">
        <v>5</v>
      </c>
      <c r="D5" s="3" t="s">
        <v>15</v>
      </c>
      <c r="E5" s="6" t="s">
        <v>15</v>
      </c>
      <c r="F5" s="9" t="s">
        <v>43</v>
      </c>
      <c r="G5" s="9" t="s">
        <v>434</v>
      </c>
    </row>
    <row r="6" spans="1:8" ht="15.75" thickBot="1" x14ac:dyDescent="0.3">
      <c r="A6" s="3" t="s">
        <v>16</v>
      </c>
      <c r="B6" s="3" t="s">
        <v>5</v>
      </c>
      <c r="C6" s="4">
        <v>8</v>
      </c>
      <c r="D6" s="3" t="s">
        <v>17</v>
      </c>
      <c r="E6" s="6"/>
      <c r="F6" s="10" t="s">
        <v>54</v>
      </c>
    </row>
    <row r="7" spans="1:8" ht="15.75" thickBot="1" x14ac:dyDescent="0.3">
      <c r="A7" s="3" t="s">
        <v>18</v>
      </c>
      <c r="B7" s="3" t="s">
        <v>5</v>
      </c>
      <c r="C7" s="4">
        <v>8</v>
      </c>
      <c r="D7" s="3" t="s">
        <v>19</v>
      </c>
      <c r="E7" s="6" t="s">
        <v>19</v>
      </c>
      <c r="F7" s="9" t="s">
        <v>457</v>
      </c>
      <c r="G7" s="9" t="s">
        <v>456</v>
      </c>
    </row>
    <row r="8" spans="1:8" ht="15.75" thickBot="1" x14ac:dyDescent="0.3">
      <c r="A8" s="3" t="s">
        <v>20</v>
      </c>
      <c r="B8" s="3" t="s">
        <v>5</v>
      </c>
      <c r="C8" s="4">
        <v>8</v>
      </c>
      <c r="D8" s="3" t="s">
        <v>19</v>
      </c>
      <c r="E8" s="6" t="s">
        <v>19</v>
      </c>
      <c r="F8" s="9" t="s">
        <v>457</v>
      </c>
      <c r="G8" s="9" t="s">
        <v>456</v>
      </c>
    </row>
    <row r="9" spans="1:8" ht="15.75" thickBot="1" x14ac:dyDescent="0.3">
      <c r="A9" s="3" t="s">
        <v>21</v>
      </c>
      <c r="B9" s="3" t="s">
        <v>5</v>
      </c>
      <c r="C9" s="4">
        <v>8</v>
      </c>
      <c r="D9" s="3" t="s">
        <v>22</v>
      </c>
      <c r="E9" s="6"/>
      <c r="F9" s="9" t="s">
        <v>457</v>
      </c>
      <c r="G9" s="9" t="s">
        <v>456</v>
      </c>
    </row>
    <row r="10" spans="1:8" ht="15.75" thickBot="1" x14ac:dyDescent="0.3">
      <c r="A10" s="3" t="s">
        <v>23</v>
      </c>
      <c r="B10" s="3" t="s">
        <v>7</v>
      </c>
      <c r="C10" s="4">
        <v>13</v>
      </c>
      <c r="D10" s="3" t="s">
        <v>9</v>
      </c>
      <c r="E10" s="6" t="s">
        <v>9</v>
      </c>
      <c r="F10" s="9" t="s">
        <v>43</v>
      </c>
      <c r="H10" t="s">
        <v>55</v>
      </c>
    </row>
    <row r="11" spans="1:8" ht="15.75" thickBot="1" x14ac:dyDescent="0.3">
      <c r="A11" s="3" t="s">
        <v>24</v>
      </c>
      <c r="B11" s="3" t="s">
        <v>7</v>
      </c>
      <c r="C11" s="4">
        <v>20</v>
      </c>
      <c r="D11" s="3" t="s">
        <v>25</v>
      </c>
      <c r="E11" s="6" t="s">
        <v>25</v>
      </c>
      <c r="F11" s="9" t="s">
        <v>43</v>
      </c>
      <c r="G11" s="10" t="s">
        <v>57</v>
      </c>
      <c r="H11" t="s">
        <v>55</v>
      </c>
    </row>
    <row r="12" spans="1:8" ht="15.75" thickBot="1" x14ac:dyDescent="0.3">
      <c r="A12" s="3" t="s">
        <v>26</v>
      </c>
      <c r="B12" s="3" t="s">
        <v>7</v>
      </c>
      <c r="C12" s="4">
        <v>18</v>
      </c>
      <c r="D12" s="3" t="s">
        <v>27</v>
      </c>
      <c r="E12" s="6" t="s">
        <v>27</v>
      </c>
      <c r="F12" s="9" t="s">
        <v>43</v>
      </c>
      <c r="G12" s="9" t="s">
        <v>52</v>
      </c>
      <c r="H12" t="s">
        <v>49</v>
      </c>
    </row>
    <row r="13" spans="1:8" ht="15.75" thickBot="1" x14ac:dyDescent="0.3">
      <c r="A13" s="3" t="s">
        <v>28</v>
      </c>
      <c r="B13" s="3" t="s">
        <v>7</v>
      </c>
      <c r="C13" s="4">
        <v>9</v>
      </c>
      <c r="D13" s="3" t="s">
        <v>29</v>
      </c>
      <c r="E13" s="6" t="s">
        <v>29</v>
      </c>
      <c r="F13" s="9" t="s">
        <v>43</v>
      </c>
      <c r="G13" s="10" t="s">
        <v>53</v>
      </c>
      <c r="H13" t="s">
        <v>49</v>
      </c>
    </row>
    <row r="14" spans="1:8" ht="15.75" thickBot="1" x14ac:dyDescent="0.3">
      <c r="A14" s="3" t="s">
        <v>30</v>
      </c>
      <c r="B14" s="3" t="s">
        <v>7</v>
      </c>
      <c r="C14" s="4">
        <v>10</v>
      </c>
      <c r="D14" s="3" t="s">
        <v>31</v>
      </c>
      <c r="E14" s="6" t="s">
        <v>31</v>
      </c>
    </row>
    <row r="15" spans="1:8" ht="15.75" thickBot="1" x14ac:dyDescent="0.3">
      <c r="A15" s="3" t="s">
        <v>32</v>
      </c>
      <c r="B15" s="3" t="s">
        <v>7</v>
      </c>
      <c r="C15" s="4">
        <v>2</v>
      </c>
      <c r="D15" s="3" t="s">
        <v>33</v>
      </c>
      <c r="E15" s="6" t="s">
        <v>33</v>
      </c>
      <c r="F15" s="9" t="s">
        <v>43</v>
      </c>
      <c r="G15" s="10" t="s">
        <v>56</v>
      </c>
      <c r="H15" t="s">
        <v>55</v>
      </c>
    </row>
    <row r="16" spans="1:8" ht="15.75" thickBot="1" x14ac:dyDescent="0.3">
      <c r="A16" s="3" t="s">
        <v>34</v>
      </c>
      <c r="B16" s="3" t="s">
        <v>7</v>
      </c>
      <c r="C16" s="4">
        <v>7</v>
      </c>
      <c r="D16" s="3" t="s">
        <v>35</v>
      </c>
      <c r="E16" s="6" t="s">
        <v>35</v>
      </c>
      <c r="F16" s="9" t="s">
        <v>43</v>
      </c>
      <c r="G16" s="10" t="s">
        <v>51</v>
      </c>
      <c r="H16" t="s">
        <v>49</v>
      </c>
    </row>
    <row r="17" spans="1:8" ht="15.75" thickBot="1" x14ac:dyDescent="0.3">
      <c r="A17" s="3" t="s">
        <v>36</v>
      </c>
      <c r="B17" s="3" t="s">
        <v>5</v>
      </c>
      <c r="C17" s="4">
        <v>8</v>
      </c>
      <c r="D17" s="3" t="s">
        <v>37</v>
      </c>
      <c r="E17" s="6" t="s">
        <v>37</v>
      </c>
      <c r="F17" s="10" t="s">
        <v>44</v>
      </c>
    </row>
    <row r="18" spans="1:8" ht="15.75" thickBot="1" x14ac:dyDescent="0.3">
      <c r="A18" s="3" t="s">
        <v>38</v>
      </c>
      <c r="B18" s="3" t="s">
        <v>7</v>
      </c>
      <c r="C18" s="4">
        <v>8</v>
      </c>
      <c r="D18" s="3" t="s">
        <v>39</v>
      </c>
      <c r="E18" s="6" t="s">
        <v>39</v>
      </c>
      <c r="F18" s="10" t="s">
        <v>43</v>
      </c>
      <c r="G18" s="9" t="s">
        <v>50</v>
      </c>
      <c r="H18" t="s">
        <v>49</v>
      </c>
    </row>
    <row r="19" spans="1:8" ht="15.75" thickBot="1" x14ac:dyDescent="0.3">
      <c r="A19" s="3" t="s">
        <v>40</v>
      </c>
      <c r="B19" s="3" t="s">
        <v>5</v>
      </c>
      <c r="C19" s="4">
        <v>8</v>
      </c>
      <c r="D19" s="3" t="s">
        <v>41</v>
      </c>
      <c r="E19" s="6" t="s">
        <v>41</v>
      </c>
      <c r="F19" s="9" t="s">
        <v>457</v>
      </c>
      <c r="H19" t="s">
        <v>443</v>
      </c>
    </row>
    <row r="20" spans="1:8" x14ac:dyDescent="0.25">
      <c r="A20" t="s">
        <v>444</v>
      </c>
      <c r="H20" t="s">
        <v>42</v>
      </c>
    </row>
    <row r="21" spans="1:8" x14ac:dyDescent="0.25">
      <c r="A21" t="s">
        <v>445</v>
      </c>
      <c r="H21" t="s">
        <v>42</v>
      </c>
    </row>
    <row r="22" spans="1:8" x14ac:dyDescent="0.25">
      <c r="A22" s="8" t="s">
        <v>447</v>
      </c>
      <c r="B22" s="8" t="s">
        <v>455</v>
      </c>
      <c r="H22" t="s">
        <v>42</v>
      </c>
    </row>
    <row r="23" spans="1:8" x14ac:dyDescent="0.25">
      <c r="A23" s="8" t="s">
        <v>448</v>
      </c>
      <c r="B23" s="8" t="s">
        <v>455</v>
      </c>
      <c r="H23" t="s">
        <v>42</v>
      </c>
    </row>
    <row r="24" spans="1:8" x14ac:dyDescent="0.25">
      <c r="A24" s="8" t="s">
        <v>451</v>
      </c>
      <c r="B24" s="8" t="s">
        <v>455</v>
      </c>
      <c r="H24" t="s">
        <v>42</v>
      </c>
    </row>
    <row r="25" spans="1:8" x14ac:dyDescent="0.25">
      <c r="A25" s="8" t="s">
        <v>449</v>
      </c>
      <c r="B25" s="8" t="s">
        <v>455</v>
      </c>
      <c r="H25" t="s">
        <v>42</v>
      </c>
    </row>
    <row r="26" spans="1:8" x14ac:dyDescent="0.25">
      <c r="A26" s="8" t="s">
        <v>450</v>
      </c>
      <c r="B26" s="8" t="s">
        <v>455</v>
      </c>
      <c r="H26" t="s">
        <v>42</v>
      </c>
    </row>
    <row r="27" spans="1:8" x14ac:dyDescent="0.25">
      <c r="A27" s="8" t="s">
        <v>452</v>
      </c>
      <c r="B27" s="8" t="s">
        <v>455</v>
      </c>
      <c r="H27" t="s">
        <v>42</v>
      </c>
    </row>
    <row r="28" spans="1:8" x14ac:dyDescent="0.25">
      <c r="A28" s="8" t="s">
        <v>453</v>
      </c>
      <c r="B28" s="8" t="s">
        <v>455</v>
      </c>
      <c r="H28" t="s">
        <v>42</v>
      </c>
    </row>
    <row r="29" spans="1:8" x14ac:dyDescent="0.25">
      <c r="A29" s="8" t="s">
        <v>454</v>
      </c>
      <c r="B29" s="8" t="s">
        <v>455</v>
      </c>
      <c r="H29" t="s">
        <v>42</v>
      </c>
    </row>
  </sheetData>
  <pageMargins left="0.7" right="0.7" top="0.75" bottom="0.75" header="0.3" footer="0.3"/>
  <pageSetup orientation="portrait" horizontalDpi="100" verticalDpi="1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sqref="A1:B1048576"/>
    </sheetView>
  </sheetViews>
  <sheetFormatPr defaultRowHeight="15" x14ac:dyDescent="0.25"/>
  <sheetData>
    <row r="1" spans="1:6" s="74" customFormat="1" ht="26.25" x14ac:dyDescent="0.25">
      <c r="A1" s="81" t="s">
        <v>537</v>
      </c>
      <c r="B1" s="83" t="s">
        <v>542</v>
      </c>
      <c r="C1" s="82" t="s">
        <v>538</v>
      </c>
      <c r="D1" s="82" t="s">
        <v>539</v>
      </c>
      <c r="E1" s="12" t="s">
        <v>540</v>
      </c>
      <c r="F1" s="12" t="s">
        <v>541</v>
      </c>
    </row>
    <row r="2" spans="1:6" ht="15.75" thickBot="1" x14ac:dyDescent="0.3">
      <c r="A2" s="15" t="s">
        <v>47</v>
      </c>
      <c r="B2" s="16">
        <v>0.47970000000000002</v>
      </c>
      <c r="C2" s="4">
        <v>1</v>
      </c>
      <c r="D2" s="4">
        <v>5.7299999999999999E-3</v>
      </c>
      <c r="E2" s="4">
        <v>8.1099999999999992E-3</v>
      </c>
      <c r="F2" s="4">
        <v>0.4995</v>
      </c>
    </row>
    <row r="3" spans="1:6" ht="15.75" thickBot="1" x14ac:dyDescent="0.3">
      <c r="A3" s="15" t="s">
        <v>448</v>
      </c>
      <c r="B3" s="16">
        <v>8.9599999999999999E-2</v>
      </c>
      <c r="C3" s="4">
        <v>1</v>
      </c>
      <c r="D3" s="80">
        <v>-3.0500000000000002E-8</v>
      </c>
      <c r="E3" s="80">
        <v>1.7990000000000001E-8</v>
      </c>
      <c r="F3" s="4">
        <v>2.8809</v>
      </c>
    </row>
    <row r="4" spans="1:6" ht="15.75" thickBot="1" x14ac:dyDescent="0.3">
      <c r="A4" s="15" t="s">
        <v>449</v>
      </c>
      <c r="B4" s="16">
        <v>6.3E-2</v>
      </c>
      <c r="C4" s="4">
        <v>1</v>
      </c>
      <c r="D4" s="80">
        <v>3.4030000000000001E-8</v>
      </c>
      <c r="E4" s="80">
        <v>1.8299999999999998E-8</v>
      </c>
      <c r="F4" s="4">
        <v>3.4575999999999998</v>
      </c>
    </row>
    <row r="5" spans="1:6" ht="15.75" thickBot="1" x14ac:dyDescent="0.3">
      <c r="A5" s="15" t="s">
        <v>36</v>
      </c>
      <c r="B5" s="16">
        <v>4.7999999999999996E-3</v>
      </c>
      <c r="C5" s="4">
        <v>1</v>
      </c>
      <c r="D5" s="4">
        <v>-7.8899999999999994E-3</v>
      </c>
      <c r="E5" s="4">
        <v>2.7899999999999999E-3</v>
      </c>
      <c r="F5" s="4">
        <v>7.9627999999999997</v>
      </c>
    </row>
    <row r="6" spans="1:6" ht="15.75" thickBot="1" x14ac:dyDescent="0.3">
      <c r="A6" s="15" t="s">
        <v>447</v>
      </c>
      <c r="B6" s="16">
        <v>3.0999999999999999E-3</v>
      </c>
      <c r="C6" s="4">
        <v>1</v>
      </c>
      <c r="D6" s="80">
        <v>6.3850000000000006E-8</v>
      </c>
      <c r="E6" s="80">
        <v>2.1559999999999999E-8</v>
      </c>
      <c r="F6" s="4">
        <v>8.7718000000000007</v>
      </c>
    </row>
    <row r="7" spans="1:6" ht="15.75" thickBot="1" x14ac:dyDescent="0.3">
      <c r="A7" s="15" t="s">
        <v>508</v>
      </c>
      <c r="B7" s="16">
        <v>2.0000000000000001E-4</v>
      </c>
      <c r="C7" s="4">
        <v>1</v>
      </c>
      <c r="D7" s="4">
        <v>1.7100000000000001E-2</v>
      </c>
      <c r="E7" s="4">
        <v>4.5799999999999999E-3</v>
      </c>
      <c r="F7" s="4">
        <v>13.9337</v>
      </c>
    </row>
    <row r="8" spans="1:6" ht="15.75" thickBot="1" x14ac:dyDescent="0.3">
      <c r="A8" s="15" t="s">
        <v>52</v>
      </c>
      <c r="B8" s="16">
        <v>1E-4</v>
      </c>
      <c r="C8" s="4">
        <v>1</v>
      </c>
      <c r="D8" s="4">
        <v>-6.7000000000000004E-2</v>
      </c>
      <c r="E8" s="4">
        <v>1.7600000000000001E-2</v>
      </c>
      <c r="F8" s="4">
        <v>14.594799999999999</v>
      </c>
    </row>
    <row r="9" spans="1:6" ht="15.75" thickBot="1" x14ac:dyDescent="0.3">
      <c r="A9" s="15" t="s">
        <v>453</v>
      </c>
      <c r="B9" s="16" t="s">
        <v>544</v>
      </c>
      <c r="C9" s="4">
        <v>1</v>
      </c>
      <c r="D9" s="80">
        <v>-7.6899999999999996E-7</v>
      </c>
      <c r="E9" s="80">
        <v>1.9210000000000001E-7</v>
      </c>
      <c r="F9" s="4">
        <v>16.019300000000001</v>
      </c>
    </row>
    <row r="10" spans="1:6" ht="15.75" thickBot="1" x14ac:dyDescent="0.3">
      <c r="A10" s="15" t="s">
        <v>543</v>
      </c>
      <c r="B10" s="16" t="s">
        <v>544</v>
      </c>
      <c r="C10" s="4">
        <v>1</v>
      </c>
      <c r="D10" s="4">
        <v>0.83040000000000003</v>
      </c>
      <c r="E10" s="4">
        <v>0.1767</v>
      </c>
      <c r="F10" s="4">
        <v>22.073699999999999</v>
      </c>
    </row>
    <row r="11" spans="1:6" ht="15.75" thickBot="1" x14ac:dyDescent="0.3">
      <c r="A11" s="15" t="s">
        <v>46</v>
      </c>
      <c r="B11" s="16" t="s">
        <v>544</v>
      </c>
      <c r="C11" s="4">
        <v>1</v>
      </c>
      <c r="D11" s="4">
        <v>2.5100000000000001E-2</v>
      </c>
      <c r="E11" s="4">
        <v>5.1999999999999998E-3</v>
      </c>
      <c r="F11" s="4">
        <v>23.308599999999998</v>
      </c>
    </row>
    <row r="12" spans="1:6" ht="15.75" thickBot="1" x14ac:dyDescent="0.3">
      <c r="A12" s="15" t="s">
        <v>450</v>
      </c>
      <c r="B12" s="16" t="s">
        <v>544</v>
      </c>
      <c r="C12" s="4">
        <v>1</v>
      </c>
      <c r="D12" s="80">
        <v>1.5300000000000001E-7</v>
      </c>
      <c r="E12" s="80">
        <v>2.73E-8</v>
      </c>
      <c r="F12" s="4">
        <v>31.4163</v>
      </c>
    </row>
    <row r="13" spans="1:6" ht="15.75" thickBot="1" x14ac:dyDescent="0.3">
      <c r="A13" s="15" t="s">
        <v>51</v>
      </c>
      <c r="B13" s="16" t="s">
        <v>544</v>
      </c>
      <c r="C13" s="4">
        <v>1</v>
      </c>
      <c r="D13" s="4">
        <v>0.22800000000000001</v>
      </c>
      <c r="E13" s="4">
        <v>3.0800000000000001E-2</v>
      </c>
      <c r="F13" s="4">
        <v>54.865499999999997</v>
      </c>
    </row>
    <row r="14" spans="1:6" ht="15.75" thickBot="1" x14ac:dyDescent="0.3">
      <c r="A14" s="15" t="s">
        <v>509</v>
      </c>
      <c r="B14" s="16" t="s">
        <v>544</v>
      </c>
      <c r="C14" s="4">
        <v>1</v>
      </c>
      <c r="D14" s="4">
        <v>-0.54959999999999998</v>
      </c>
      <c r="E14" s="4">
        <v>5.7700000000000001E-2</v>
      </c>
      <c r="F14" s="4">
        <v>90.8386</v>
      </c>
    </row>
    <row r="15" spans="1:6" ht="15.75" thickBot="1" x14ac:dyDescent="0.3">
      <c r="A15" s="15" t="s">
        <v>454</v>
      </c>
      <c r="B15" s="16" t="s">
        <v>544</v>
      </c>
      <c r="C15" s="4">
        <v>1</v>
      </c>
      <c r="D15" s="80">
        <v>5.5160000000000004E-7</v>
      </c>
      <c r="E15" s="80">
        <v>4.6719999999999997E-8</v>
      </c>
      <c r="F15" s="4">
        <v>139.3595</v>
      </c>
    </row>
    <row r="16" spans="1:6" ht="15.75" thickBot="1" x14ac:dyDescent="0.3">
      <c r="A16" s="15" t="s">
        <v>57</v>
      </c>
      <c r="B16" s="16" t="s">
        <v>544</v>
      </c>
      <c r="C16" s="4">
        <v>1</v>
      </c>
      <c r="D16" s="4">
        <v>-8.7800000000000003E-2</v>
      </c>
      <c r="E16" s="4">
        <v>6.9199999999999999E-3</v>
      </c>
      <c r="F16" s="4">
        <v>161.06880000000001</v>
      </c>
    </row>
    <row r="17" spans="1:6" ht="15.75" thickBot="1" x14ac:dyDescent="0.3">
      <c r="A17" s="15" t="s">
        <v>452</v>
      </c>
      <c r="B17" s="16" t="s">
        <v>544</v>
      </c>
      <c r="C17" s="4">
        <v>1</v>
      </c>
      <c r="D17" s="80">
        <v>5.3890000000000004E-7</v>
      </c>
      <c r="E17" s="80">
        <v>2.2440000000000001E-8</v>
      </c>
      <c r="F17" s="4">
        <v>576.72990000000004</v>
      </c>
    </row>
    <row r="18" spans="1:6" ht="15.75" thickBot="1" x14ac:dyDescent="0.3">
      <c r="A18" s="15" t="s">
        <v>50</v>
      </c>
      <c r="B18" s="16" t="s">
        <v>544</v>
      </c>
      <c r="C18" s="4">
        <v>1</v>
      </c>
      <c r="D18" s="4">
        <v>-0.76700000000000002</v>
      </c>
      <c r="E18" s="4">
        <v>2.7E-2</v>
      </c>
      <c r="F18" s="4">
        <v>805.45429999999999</v>
      </c>
    </row>
    <row r="19" spans="1:6" ht="15.75" thickBot="1" x14ac:dyDescent="0.3">
      <c r="A19" s="15" t="s">
        <v>53</v>
      </c>
      <c r="B19" s="16" t="s">
        <v>544</v>
      </c>
      <c r="C19" s="4">
        <v>1</v>
      </c>
      <c r="D19" s="4">
        <v>-0.39539999999999997</v>
      </c>
      <c r="E19" s="4">
        <v>8.6800000000000002E-3</v>
      </c>
      <c r="F19" s="4">
        <v>2077.1432</v>
      </c>
    </row>
    <row r="20" spans="1:6" x14ac:dyDescent="0.25">
      <c r="A20" s="17" t="s">
        <v>507</v>
      </c>
      <c r="B20" s="18" t="s">
        <v>544</v>
      </c>
      <c r="C20" s="7">
        <v>1</v>
      </c>
      <c r="D20" s="7">
        <v>2.06E-2</v>
      </c>
      <c r="E20" s="7">
        <v>3.9800000000000002E-4</v>
      </c>
      <c r="F20" s="7">
        <v>2684.152</v>
      </c>
    </row>
  </sheetData>
  <sortState ref="A2:G22">
    <sortCondition ref="F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H5" sqref="H5"/>
    </sheetView>
  </sheetViews>
  <sheetFormatPr defaultRowHeight="15" x14ac:dyDescent="0.25"/>
  <cols>
    <col min="1" max="1" width="9.140625" style="74"/>
  </cols>
  <sheetData>
    <row r="1" spans="1:8" s="74" customFormat="1" ht="15.75" customHeight="1" thickBot="1" x14ac:dyDescent="0.3">
      <c r="A1" s="32" t="s">
        <v>548</v>
      </c>
      <c r="B1" s="33"/>
      <c r="C1" s="33"/>
      <c r="D1" s="33"/>
      <c r="E1" s="33"/>
    </row>
    <row r="2" spans="1:8" ht="15.75" thickBot="1" x14ac:dyDescent="0.3">
      <c r="A2" s="34"/>
      <c r="B2" s="35"/>
      <c r="C2" s="38" t="s">
        <v>549</v>
      </c>
      <c r="D2" s="39"/>
      <c r="E2" s="40" t="s">
        <v>459</v>
      </c>
      <c r="F2" s="74"/>
    </row>
    <row r="3" spans="1:8" ht="15.75" thickBot="1" x14ac:dyDescent="0.3">
      <c r="A3" s="36"/>
      <c r="B3" s="37"/>
      <c r="C3" s="26">
        <v>0</v>
      </c>
      <c r="D3" s="26">
        <v>1</v>
      </c>
      <c r="E3" s="41"/>
      <c r="F3" s="74"/>
    </row>
    <row r="4" spans="1:8" ht="15.75" thickBot="1" x14ac:dyDescent="0.3">
      <c r="A4" s="30" t="s">
        <v>458</v>
      </c>
      <c r="B4" s="27"/>
      <c r="F4" s="74" t="s">
        <v>550</v>
      </c>
      <c r="G4" t="s">
        <v>551</v>
      </c>
      <c r="H4" t="s">
        <v>552</v>
      </c>
    </row>
    <row r="5" spans="1:8" ht="26.25" thickBot="1" x14ac:dyDescent="0.3">
      <c r="A5" s="31">
        <v>0</v>
      </c>
      <c r="B5" s="29" t="s">
        <v>58</v>
      </c>
      <c r="C5" s="71">
        <v>35348</v>
      </c>
      <c r="D5" s="43">
        <v>2912</v>
      </c>
      <c r="E5" s="43">
        <v>38260</v>
      </c>
      <c r="F5" s="74">
        <f>SUM(C5,D6)/E7</f>
        <v>0.74324858611383293</v>
      </c>
      <c r="G5">
        <f>D6/E6</f>
        <v>0.39617335409029275</v>
      </c>
      <c r="H5">
        <f>D6/D7</f>
        <v>0.73039533376539212</v>
      </c>
    </row>
    <row r="6" spans="1:8" ht="26.25" thickBot="1" x14ac:dyDescent="0.3">
      <c r="A6" s="31">
        <v>1</v>
      </c>
      <c r="B6" s="29" t="s">
        <v>58</v>
      </c>
      <c r="C6" s="28">
        <v>12024</v>
      </c>
      <c r="D6" s="28">
        <v>7889</v>
      </c>
      <c r="E6" s="28">
        <v>19913</v>
      </c>
      <c r="F6" s="74"/>
    </row>
    <row r="7" spans="1:8" ht="15.75" thickBot="1" x14ac:dyDescent="0.3">
      <c r="A7" s="30"/>
      <c r="B7" s="27"/>
      <c r="C7" s="72">
        <v>47372</v>
      </c>
      <c r="D7" s="44">
        <v>10801</v>
      </c>
      <c r="E7" s="44">
        <v>58173</v>
      </c>
      <c r="F7" s="74"/>
    </row>
    <row r="8" spans="1:8" ht="25.5" x14ac:dyDescent="0.25">
      <c r="A8" s="64" t="s">
        <v>459</v>
      </c>
      <c r="B8" s="70" t="s">
        <v>58</v>
      </c>
      <c r="C8" s="72"/>
      <c r="D8" s="44"/>
      <c r="E8" s="44"/>
      <c r="F8" s="74"/>
    </row>
  </sheetData>
  <mergeCells count="4">
    <mergeCell ref="A1:E1"/>
    <mergeCell ref="A2:B3"/>
    <mergeCell ref="C2:D2"/>
    <mergeCell ref="E2:E3"/>
  </mergeCells>
  <pageMargins left="0.7" right="0.7" top="0.75" bottom="0.75" header="0.3" footer="0.3"/>
  <pageSetup orientation="portrait" horizontalDpi="100" verticalDpi="1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5"/>
  <sheetViews>
    <sheetView workbookViewId="0">
      <selection activeCell="F1" sqref="F1"/>
    </sheetView>
  </sheetViews>
  <sheetFormatPr defaultRowHeight="15" x14ac:dyDescent="0.25"/>
  <cols>
    <col min="1" max="1" width="15.28515625" customWidth="1"/>
  </cols>
  <sheetData>
    <row r="1" spans="1:6" ht="26.25" x14ac:dyDescent="0.25">
      <c r="A1" s="19" t="s">
        <v>6</v>
      </c>
      <c r="B1" s="20" t="s">
        <v>58</v>
      </c>
      <c r="C1" s="20" t="s">
        <v>59</v>
      </c>
      <c r="D1" s="13" t="s">
        <v>60</v>
      </c>
      <c r="E1" s="14" t="s">
        <v>60</v>
      </c>
    </row>
    <row r="2" spans="1:6" ht="15.75" thickBot="1" x14ac:dyDescent="0.3">
      <c r="A2" s="15" t="s">
        <v>341</v>
      </c>
      <c r="B2" s="4">
        <v>97993</v>
      </c>
      <c r="C2" s="4">
        <v>6.26</v>
      </c>
      <c r="D2" s="4">
        <v>1335519</v>
      </c>
      <c r="E2" s="16">
        <v>85.34</v>
      </c>
      <c r="F2" t="str">
        <f>CONCATENATE("if action =",A2," then ActionL=")</f>
        <v>if action =show then ActionL=</v>
      </c>
    </row>
    <row r="3" spans="1:6" ht="15.75" thickBot="1" x14ac:dyDescent="0.3">
      <c r="A3" s="15" t="s">
        <v>195</v>
      </c>
      <c r="B3" s="4">
        <v>82952</v>
      </c>
      <c r="C3" s="4">
        <v>5.3</v>
      </c>
      <c r="D3" s="4">
        <v>653532</v>
      </c>
      <c r="E3" s="16">
        <v>41.76</v>
      </c>
      <c r="F3" t="str">
        <f t="shared" ref="F3:F66" si="0">CONCATENATE("if action =",A3," then ActionL=")</f>
        <v>if action =header_userpic then ActionL=</v>
      </c>
    </row>
    <row r="4" spans="1:6" ht="15.75" thickBot="1" x14ac:dyDescent="0.3">
      <c r="A4" s="15" t="s">
        <v>148</v>
      </c>
      <c r="B4" s="4">
        <v>80015</v>
      </c>
      <c r="C4" s="4">
        <v>5.1100000000000003</v>
      </c>
      <c r="D4" s="4">
        <v>463310</v>
      </c>
      <c r="E4" s="16">
        <v>29.61</v>
      </c>
      <c r="F4" t="str">
        <f t="shared" si="0"/>
        <v>if action =create then ActionL=</v>
      </c>
    </row>
    <row r="5" spans="1:6" ht="15.75" thickBot="1" x14ac:dyDescent="0.3">
      <c r="A5" s="15" t="s">
        <v>208</v>
      </c>
      <c r="B5" s="4">
        <v>75250</v>
      </c>
      <c r="C5" s="4">
        <v>4.8099999999999996</v>
      </c>
      <c r="D5" s="4">
        <v>757868</v>
      </c>
      <c r="E5" s="16">
        <v>48.43</v>
      </c>
      <c r="F5" t="str">
        <f t="shared" si="0"/>
        <v>if action =index then ActionL=</v>
      </c>
    </row>
    <row r="6" spans="1:6" ht="15.75" thickBot="1" x14ac:dyDescent="0.3">
      <c r="A6" s="15" t="s">
        <v>269</v>
      </c>
      <c r="B6" s="4">
        <v>61013</v>
      </c>
      <c r="C6" s="4">
        <v>3.9</v>
      </c>
      <c r="D6" s="4">
        <v>1036432</v>
      </c>
      <c r="E6" s="16">
        <v>66.23</v>
      </c>
      <c r="F6" t="str">
        <f t="shared" si="0"/>
        <v>if action =personalize then ActionL=</v>
      </c>
    </row>
    <row r="7" spans="1:6" ht="15.75" thickBot="1" x14ac:dyDescent="0.3">
      <c r="A7" s="15" t="s">
        <v>390</v>
      </c>
      <c r="B7" s="4">
        <v>50442</v>
      </c>
      <c r="C7" s="4">
        <v>3.22</v>
      </c>
      <c r="D7" s="4">
        <v>1541703</v>
      </c>
      <c r="E7" s="16">
        <v>98.52</v>
      </c>
      <c r="F7" t="str">
        <f t="shared" si="0"/>
        <v>if action =update then ActionL=</v>
      </c>
    </row>
    <row r="8" spans="1:6" ht="15.75" thickBot="1" x14ac:dyDescent="0.3">
      <c r="A8" s="15" t="s">
        <v>96</v>
      </c>
      <c r="B8" s="4">
        <v>49418</v>
      </c>
      <c r="C8" s="4">
        <v>3.16</v>
      </c>
      <c r="D8" s="4">
        <v>169444</v>
      </c>
      <c r="E8" s="16">
        <v>10.83</v>
      </c>
      <c r="F8" t="str">
        <f t="shared" si="0"/>
        <v>if action =ajax_refresh_subtotal then ActionL=</v>
      </c>
    </row>
    <row r="9" spans="1:6" ht="15.75" thickBot="1" x14ac:dyDescent="0.3">
      <c r="A9" s="15" t="s">
        <v>155</v>
      </c>
      <c r="B9" s="4">
        <v>47144</v>
      </c>
      <c r="C9" s="4">
        <v>3.01</v>
      </c>
      <c r="D9" s="4">
        <v>521824</v>
      </c>
      <c r="E9" s="16">
        <v>33.35</v>
      </c>
      <c r="F9" t="str">
        <f t="shared" si="0"/>
        <v>if action =dashboard then ActionL=</v>
      </c>
    </row>
    <row r="10" spans="1:6" ht="15.75" thickBot="1" x14ac:dyDescent="0.3">
      <c r="A10" s="15" t="s">
        <v>71</v>
      </c>
      <c r="B10" s="4">
        <v>47014</v>
      </c>
      <c r="C10" s="4">
        <v>3</v>
      </c>
      <c r="D10" s="4">
        <v>55881</v>
      </c>
      <c r="E10" s="16">
        <v>3.57</v>
      </c>
      <c r="F10" t="str">
        <f t="shared" si="0"/>
        <v>if action =active then ActionL=</v>
      </c>
    </row>
    <row r="11" spans="1:6" ht="15.75" thickBot="1" x14ac:dyDescent="0.3">
      <c r="A11" s="15" t="s">
        <v>141</v>
      </c>
      <c r="B11" s="4">
        <v>46124</v>
      </c>
      <c r="C11" s="4">
        <v>2.95</v>
      </c>
      <c r="D11" s="4">
        <v>373418</v>
      </c>
      <c r="E11" s="16">
        <v>23.86</v>
      </c>
      <c r="F11" t="str">
        <f t="shared" si="0"/>
        <v>if action =confirm_email then ActionL=</v>
      </c>
    </row>
    <row r="12" spans="1:6" ht="15.75" thickBot="1" x14ac:dyDescent="0.3">
      <c r="A12" s="15" t="s">
        <v>335</v>
      </c>
      <c r="B12" s="4">
        <v>41202</v>
      </c>
      <c r="C12" s="4">
        <v>2.63</v>
      </c>
      <c r="D12" s="4">
        <v>1227692</v>
      </c>
      <c r="E12" s="16">
        <v>78.45</v>
      </c>
      <c r="F12" t="str">
        <f t="shared" si="0"/>
        <v>if action =search_results then ActionL=</v>
      </c>
    </row>
    <row r="13" spans="1:6" ht="15.75" thickBot="1" x14ac:dyDescent="0.3">
      <c r="A13" s="15" t="s">
        <v>252</v>
      </c>
      <c r="B13" s="4">
        <v>37623</v>
      </c>
      <c r="C13" s="4">
        <v>2.4</v>
      </c>
      <c r="D13" s="4">
        <v>936685</v>
      </c>
      <c r="E13" s="16">
        <v>59.86</v>
      </c>
      <c r="F13" t="str">
        <f t="shared" si="0"/>
        <v>if action =other then ActionL=</v>
      </c>
    </row>
    <row r="14" spans="1:6" ht="15.75" thickBot="1" x14ac:dyDescent="0.3">
      <c r="A14" s="15" t="s">
        <v>350</v>
      </c>
      <c r="B14" s="4">
        <v>35166</v>
      </c>
      <c r="C14" s="4">
        <v>2.25</v>
      </c>
      <c r="D14" s="4">
        <v>1400967</v>
      </c>
      <c r="E14" s="16">
        <v>89.53</v>
      </c>
      <c r="F14" t="str">
        <f t="shared" si="0"/>
        <v>if action =similar_listings then ActionL=</v>
      </c>
    </row>
    <row r="15" spans="1:6" ht="15.75" thickBot="1" x14ac:dyDescent="0.3">
      <c r="A15" s="15" t="s">
        <v>334</v>
      </c>
      <c r="B15" s="4">
        <v>31823</v>
      </c>
      <c r="C15" s="4">
        <v>2.0299999999999998</v>
      </c>
      <c r="D15" s="4">
        <v>1186490</v>
      </c>
      <c r="E15" s="16">
        <v>75.819999999999993</v>
      </c>
      <c r="F15" t="str">
        <f t="shared" si="0"/>
        <v>if action =search then ActionL=</v>
      </c>
    </row>
    <row r="16" spans="1:6" ht="15.75" thickBot="1" x14ac:dyDescent="0.3">
      <c r="A16" s="15" t="s">
        <v>122</v>
      </c>
      <c r="B16" s="4">
        <v>31312</v>
      </c>
      <c r="C16" s="4">
        <v>2</v>
      </c>
      <c r="D16" s="4">
        <v>284253</v>
      </c>
      <c r="E16" s="16">
        <v>18.16</v>
      </c>
      <c r="F16" t="str">
        <f t="shared" si="0"/>
        <v>if action =campaigns then ActionL=</v>
      </c>
    </row>
    <row r="17" spans="1:6" ht="15.75" thickBot="1" x14ac:dyDescent="0.3">
      <c r="A17" s="15" t="s">
        <v>228</v>
      </c>
      <c r="B17" s="4">
        <v>28482</v>
      </c>
      <c r="C17" s="4">
        <v>1.82</v>
      </c>
      <c r="D17" s="4">
        <v>833489</v>
      </c>
      <c r="E17" s="16">
        <v>53.26</v>
      </c>
      <c r="F17" t="str">
        <f t="shared" si="0"/>
        <v>if action =lookup then ActionL=</v>
      </c>
    </row>
    <row r="18" spans="1:6" ht="15.75" thickBot="1" x14ac:dyDescent="0.3">
      <c r="A18" s="15" t="s">
        <v>246</v>
      </c>
      <c r="B18" s="4">
        <v>28500</v>
      </c>
      <c r="C18" s="4">
        <v>1.82</v>
      </c>
      <c r="D18" s="4">
        <v>893067</v>
      </c>
      <c r="E18" s="16">
        <v>57.07</v>
      </c>
      <c r="F18" t="str">
        <f t="shared" si="0"/>
        <v>if action =notifications then ActionL=</v>
      </c>
    </row>
    <row r="19" spans="1:6" ht="15.75" thickBot="1" x14ac:dyDescent="0.3">
      <c r="A19" s="15" t="s">
        <v>111</v>
      </c>
      <c r="B19" s="4">
        <v>28267</v>
      </c>
      <c r="C19" s="4">
        <v>1.81</v>
      </c>
      <c r="D19" s="4">
        <v>230624</v>
      </c>
      <c r="E19" s="16">
        <v>14.74</v>
      </c>
      <c r="F19" t="str">
        <f t="shared" si="0"/>
        <v>if action =authenticate then ActionL=</v>
      </c>
    </row>
    <row r="20" spans="1:6" ht="15.75" thickBot="1" x14ac:dyDescent="0.3">
      <c r="A20" s="15" t="s">
        <v>329</v>
      </c>
      <c r="B20" s="4">
        <v>26391</v>
      </c>
      <c r="C20" s="4">
        <v>1.69</v>
      </c>
      <c r="D20" s="4">
        <v>1152171</v>
      </c>
      <c r="E20" s="16">
        <v>73.63</v>
      </c>
      <c r="F20" t="str">
        <f t="shared" si="0"/>
        <v>if action =reviews then ActionL=</v>
      </c>
    </row>
    <row r="21" spans="1:6" ht="15.75" thickBot="1" x14ac:dyDescent="0.3">
      <c r="A21" s="15" t="s">
        <v>356</v>
      </c>
      <c r="B21" s="4">
        <v>24760</v>
      </c>
      <c r="C21" s="4">
        <v>1.58</v>
      </c>
      <c r="D21" s="4">
        <v>1443879</v>
      </c>
      <c r="E21" s="16">
        <v>92.27</v>
      </c>
      <c r="F21" t="str">
        <f t="shared" si="0"/>
        <v>if action =social_connections then ActionL=</v>
      </c>
    </row>
    <row r="22" spans="1:6" ht="15.75" thickBot="1" x14ac:dyDescent="0.3">
      <c r="A22" s="15" t="s">
        <v>109</v>
      </c>
      <c r="B22" s="4">
        <v>21625</v>
      </c>
      <c r="C22" s="4">
        <v>1.38</v>
      </c>
      <c r="D22" s="4">
        <v>197883</v>
      </c>
      <c r="E22" s="16">
        <v>12.65</v>
      </c>
      <c r="F22" t="str">
        <f t="shared" si="0"/>
        <v>if action =ask_question then ActionL=</v>
      </c>
    </row>
    <row r="23" spans="1:6" ht="15.75" thickBot="1" x14ac:dyDescent="0.3">
      <c r="A23" s="15" t="s">
        <v>343</v>
      </c>
      <c r="B23" s="4">
        <v>21336</v>
      </c>
      <c r="C23" s="4">
        <v>1.36</v>
      </c>
      <c r="D23" s="4">
        <v>1356991</v>
      </c>
      <c r="E23" s="16">
        <v>86.72</v>
      </c>
      <c r="F23" t="str">
        <f t="shared" si="0"/>
        <v>if action =show_personalize then ActionL=</v>
      </c>
    </row>
    <row r="24" spans="1:6" ht="15.75" thickBot="1" x14ac:dyDescent="0.3">
      <c r="A24" s="15" t="s">
        <v>351</v>
      </c>
      <c r="B24" s="4">
        <v>18097</v>
      </c>
      <c r="C24" s="4">
        <v>1.1599999999999999</v>
      </c>
      <c r="D24" s="4">
        <v>1419064</v>
      </c>
      <c r="E24" s="16">
        <v>90.68</v>
      </c>
      <c r="F24" t="str">
        <f t="shared" si="0"/>
        <v>if action =similar_listings_v2 then ActionL=</v>
      </c>
    </row>
    <row r="25" spans="1:6" ht="15.75" thickBot="1" x14ac:dyDescent="0.3">
      <c r="A25" s="15" t="s">
        <v>401</v>
      </c>
      <c r="B25" s="4">
        <v>18102</v>
      </c>
      <c r="C25" s="4">
        <v>1.1599999999999999</v>
      </c>
      <c r="D25" s="4">
        <v>1562606</v>
      </c>
      <c r="E25" s="16">
        <v>99.86</v>
      </c>
      <c r="F25" t="str">
        <f t="shared" si="0"/>
        <v>if action =verify then ActionL=</v>
      </c>
    </row>
    <row r="26" spans="1:6" ht="15.75" thickBot="1" x14ac:dyDescent="0.3">
      <c r="A26" s="15" t="s">
        <v>167</v>
      </c>
      <c r="B26" s="4">
        <v>17563</v>
      </c>
      <c r="C26" s="4">
        <v>1.1200000000000001</v>
      </c>
      <c r="D26" s="4">
        <v>545120</v>
      </c>
      <c r="E26" s="16">
        <v>34.840000000000003</v>
      </c>
      <c r="F26" t="str">
        <f t="shared" si="0"/>
        <v>if action =edit then ActionL=</v>
      </c>
    </row>
    <row r="27" spans="1:6" ht="15.75" thickBot="1" x14ac:dyDescent="0.3">
      <c r="A27" s="15" t="s">
        <v>386</v>
      </c>
      <c r="B27" s="4">
        <v>15665</v>
      </c>
      <c r="C27" s="4">
        <v>1</v>
      </c>
      <c r="D27" s="4">
        <v>1491229</v>
      </c>
      <c r="E27" s="16">
        <v>95.3</v>
      </c>
      <c r="F27" t="str">
        <f t="shared" si="0"/>
        <v>if action =unavailabilities then ActionL=</v>
      </c>
    </row>
    <row r="28" spans="1:6" ht="15.75" thickBot="1" x14ac:dyDescent="0.3">
      <c r="A28" s="15" t="s">
        <v>79</v>
      </c>
      <c r="B28" s="4">
        <v>14879</v>
      </c>
      <c r="C28" s="4">
        <v>0.95</v>
      </c>
      <c r="D28" s="4">
        <v>78691</v>
      </c>
      <c r="E28" s="16">
        <v>5.03</v>
      </c>
      <c r="F28" t="str">
        <f t="shared" si="0"/>
        <v>if action =ajax_check_dates then ActionL=</v>
      </c>
    </row>
    <row r="29" spans="1:6" ht="15.75" thickBot="1" x14ac:dyDescent="0.3">
      <c r="A29" s="15" t="s">
        <v>87</v>
      </c>
      <c r="B29" s="4">
        <v>14419</v>
      </c>
      <c r="C29" s="4">
        <v>0.92</v>
      </c>
      <c r="D29" s="4">
        <v>109048</v>
      </c>
      <c r="E29" s="16">
        <v>6.97</v>
      </c>
      <c r="F29" t="str">
        <f t="shared" si="0"/>
        <v>if action =ajax_lwlb_contact then ActionL=</v>
      </c>
    </row>
    <row r="30" spans="1:6" ht="15.75" thickBot="1" x14ac:dyDescent="0.3">
      <c r="A30" s="15" t="s">
        <v>136</v>
      </c>
      <c r="B30" s="4">
        <v>14298</v>
      </c>
      <c r="C30" s="4">
        <v>0.91</v>
      </c>
      <c r="D30" s="4">
        <v>317384</v>
      </c>
      <c r="E30" s="16">
        <v>20.28</v>
      </c>
      <c r="F30" t="str">
        <f t="shared" si="0"/>
        <v>if action =collections then ActionL=</v>
      </c>
    </row>
    <row r="31" spans="1:6" ht="15.75" thickBot="1" x14ac:dyDescent="0.3">
      <c r="A31" s="15" t="s">
        <v>207</v>
      </c>
      <c r="B31" s="4">
        <v>14259</v>
      </c>
      <c r="C31" s="4">
        <v>0.91</v>
      </c>
      <c r="D31" s="4">
        <v>682618</v>
      </c>
      <c r="E31" s="16">
        <v>43.62</v>
      </c>
      <c r="F31" t="str">
        <f t="shared" si="0"/>
        <v>if action =impressions then ActionL=</v>
      </c>
    </row>
    <row r="32" spans="1:6" ht="15.75" thickBot="1" x14ac:dyDescent="0.3">
      <c r="A32" s="15" t="s">
        <v>383</v>
      </c>
      <c r="B32" s="4">
        <v>12937</v>
      </c>
      <c r="C32" s="4">
        <v>0.83</v>
      </c>
      <c r="D32" s="4">
        <v>1474756</v>
      </c>
      <c r="E32" s="16">
        <v>94.24</v>
      </c>
      <c r="F32" t="str">
        <f t="shared" si="0"/>
        <v>if action =travel_plans_current then ActionL=</v>
      </c>
    </row>
    <row r="33" spans="1:6" ht="15.75" thickBot="1" x14ac:dyDescent="0.3">
      <c r="A33" s="15" t="s">
        <v>220</v>
      </c>
      <c r="B33" s="4">
        <v>12894</v>
      </c>
      <c r="C33" s="4">
        <v>0.82</v>
      </c>
      <c r="D33" s="4">
        <v>796036</v>
      </c>
      <c r="E33" s="16">
        <v>50.87</v>
      </c>
      <c r="F33" t="str">
        <f t="shared" si="0"/>
        <v>if action =listings then ActionL=</v>
      </c>
    </row>
    <row r="34" spans="1:6" ht="15.75" thickBot="1" x14ac:dyDescent="0.3">
      <c r="A34" s="15" t="s">
        <v>121</v>
      </c>
      <c r="B34" s="4">
        <v>12709</v>
      </c>
      <c r="C34" s="4">
        <v>0.81</v>
      </c>
      <c r="D34" s="4">
        <v>252941</v>
      </c>
      <c r="E34" s="16">
        <v>16.16</v>
      </c>
      <c r="F34" t="str">
        <f t="shared" si="0"/>
        <v>if action =callback then ActionL=</v>
      </c>
    </row>
    <row r="35" spans="1:6" ht="15.75" thickBot="1" x14ac:dyDescent="0.3">
      <c r="A35" s="15" t="s">
        <v>267</v>
      </c>
      <c r="B35" s="4">
        <v>11548</v>
      </c>
      <c r="C35" s="4">
        <v>0.74</v>
      </c>
      <c r="D35" s="4">
        <v>974668</v>
      </c>
      <c r="E35" s="16">
        <v>62.28</v>
      </c>
      <c r="F35" t="str">
        <f t="shared" si="0"/>
        <v>if action =pending then ActionL=</v>
      </c>
    </row>
    <row r="36" spans="1:6" ht="15.75" thickBot="1" x14ac:dyDescent="0.3">
      <c r="A36" s="15" t="s">
        <v>205</v>
      </c>
      <c r="B36" s="4">
        <v>10905</v>
      </c>
      <c r="C36" s="4">
        <v>0.7</v>
      </c>
      <c r="D36" s="4">
        <v>668169</v>
      </c>
      <c r="E36" s="16">
        <v>42.7</v>
      </c>
      <c r="F36" t="str">
        <f t="shared" si="0"/>
        <v>if action =identity then ActionL=</v>
      </c>
    </row>
    <row r="37" spans="1:6" ht="15.75" thickBot="1" x14ac:dyDescent="0.3">
      <c r="A37" s="15" t="s">
        <v>298</v>
      </c>
      <c r="B37" s="4">
        <v>10595</v>
      </c>
      <c r="C37" s="4">
        <v>0.68</v>
      </c>
      <c r="D37" s="4">
        <v>1085113</v>
      </c>
      <c r="E37" s="16">
        <v>69.34</v>
      </c>
      <c r="F37" t="str">
        <f t="shared" si="0"/>
        <v>if action =qt2 then ActionL=</v>
      </c>
    </row>
    <row r="38" spans="1:6" ht="15.75" thickBot="1" x14ac:dyDescent="0.3">
      <c r="A38" s="15" t="s">
        <v>321</v>
      </c>
      <c r="B38" s="4">
        <v>10407</v>
      </c>
      <c r="C38" s="4">
        <v>0.67</v>
      </c>
      <c r="D38" s="4">
        <v>1125221</v>
      </c>
      <c r="E38" s="16">
        <v>71.91</v>
      </c>
      <c r="F38" t="str">
        <f t="shared" si="0"/>
        <v>if action =requested then ActionL=</v>
      </c>
    </row>
    <row r="39" spans="1:6" ht="15.75" thickBot="1" x14ac:dyDescent="0.3">
      <c r="A39" s="15" t="s">
        <v>254</v>
      </c>
      <c r="B39" s="4">
        <v>9804</v>
      </c>
      <c r="C39" s="4">
        <v>0.63</v>
      </c>
      <c r="D39" s="4">
        <v>946831</v>
      </c>
      <c r="E39" s="16">
        <v>60.51</v>
      </c>
      <c r="F39" t="str">
        <f t="shared" si="0"/>
        <v>if action =other_hosting_reviews_first then ActionL=</v>
      </c>
    </row>
    <row r="40" spans="1:6" ht="15.75" thickBot="1" x14ac:dyDescent="0.3">
      <c r="A40" s="15" t="s">
        <v>154</v>
      </c>
      <c r="B40" s="4">
        <v>9667</v>
      </c>
      <c r="C40" s="4">
        <v>0.62</v>
      </c>
      <c r="D40" s="4">
        <v>474680</v>
      </c>
      <c r="E40" s="16">
        <v>30.33</v>
      </c>
      <c r="F40" t="str">
        <f t="shared" si="0"/>
        <v>if action =custom_recommended_destinations then ActionL=</v>
      </c>
    </row>
    <row r="41" spans="1:6" ht="15.75" thickBot="1" x14ac:dyDescent="0.3">
      <c r="A41" s="15" t="s">
        <v>287</v>
      </c>
      <c r="B41" s="4">
        <v>8815</v>
      </c>
      <c r="C41" s="4">
        <v>0.56000000000000005</v>
      </c>
      <c r="D41" s="4">
        <v>1063988</v>
      </c>
      <c r="E41" s="16">
        <v>67.989999999999995</v>
      </c>
      <c r="F41" t="str">
        <f t="shared" si="0"/>
        <v>if action =populate_help_dropdown then ActionL=</v>
      </c>
    </row>
    <row r="42" spans="1:6" ht="15.75" thickBot="1" x14ac:dyDescent="0.3">
      <c r="A42" s="15" t="s">
        <v>296</v>
      </c>
      <c r="B42" s="4">
        <v>8544</v>
      </c>
      <c r="C42" s="4">
        <v>0.55000000000000004</v>
      </c>
      <c r="D42" s="4">
        <v>1073547</v>
      </c>
      <c r="E42" s="16">
        <v>68.599999999999994</v>
      </c>
      <c r="F42" t="str">
        <f t="shared" si="0"/>
        <v>if action =profile_pic then ActionL=</v>
      </c>
    </row>
    <row r="43" spans="1:6" ht="15.75" thickBot="1" x14ac:dyDescent="0.3">
      <c r="A43" s="15" t="s">
        <v>124</v>
      </c>
      <c r="B43" s="4">
        <v>8272</v>
      </c>
      <c r="C43" s="4">
        <v>0.53</v>
      </c>
      <c r="D43" s="4">
        <v>292979</v>
      </c>
      <c r="E43" s="16">
        <v>18.72</v>
      </c>
      <c r="F43" t="str">
        <f t="shared" si="0"/>
        <v>if action =cancellation_policies then ActionL=</v>
      </c>
    </row>
    <row r="44" spans="1:6" ht="15.75" thickBot="1" x14ac:dyDescent="0.3">
      <c r="A44" s="15" t="s">
        <v>168</v>
      </c>
      <c r="B44" s="4">
        <v>8247</v>
      </c>
      <c r="C44" s="4">
        <v>0.53</v>
      </c>
      <c r="D44" s="4">
        <v>553367</v>
      </c>
      <c r="E44" s="16">
        <v>35.36</v>
      </c>
      <c r="F44" t="str">
        <f t="shared" si="0"/>
        <v>if action =edit_verification then ActionL=</v>
      </c>
    </row>
    <row r="45" spans="1:6" ht="15.75" thickBot="1" x14ac:dyDescent="0.3">
      <c r="A45" s="15" t="s">
        <v>379</v>
      </c>
      <c r="B45" s="4">
        <v>8218</v>
      </c>
      <c r="C45" s="4">
        <v>0.53</v>
      </c>
      <c r="D45" s="4">
        <v>1460535</v>
      </c>
      <c r="E45" s="16">
        <v>93.33</v>
      </c>
      <c r="F45" t="str">
        <f t="shared" si="0"/>
        <v>if action =track_page_view then ActionL=</v>
      </c>
    </row>
    <row r="46" spans="1:6" ht="15.75" thickBot="1" x14ac:dyDescent="0.3">
      <c r="A46" s="15" t="s">
        <v>85</v>
      </c>
      <c r="B46" s="4">
        <v>8130</v>
      </c>
      <c r="C46" s="4">
        <v>0.52</v>
      </c>
      <c r="D46" s="4">
        <v>94611</v>
      </c>
      <c r="E46" s="16">
        <v>6.05</v>
      </c>
      <c r="F46" t="str">
        <f t="shared" si="0"/>
        <v>if action =ajax_image_upload then ActionL=</v>
      </c>
    </row>
    <row r="47" spans="1:6" ht="15.75" thickBot="1" x14ac:dyDescent="0.3">
      <c r="A47" s="15" t="s">
        <v>260</v>
      </c>
      <c r="B47" s="4">
        <v>7777</v>
      </c>
      <c r="C47" s="4">
        <v>0.5</v>
      </c>
      <c r="D47" s="4">
        <v>957367</v>
      </c>
      <c r="E47" s="16">
        <v>61.18</v>
      </c>
      <c r="F47" t="str">
        <f t="shared" si="0"/>
        <v>if action =payment_instruments then ActionL=</v>
      </c>
    </row>
    <row r="48" spans="1:6" ht="15.75" thickBot="1" x14ac:dyDescent="0.3">
      <c r="A48" s="15" t="s">
        <v>234</v>
      </c>
      <c r="B48" s="4">
        <v>7242</v>
      </c>
      <c r="C48" s="4">
        <v>0.46</v>
      </c>
      <c r="D48" s="4">
        <v>853021</v>
      </c>
      <c r="E48" s="16">
        <v>54.51</v>
      </c>
      <c r="F48" t="str">
        <f t="shared" si="0"/>
        <v>if action =message_to_host_focus then ActionL=</v>
      </c>
    </row>
    <row r="49" spans="1:6" ht="15.75" thickBot="1" x14ac:dyDescent="0.3">
      <c r="A49" s="15" t="s">
        <v>76</v>
      </c>
      <c r="B49" s="4">
        <v>7092</v>
      </c>
      <c r="C49" s="4">
        <v>0.45</v>
      </c>
      <c r="D49" s="4">
        <v>63237</v>
      </c>
      <c r="E49" s="16">
        <v>4.04</v>
      </c>
      <c r="F49" t="str">
        <f t="shared" si="0"/>
        <v>if action =agree_terms_check then ActionL=</v>
      </c>
    </row>
    <row r="50" spans="1:6" ht="15.75" thickBot="1" x14ac:dyDescent="0.3">
      <c r="A50" s="15" t="s">
        <v>120</v>
      </c>
      <c r="B50" s="4">
        <v>6840</v>
      </c>
      <c r="C50" s="4">
        <v>0.44</v>
      </c>
      <c r="D50" s="4">
        <v>240232</v>
      </c>
      <c r="E50" s="16">
        <v>15.35</v>
      </c>
      <c r="F50" t="str">
        <f t="shared" si="0"/>
        <v>if action =calendar_tab_inner2 then ActionL=</v>
      </c>
    </row>
    <row r="51" spans="1:6" ht="15.75" thickBot="1" x14ac:dyDescent="0.3">
      <c r="A51" s="15" t="s">
        <v>80</v>
      </c>
      <c r="B51" s="4">
        <v>6789</v>
      </c>
      <c r="C51" s="4">
        <v>0.43</v>
      </c>
      <c r="D51" s="4">
        <v>85480</v>
      </c>
      <c r="E51" s="16">
        <v>5.46</v>
      </c>
      <c r="F51" t="str">
        <f t="shared" si="0"/>
        <v>if action =ajax_get_referrals_amt then ActionL=</v>
      </c>
    </row>
    <row r="52" spans="1:6" ht="15.75" thickBot="1" x14ac:dyDescent="0.3">
      <c r="A52" s="15" t="s">
        <v>233</v>
      </c>
      <c r="B52" s="4">
        <v>6593</v>
      </c>
      <c r="C52" s="4">
        <v>0.42</v>
      </c>
      <c r="D52" s="4">
        <v>845779</v>
      </c>
      <c r="E52" s="16">
        <v>54.05</v>
      </c>
      <c r="F52" t="str">
        <f t="shared" si="0"/>
        <v>if action =message_to_host_change then ActionL=</v>
      </c>
    </row>
    <row r="53" spans="1:6" ht="15.75" thickBot="1" x14ac:dyDescent="0.3">
      <c r="A53" s="15" t="s">
        <v>134</v>
      </c>
      <c r="B53" s="4">
        <v>6307</v>
      </c>
      <c r="C53" s="4">
        <v>0.4</v>
      </c>
      <c r="D53" s="4">
        <v>302914</v>
      </c>
      <c r="E53" s="16">
        <v>19.36</v>
      </c>
      <c r="F53" t="str">
        <f t="shared" si="0"/>
        <v>if action =click then ActionL=</v>
      </c>
    </row>
    <row r="54" spans="1:6" ht="15.75" thickBot="1" x14ac:dyDescent="0.3">
      <c r="A54" s="15" t="s">
        <v>270</v>
      </c>
      <c r="B54" s="4">
        <v>6252</v>
      </c>
      <c r="C54" s="4">
        <v>0.4</v>
      </c>
      <c r="D54" s="4">
        <v>1042684</v>
      </c>
      <c r="E54" s="16">
        <v>66.63</v>
      </c>
      <c r="F54" t="str">
        <f t="shared" si="0"/>
        <v>if action =phone_number_widget then ActionL=</v>
      </c>
    </row>
    <row r="55" spans="1:6" ht="15.75" thickBot="1" x14ac:dyDescent="0.3">
      <c r="A55" s="15" t="s">
        <v>346</v>
      </c>
      <c r="B55" s="4">
        <v>6255</v>
      </c>
      <c r="C55" s="4">
        <v>0.4</v>
      </c>
      <c r="D55" s="4">
        <v>1364667</v>
      </c>
      <c r="E55" s="16">
        <v>87.21</v>
      </c>
      <c r="F55" t="str">
        <f t="shared" si="0"/>
        <v>if action =signup_login then ActionL=</v>
      </c>
    </row>
    <row r="56" spans="1:6" ht="15.75" thickBot="1" x14ac:dyDescent="0.3">
      <c r="A56" s="15" t="s">
        <v>142</v>
      </c>
      <c r="B56" s="4">
        <v>6165</v>
      </c>
      <c r="C56" s="4">
        <v>0.39</v>
      </c>
      <c r="D56" s="4">
        <v>379583</v>
      </c>
      <c r="E56" s="16">
        <v>24.26</v>
      </c>
      <c r="F56" t="str">
        <f t="shared" si="0"/>
        <v>if action =connect then ActionL=</v>
      </c>
    </row>
    <row r="57" spans="1:6" ht="15.75" thickBot="1" x14ac:dyDescent="0.3">
      <c r="A57" s="15" t="s">
        <v>139</v>
      </c>
      <c r="B57" s="4">
        <v>5912</v>
      </c>
      <c r="C57" s="4">
        <v>0.38</v>
      </c>
      <c r="D57" s="4">
        <v>327250</v>
      </c>
      <c r="E57" s="16">
        <v>20.91</v>
      </c>
      <c r="F57" t="str">
        <f t="shared" si="0"/>
        <v>if action =complete_status then ActionL=</v>
      </c>
    </row>
    <row r="58" spans="1:6" ht="15.75" thickBot="1" x14ac:dyDescent="0.3">
      <c r="A58" s="15" t="s">
        <v>250</v>
      </c>
      <c r="B58" s="4">
        <v>5929</v>
      </c>
      <c r="C58" s="4">
        <v>0.38</v>
      </c>
      <c r="D58" s="4">
        <v>899059</v>
      </c>
      <c r="E58" s="16">
        <v>57.45</v>
      </c>
      <c r="F58" t="str">
        <f t="shared" si="0"/>
        <v>if action =open_graph_setting then ActionL=</v>
      </c>
    </row>
    <row r="59" spans="1:6" ht="15.75" thickBot="1" x14ac:dyDescent="0.3">
      <c r="A59" s="15" t="s">
        <v>63</v>
      </c>
      <c r="B59" s="4">
        <v>5716</v>
      </c>
      <c r="C59" s="4">
        <v>0.37</v>
      </c>
      <c r="D59" s="4">
        <v>8799</v>
      </c>
      <c r="E59" s="16">
        <v>0.56000000000000005</v>
      </c>
      <c r="F59" t="str">
        <f t="shared" si="0"/>
        <v>if action =account then ActionL=</v>
      </c>
    </row>
    <row r="60" spans="1:6" ht="15.75" thickBot="1" x14ac:dyDescent="0.3">
      <c r="A60" s="15" t="s">
        <v>229</v>
      </c>
      <c r="B60" s="4">
        <v>5681</v>
      </c>
      <c r="C60" s="4">
        <v>0.36</v>
      </c>
      <c r="D60" s="4">
        <v>839170</v>
      </c>
      <c r="E60" s="16">
        <v>53.63</v>
      </c>
      <c r="F60" t="str">
        <f t="shared" si="0"/>
        <v>if action =manage_listing then ActionL=</v>
      </c>
    </row>
    <row r="61" spans="1:6" ht="15.75" thickBot="1" x14ac:dyDescent="0.3">
      <c r="A61" s="15" t="s">
        <v>240</v>
      </c>
      <c r="B61" s="4">
        <v>5643</v>
      </c>
      <c r="C61" s="4">
        <v>0.36</v>
      </c>
      <c r="D61" s="4">
        <v>859551</v>
      </c>
      <c r="E61" s="16">
        <v>54.93</v>
      </c>
      <c r="F61" t="str">
        <f t="shared" si="0"/>
        <v>if action =my then ActionL=</v>
      </c>
    </row>
    <row r="62" spans="1:6" ht="15.75" thickBot="1" x14ac:dyDescent="0.3">
      <c r="A62" s="15" t="s">
        <v>309</v>
      </c>
      <c r="B62" s="4">
        <v>5709</v>
      </c>
      <c r="C62" s="4">
        <v>0.36</v>
      </c>
      <c r="D62" s="4">
        <v>1104593</v>
      </c>
      <c r="E62" s="16">
        <v>70.59</v>
      </c>
      <c r="F62" t="str">
        <f t="shared" si="0"/>
        <v>if action =recommended_listings then ActionL=</v>
      </c>
    </row>
    <row r="63" spans="1:6" ht="15.75" thickBot="1" x14ac:dyDescent="0.3">
      <c r="A63" s="15" t="s">
        <v>339</v>
      </c>
      <c r="B63" s="4">
        <v>5578</v>
      </c>
      <c r="C63" s="4">
        <v>0.36</v>
      </c>
      <c r="D63" s="4">
        <v>1233986</v>
      </c>
      <c r="E63" s="16">
        <v>78.86</v>
      </c>
      <c r="F63" t="str">
        <f t="shared" si="0"/>
        <v>if action =set_user then ActionL=</v>
      </c>
    </row>
    <row r="64" spans="1:6" ht="15.75" thickBot="1" x14ac:dyDescent="0.3">
      <c r="A64" s="15" t="s">
        <v>215</v>
      </c>
      <c r="B64" s="4">
        <v>5455</v>
      </c>
      <c r="C64" s="4">
        <v>0.35</v>
      </c>
      <c r="D64" s="4">
        <v>774228</v>
      </c>
      <c r="E64" s="16">
        <v>49.48</v>
      </c>
      <c r="F64" t="str">
        <f t="shared" si="0"/>
        <v>if action =kba then ActionL=</v>
      </c>
    </row>
    <row r="65" spans="1:6" ht="15.75" thickBot="1" x14ac:dyDescent="0.3">
      <c r="A65" s="15" t="s">
        <v>214</v>
      </c>
      <c r="B65" s="4">
        <v>5346</v>
      </c>
      <c r="C65" s="4">
        <v>0.34</v>
      </c>
      <c r="D65" s="4">
        <v>768773</v>
      </c>
      <c r="E65" s="16">
        <v>49.13</v>
      </c>
      <c r="F65" t="str">
        <f t="shared" si="0"/>
        <v>if action =jumio_token then ActionL=</v>
      </c>
    </row>
    <row r="66" spans="1:6" ht="15.75" thickBot="1" x14ac:dyDescent="0.3">
      <c r="A66" s="15" t="s">
        <v>216</v>
      </c>
      <c r="B66" s="4">
        <v>4683</v>
      </c>
      <c r="C66" s="4">
        <v>0.3</v>
      </c>
      <c r="D66" s="4">
        <v>778911</v>
      </c>
      <c r="E66" s="16">
        <v>49.78</v>
      </c>
      <c r="F66" t="str">
        <f t="shared" si="0"/>
        <v>if action =kba_update then ActionL=</v>
      </c>
    </row>
    <row r="67" spans="1:6" ht="15.75" thickBot="1" x14ac:dyDescent="0.3">
      <c r="A67" s="15" t="s">
        <v>110</v>
      </c>
      <c r="B67" s="4">
        <v>4474</v>
      </c>
      <c r="C67" s="4">
        <v>0.28999999999999998</v>
      </c>
      <c r="D67" s="4">
        <v>202357</v>
      </c>
      <c r="E67" s="16">
        <v>12.93</v>
      </c>
      <c r="F67" t="str">
        <f t="shared" ref="F67:F130" si="1">CONCATENATE("if action =",A67," then ActionL=")</f>
        <v>if action =at_checkpoint then ActionL=</v>
      </c>
    </row>
    <row r="68" spans="1:6" ht="15.75" thickBot="1" x14ac:dyDescent="0.3">
      <c r="A68" s="15" t="s">
        <v>178</v>
      </c>
      <c r="B68" s="4">
        <v>4505</v>
      </c>
      <c r="C68" s="4">
        <v>0.28999999999999998</v>
      </c>
      <c r="D68" s="4">
        <v>562798</v>
      </c>
      <c r="E68" s="16">
        <v>35.96</v>
      </c>
      <c r="F68" t="str">
        <f t="shared" si="1"/>
        <v>if action =faq then ActionL=</v>
      </c>
    </row>
    <row r="69" spans="1:6" ht="15.75" thickBot="1" x14ac:dyDescent="0.3">
      <c r="A69" s="15" t="s">
        <v>243</v>
      </c>
      <c r="B69" s="4">
        <v>4498</v>
      </c>
      <c r="C69" s="4">
        <v>0.28999999999999998</v>
      </c>
      <c r="D69" s="4">
        <v>864535</v>
      </c>
      <c r="E69" s="16">
        <v>55.25</v>
      </c>
      <c r="F69" t="str">
        <f t="shared" si="1"/>
        <v>if action =new then ActionL=</v>
      </c>
    </row>
    <row r="70" spans="1:6" ht="15.75" thickBot="1" x14ac:dyDescent="0.3">
      <c r="A70" s="15" t="s">
        <v>92</v>
      </c>
      <c r="B70" s="4">
        <v>4381</v>
      </c>
      <c r="C70" s="4">
        <v>0.28000000000000003</v>
      </c>
      <c r="D70" s="4">
        <v>114310</v>
      </c>
      <c r="E70" s="16">
        <v>7.3</v>
      </c>
      <c r="F70" t="str">
        <f t="shared" si="1"/>
        <v>if action =ajax_photo_widget_form_iframe then ActionL=</v>
      </c>
    </row>
    <row r="71" spans="1:6" ht="15.75" thickBot="1" x14ac:dyDescent="0.3">
      <c r="A71" s="15" t="s">
        <v>223</v>
      </c>
      <c r="B71" s="4">
        <v>4380</v>
      </c>
      <c r="C71" s="4">
        <v>0.28000000000000003</v>
      </c>
      <c r="D71" s="4">
        <v>800423</v>
      </c>
      <c r="E71" s="16">
        <v>51.15</v>
      </c>
      <c r="F71" t="str">
        <f t="shared" si="1"/>
        <v>if action =localization_settings then ActionL=</v>
      </c>
    </row>
    <row r="72" spans="1:6" ht="15.75" thickBot="1" x14ac:dyDescent="0.3">
      <c r="A72" s="15" t="s">
        <v>286</v>
      </c>
      <c r="B72" s="4">
        <v>4247</v>
      </c>
      <c r="C72" s="4">
        <v>0.27</v>
      </c>
      <c r="D72" s="4">
        <v>1055173</v>
      </c>
      <c r="E72" s="16">
        <v>67.430000000000007</v>
      </c>
      <c r="F72" t="str">
        <f t="shared" si="1"/>
        <v>if action =populate_from_facebook then ActionL=</v>
      </c>
    </row>
    <row r="73" spans="1:6" ht="15.75" thickBot="1" x14ac:dyDescent="0.3">
      <c r="A73" s="15" t="s">
        <v>217</v>
      </c>
      <c r="B73" s="4">
        <v>4022</v>
      </c>
      <c r="C73" s="4">
        <v>0.26</v>
      </c>
      <c r="D73" s="4">
        <v>782933</v>
      </c>
      <c r="E73" s="16">
        <v>50.03</v>
      </c>
      <c r="F73" t="str">
        <f t="shared" si="1"/>
        <v>if action =languages_multiselect then ActionL=</v>
      </c>
    </row>
    <row r="74" spans="1:6" ht="15.75" thickBot="1" x14ac:dyDescent="0.3">
      <c r="A74" s="15" t="s">
        <v>299</v>
      </c>
      <c r="B74" s="4">
        <v>4053</v>
      </c>
      <c r="C74" s="4">
        <v>0.26</v>
      </c>
      <c r="D74" s="4">
        <v>1089166</v>
      </c>
      <c r="E74" s="16">
        <v>69.599999999999994</v>
      </c>
      <c r="F74" t="str">
        <f t="shared" si="1"/>
        <v>if action =qt_reply_v2 then ActionL=</v>
      </c>
    </row>
    <row r="75" spans="1:6" ht="15.75" thickBot="1" x14ac:dyDescent="0.3">
      <c r="A75" s="15" t="s">
        <v>319</v>
      </c>
      <c r="B75" s="4">
        <v>4010</v>
      </c>
      <c r="C75" s="4">
        <v>0.26</v>
      </c>
      <c r="D75" s="4">
        <v>1114770</v>
      </c>
      <c r="E75" s="16">
        <v>71.239999999999995</v>
      </c>
      <c r="F75" t="str">
        <f t="shared" si="1"/>
        <v>if action =request_new_confirm_email then ActionL=</v>
      </c>
    </row>
    <row r="76" spans="1:6" ht="15.75" thickBot="1" x14ac:dyDescent="0.3">
      <c r="A76" s="15" t="s">
        <v>213</v>
      </c>
      <c r="B76" s="4">
        <v>3990</v>
      </c>
      <c r="C76" s="4">
        <v>0.25</v>
      </c>
      <c r="D76" s="4">
        <v>763427</v>
      </c>
      <c r="E76" s="16">
        <v>48.79</v>
      </c>
      <c r="F76" t="str">
        <f t="shared" si="1"/>
        <v>if action =jumio_redirect then ActionL=</v>
      </c>
    </row>
    <row r="77" spans="1:6" ht="15.75" thickBot="1" x14ac:dyDescent="0.3">
      <c r="A77" s="15" t="s">
        <v>261</v>
      </c>
      <c r="B77" s="4">
        <v>3849</v>
      </c>
      <c r="C77" s="4">
        <v>0.25</v>
      </c>
      <c r="D77" s="4">
        <v>961216</v>
      </c>
      <c r="E77" s="16">
        <v>61.43</v>
      </c>
      <c r="F77" t="str">
        <f t="shared" si="1"/>
        <v>if action =payment_methods then ActionL=</v>
      </c>
    </row>
    <row r="78" spans="1:6" ht="15.75" thickBot="1" x14ac:dyDescent="0.3">
      <c r="A78" s="15" t="s">
        <v>311</v>
      </c>
      <c r="B78" s="4">
        <v>3624</v>
      </c>
      <c r="C78" s="4">
        <v>0.23</v>
      </c>
      <c r="D78" s="4">
        <v>1108233</v>
      </c>
      <c r="E78" s="16">
        <v>70.819999999999993</v>
      </c>
      <c r="F78" t="str">
        <f t="shared" si="1"/>
        <v>if action =references then ActionL=</v>
      </c>
    </row>
    <row r="79" spans="1:6" ht="15.75" thickBot="1" x14ac:dyDescent="0.3">
      <c r="A79" s="15" t="s">
        <v>340</v>
      </c>
      <c r="B79" s="4">
        <v>3540</v>
      </c>
      <c r="C79" s="4">
        <v>0.23</v>
      </c>
      <c r="D79" s="4">
        <v>1237526</v>
      </c>
      <c r="E79" s="16">
        <v>79.08</v>
      </c>
      <c r="F79" t="str">
        <f t="shared" si="1"/>
        <v>if action =settings then ActionL=</v>
      </c>
    </row>
    <row r="80" spans="1:6" ht="15.75" thickBot="1" x14ac:dyDescent="0.3">
      <c r="A80" s="15" t="s">
        <v>138</v>
      </c>
      <c r="B80" s="4">
        <v>3424</v>
      </c>
      <c r="C80" s="4">
        <v>0.22</v>
      </c>
      <c r="D80" s="4">
        <v>321338</v>
      </c>
      <c r="E80" s="16">
        <v>20.53</v>
      </c>
      <c r="F80" t="str">
        <f t="shared" si="1"/>
        <v>if action =complete_redirect then ActionL=</v>
      </c>
    </row>
    <row r="81" spans="1:6" ht="15.75" thickBot="1" x14ac:dyDescent="0.3">
      <c r="A81" s="15" t="s">
        <v>308</v>
      </c>
      <c r="B81" s="4">
        <v>3401</v>
      </c>
      <c r="C81" s="4">
        <v>0.22</v>
      </c>
      <c r="D81" s="4">
        <v>1098884</v>
      </c>
      <c r="E81" s="16">
        <v>70.22</v>
      </c>
      <c r="F81" t="str">
        <f t="shared" si="1"/>
        <v>if action =recommendations then ActionL=</v>
      </c>
    </row>
    <row r="82" spans="1:6" ht="15.75" thickBot="1" x14ac:dyDescent="0.3">
      <c r="A82" s="15" t="s">
        <v>94</v>
      </c>
      <c r="B82" s="4">
        <v>3011</v>
      </c>
      <c r="C82" s="4">
        <v>0.19</v>
      </c>
      <c r="D82" s="4">
        <v>117386</v>
      </c>
      <c r="E82" s="16">
        <v>7.5</v>
      </c>
      <c r="F82" t="str">
        <f t="shared" si="1"/>
        <v>if action =ajax_referral_banner_experiment_type then ActionL=</v>
      </c>
    </row>
    <row r="83" spans="1:6" ht="15.75" thickBot="1" x14ac:dyDescent="0.3">
      <c r="A83" s="15" t="s">
        <v>226</v>
      </c>
      <c r="B83" s="4">
        <v>3045</v>
      </c>
      <c r="C83" s="4">
        <v>0.19</v>
      </c>
      <c r="D83" s="4">
        <v>803508</v>
      </c>
      <c r="E83" s="16">
        <v>51.35</v>
      </c>
      <c r="F83" t="str">
        <f t="shared" si="1"/>
        <v>if action =login then ActionL=</v>
      </c>
    </row>
    <row r="84" spans="1:6" ht="15.75" thickBot="1" x14ac:dyDescent="0.3">
      <c r="A84" s="15" t="s">
        <v>303</v>
      </c>
      <c r="B84" s="4">
        <v>2904</v>
      </c>
      <c r="C84" s="4">
        <v>0.19</v>
      </c>
      <c r="D84" s="4">
        <v>1093754</v>
      </c>
      <c r="E84" s="16">
        <v>69.89</v>
      </c>
      <c r="F84" t="str">
        <f t="shared" si="1"/>
        <v>if action =read_policy_click then ActionL=</v>
      </c>
    </row>
    <row r="85" spans="1:6" ht="15.75" thickBot="1" x14ac:dyDescent="0.3">
      <c r="A85" s="15" t="s">
        <v>177</v>
      </c>
      <c r="B85" s="4">
        <v>2857</v>
      </c>
      <c r="C85" s="4">
        <v>0.18</v>
      </c>
      <c r="D85" s="4">
        <v>558293</v>
      </c>
      <c r="E85" s="16">
        <v>35.68</v>
      </c>
      <c r="F85" t="str">
        <f t="shared" si="1"/>
        <v>if action =facebook_auto_login then ActionL=</v>
      </c>
    </row>
    <row r="86" spans="1:6" ht="15.75" thickBot="1" x14ac:dyDescent="0.3">
      <c r="A86" s="15" t="s">
        <v>95</v>
      </c>
      <c r="B86" s="4">
        <v>2640</v>
      </c>
      <c r="C86" s="4">
        <v>0.17</v>
      </c>
      <c r="D86" s="4">
        <v>120026</v>
      </c>
      <c r="E86" s="16">
        <v>7.67</v>
      </c>
      <c r="F86" t="str">
        <f t="shared" si="1"/>
        <v>if action =ajax_referral_banner_type then ActionL=</v>
      </c>
    </row>
    <row r="87" spans="1:6" ht="15.75" thickBot="1" x14ac:dyDescent="0.3">
      <c r="A87" s="15" t="s">
        <v>160</v>
      </c>
      <c r="B87" s="4">
        <v>2668</v>
      </c>
      <c r="C87" s="4">
        <v>0.17</v>
      </c>
      <c r="D87" s="4">
        <v>525738</v>
      </c>
      <c r="E87" s="16">
        <v>33.6</v>
      </c>
      <c r="F87" t="str">
        <f t="shared" si="1"/>
        <v>if action =delete then ActionL=</v>
      </c>
    </row>
    <row r="88" spans="1:6" ht="15.75" thickBot="1" x14ac:dyDescent="0.3">
      <c r="A88" s="15" t="s">
        <v>192</v>
      </c>
      <c r="B88" s="4">
        <v>2592</v>
      </c>
      <c r="C88" s="4">
        <v>0.17</v>
      </c>
      <c r="D88" s="4">
        <v>570565</v>
      </c>
      <c r="E88" s="16">
        <v>36.46</v>
      </c>
      <c r="F88" t="str">
        <f t="shared" si="1"/>
        <v>if action =handle_vanity_url then ActionL=</v>
      </c>
    </row>
    <row r="89" spans="1:6" ht="15.75" thickBot="1" x14ac:dyDescent="0.3">
      <c r="A89" s="15" t="s">
        <v>203</v>
      </c>
      <c r="B89" s="4">
        <v>2668</v>
      </c>
      <c r="C89" s="4">
        <v>0.17</v>
      </c>
      <c r="D89" s="4">
        <v>656761</v>
      </c>
      <c r="E89" s="16">
        <v>41.97</v>
      </c>
      <c r="F89" t="str">
        <f t="shared" si="1"/>
        <v>if action =hosting_social_proof then ActionL=</v>
      </c>
    </row>
    <row r="90" spans="1:6" ht="15.75" thickBot="1" x14ac:dyDescent="0.3">
      <c r="A90" s="15" t="s">
        <v>125</v>
      </c>
      <c r="B90" s="4">
        <v>2539</v>
      </c>
      <c r="C90" s="4">
        <v>0.16</v>
      </c>
      <c r="D90" s="4">
        <v>295518</v>
      </c>
      <c r="E90" s="16">
        <v>18.88</v>
      </c>
      <c r="F90" t="str">
        <f t="shared" si="1"/>
        <v>if action =cancellation_policy_click then ActionL=</v>
      </c>
    </row>
    <row r="91" spans="1:6" ht="15.75" thickBot="1" x14ac:dyDescent="0.3">
      <c r="A91" s="15" t="s">
        <v>179</v>
      </c>
      <c r="B91" s="4">
        <v>2368</v>
      </c>
      <c r="C91" s="4">
        <v>0.15</v>
      </c>
      <c r="D91" s="4">
        <v>565166</v>
      </c>
      <c r="E91" s="16">
        <v>36.119999999999997</v>
      </c>
      <c r="F91" t="str">
        <f t="shared" si="1"/>
        <v>if action =faq_category then ActionL=</v>
      </c>
    </row>
    <row r="92" spans="1:6" ht="15.75" thickBot="1" x14ac:dyDescent="0.3">
      <c r="A92" s="15" t="s">
        <v>330</v>
      </c>
      <c r="B92" s="4">
        <v>2295</v>
      </c>
      <c r="C92" s="4">
        <v>0.15</v>
      </c>
      <c r="D92" s="4">
        <v>1154466</v>
      </c>
      <c r="E92" s="16">
        <v>73.77</v>
      </c>
      <c r="F92" t="str">
        <f t="shared" si="1"/>
        <v>if action =reviews_new then ActionL=</v>
      </c>
    </row>
    <row r="93" spans="1:6" ht="15.75" thickBot="1" x14ac:dyDescent="0.3">
      <c r="A93" s="15" t="s">
        <v>107</v>
      </c>
      <c r="B93" s="4">
        <v>2192</v>
      </c>
      <c r="C93" s="4">
        <v>0.14000000000000001</v>
      </c>
      <c r="D93" s="4">
        <v>176254</v>
      </c>
      <c r="E93" s="16">
        <v>11.26</v>
      </c>
      <c r="F93" t="str">
        <f t="shared" si="1"/>
        <v>if action =apply_reservation then ActionL=</v>
      </c>
    </row>
    <row r="94" spans="1:6" ht="15.75" thickBot="1" x14ac:dyDescent="0.3">
      <c r="A94" s="15" t="s">
        <v>113</v>
      </c>
      <c r="B94" s="4">
        <v>2062</v>
      </c>
      <c r="C94" s="4">
        <v>0.13</v>
      </c>
      <c r="D94" s="4">
        <v>233118</v>
      </c>
      <c r="E94" s="16">
        <v>14.9</v>
      </c>
      <c r="F94" t="str">
        <f t="shared" si="1"/>
        <v>if action =available then ActionL=</v>
      </c>
    </row>
    <row r="95" spans="1:6" ht="15.75" thickBot="1" x14ac:dyDescent="0.3">
      <c r="A95" s="15" t="s">
        <v>312</v>
      </c>
      <c r="B95" s="4">
        <v>2059</v>
      </c>
      <c r="C95" s="4">
        <v>0.13</v>
      </c>
      <c r="D95" s="4">
        <v>1110292</v>
      </c>
      <c r="E95" s="16">
        <v>70.95</v>
      </c>
      <c r="F95" t="str">
        <f t="shared" si="1"/>
        <v>if action =referrer_status then ActionL=</v>
      </c>
    </row>
    <row r="96" spans="1:6" ht="15.75" thickBot="1" x14ac:dyDescent="0.3">
      <c r="A96" s="15" t="s">
        <v>371</v>
      </c>
      <c r="B96" s="4">
        <v>1771</v>
      </c>
      <c r="C96" s="4">
        <v>0.11</v>
      </c>
      <c r="D96" s="4">
        <v>1449901</v>
      </c>
      <c r="E96" s="16">
        <v>92.65</v>
      </c>
      <c r="F96" t="str">
        <f t="shared" si="1"/>
        <v>if action =this_hosting_reviews then ActionL=</v>
      </c>
    </row>
    <row r="97" spans="1:6" ht="15.75" thickBot="1" x14ac:dyDescent="0.3">
      <c r="A97" s="15" t="s">
        <v>146</v>
      </c>
      <c r="B97" s="4">
        <v>1499</v>
      </c>
      <c r="C97" s="4">
        <v>0.1</v>
      </c>
      <c r="D97" s="4">
        <v>382223</v>
      </c>
      <c r="E97" s="16">
        <v>24.43</v>
      </c>
      <c r="F97" t="str">
        <f t="shared" si="1"/>
        <v>if action =coupon_code_click then ActionL=</v>
      </c>
    </row>
    <row r="98" spans="1:6" ht="15.75" thickBot="1" x14ac:dyDescent="0.3">
      <c r="A98" s="15" t="s">
        <v>173</v>
      </c>
      <c r="B98" s="4">
        <v>1515</v>
      </c>
      <c r="C98" s="4">
        <v>0.1</v>
      </c>
      <c r="D98" s="4">
        <v>555427</v>
      </c>
      <c r="E98" s="16">
        <v>35.49</v>
      </c>
      <c r="F98" t="str">
        <f t="shared" si="1"/>
        <v>if action =endpoint_error then ActionL=</v>
      </c>
    </row>
    <row r="99" spans="1:6" ht="15.75" thickBot="1" x14ac:dyDescent="0.3">
      <c r="A99" s="15" t="s">
        <v>227</v>
      </c>
      <c r="B99" s="4">
        <v>1499</v>
      </c>
      <c r="C99" s="4">
        <v>0.1</v>
      </c>
      <c r="D99" s="4">
        <v>805007</v>
      </c>
      <c r="E99" s="16">
        <v>51.44</v>
      </c>
      <c r="F99" t="str">
        <f t="shared" si="1"/>
        <v>if action =login_modal then ActionL=</v>
      </c>
    </row>
    <row r="100" spans="1:6" ht="15.75" thickBot="1" x14ac:dyDescent="0.3">
      <c r="A100" s="15" t="s">
        <v>265</v>
      </c>
      <c r="B100" s="4">
        <v>1511</v>
      </c>
      <c r="C100" s="4">
        <v>0.1</v>
      </c>
      <c r="D100" s="4">
        <v>962778</v>
      </c>
      <c r="E100" s="16">
        <v>61.53</v>
      </c>
      <c r="F100" t="str">
        <f t="shared" si="1"/>
        <v>if action =payout_preferences then ActionL=</v>
      </c>
    </row>
    <row r="101" spans="1:6" ht="15.75" thickBot="1" x14ac:dyDescent="0.3">
      <c r="A101" s="15" t="s">
        <v>276</v>
      </c>
      <c r="B101" s="4">
        <v>1506</v>
      </c>
      <c r="C101" s="4">
        <v>0.1</v>
      </c>
      <c r="D101" s="4">
        <v>1046079</v>
      </c>
      <c r="E101" s="16">
        <v>66.849999999999994</v>
      </c>
      <c r="F101" t="str">
        <f t="shared" si="1"/>
        <v>if action =phone_verification_number_submitted_for_sms then ActionL=</v>
      </c>
    </row>
    <row r="102" spans="1:6" ht="15.75" thickBot="1" x14ac:dyDescent="0.3">
      <c r="A102" s="15" t="s">
        <v>277</v>
      </c>
      <c r="B102" s="4">
        <v>1552</v>
      </c>
      <c r="C102" s="4">
        <v>0.1</v>
      </c>
      <c r="D102" s="4">
        <v>1047631</v>
      </c>
      <c r="E102" s="16">
        <v>66.95</v>
      </c>
      <c r="F102" t="str">
        <f t="shared" si="1"/>
        <v>if action =phone_verification_number_sucessfully_submitted then ActionL=</v>
      </c>
    </row>
    <row r="103" spans="1:6" ht="15.75" thickBot="1" x14ac:dyDescent="0.3">
      <c r="A103" s="15" t="s">
        <v>166</v>
      </c>
      <c r="B103" s="4">
        <v>1443</v>
      </c>
      <c r="C103" s="4">
        <v>0.09</v>
      </c>
      <c r="D103" s="4">
        <v>527557</v>
      </c>
      <c r="E103" s="16">
        <v>33.71</v>
      </c>
      <c r="F103" t="str">
        <f t="shared" si="1"/>
        <v>if action =domains then ActionL=</v>
      </c>
    </row>
    <row r="104" spans="1:6" ht="15.75" thickBot="1" x14ac:dyDescent="0.3">
      <c r="A104" s="15" t="s">
        <v>259</v>
      </c>
      <c r="B104" s="4">
        <v>1416</v>
      </c>
      <c r="C104" s="4">
        <v>0.09</v>
      </c>
      <c r="D104" s="4">
        <v>949590</v>
      </c>
      <c r="E104" s="16">
        <v>60.68</v>
      </c>
      <c r="F104" t="str">
        <f t="shared" si="1"/>
        <v>if action =pay then ActionL=</v>
      </c>
    </row>
    <row r="105" spans="1:6" ht="15.75" thickBot="1" x14ac:dyDescent="0.3">
      <c r="A105" s="15" t="s">
        <v>279</v>
      </c>
      <c r="B105" s="4">
        <v>1479</v>
      </c>
      <c r="C105" s="4">
        <v>0.09</v>
      </c>
      <c r="D105" s="4">
        <v>1049229</v>
      </c>
      <c r="E105" s="16">
        <v>67.05</v>
      </c>
      <c r="F105" t="str">
        <f t="shared" si="1"/>
        <v>if action =phone_verification_success then ActionL=</v>
      </c>
    </row>
    <row r="106" spans="1:6" ht="15.75" thickBot="1" x14ac:dyDescent="0.3">
      <c r="A106" s="15" t="s">
        <v>284</v>
      </c>
      <c r="B106" s="4">
        <v>1413</v>
      </c>
      <c r="C106" s="4">
        <v>0.09</v>
      </c>
      <c r="D106" s="4">
        <v>1050890</v>
      </c>
      <c r="E106" s="16">
        <v>67.16</v>
      </c>
      <c r="F106" t="str">
        <f t="shared" si="1"/>
        <v>if action =popular then ActionL=</v>
      </c>
    </row>
    <row r="107" spans="1:6" ht="15.75" thickBot="1" x14ac:dyDescent="0.3">
      <c r="A107" s="15" t="s">
        <v>300</v>
      </c>
      <c r="B107" s="4">
        <v>1331</v>
      </c>
      <c r="C107" s="4">
        <v>0.09</v>
      </c>
      <c r="D107" s="4">
        <v>1090497</v>
      </c>
      <c r="E107" s="16">
        <v>69.69</v>
      </c>
      <c r="F107" t="str">
        <f t="shared" si="1"/>
        <v>if action =qt_with then ActionL=</v>
      </c>
    </row>
    <row r="108" spans="1:6" ht="15.75" thickBot="1" x14ac:dyDescent="0.3">
      <c r="A108" s="15" t="s">
        <v>402</v>
      </c>
      <c r="B108" s="4">
        <v>1436</v>
      </c>
      <c r="C108" s="4">
        <v>0.09</v>
      </c>
      <c r="D108" s="4">
        <v>1564042</v>
      </c>
      <c r="E108" s="16">
        <v>99.95</v>
      </c>
      <c r="F108" t="str">
        <f t="shared" si="1"/>
        <v>if action =view then ActionL=</v>
      </c>
    </row>
    <row r="109" spans="1:6" ht="15.75" thickBot="1" x14ac:dyDescent="0.3">
      <c r="A109" s="15" t="s">
        <v>151</v>
      </c>
      <c r="B109" s="4">
        <v>1320</v>
      </c>
      <c r="C109" s="4">
        <v>0.08</v>
      </c>
      <c r="D109" s="4">
        <v>464697</v>
      </c>
      <c r="E109" s="16">
        <v>29.7</v>
      </c>
      <c r="F109" t="str">
        <f t="shared" si="1"/>
        <v>if action =create_multiple then ActionL=</v>
      </c>
    </row>
    <row r="110" spans="1:6" ht="15.75" thickBot="1" x14ac:dyDescent="0.3">
      <c r="A110" s="15" t="s">
        <v>159</v>
      </c>
      <c r="B110" s="4">
        <v>1243</v>
      </c>
      <c r="C110" s="4">
        <v>0.08</v>
      </c>
      <c r="D110" s="4">
        <v>523070</v>
      </c>
      <c r="E110" s="16">
        <v>33.43</v>
      </c>
      <c r="F110" t="str">
        <f t="shared" si="1"/>
        <v>if action =decision_tree then ActionL=</v>
      </c>
    </row>
    <row r="111" spans="1:6" ht="15.75" thickBot="1" x14ac:dyDescent="0.3">
      <c r="A111" s="15" t="s">
        <v>274</v>
      </c>
      <c r="B111" s="4">
        <v>1265</v>
      </c>
      <c r="C111" s="4">
        <v>0.08</v>
      </c>
      <c r="D111" s="4">
        <v>1044248</v>
      </c>
      <c r="E111" s="16">
        <v>66.73</v>
      </c>
      <c r="F111" t="str">
        <f t="shared" si="1"/>
        <v>if action =phone_verification_modal then ActionL=</v>
      </c>
    </row>
    <row r="112" spans="1:6" ht="15.75" thickBot="1" x14ac:dyDescent="0.3">
      <c r="A112" s="15" t="s">
        <v>305</v>
      </c>
      <c r="B112" s="4">
        <v>1203</v>
      </c>
      <c r="C112" s="4">
        <v>0.08</v>
      </c>
      <c r="D112" s="4">
        <v>1095166</v>
      </c>
      <c r="E112" s="16">
        <v>69.989999999999995</v>
      </c>
      <c r="F112" t="str">
        <f t="shared" si="1"/>
        <v>if action =recent_reservations then ActionL=</v>
      </c>
    </row>
    <row r="113" spans="1:6" ht="15.75" thickBot="1" x14ac:dyDescent="0.3">
      <c r="A113" s="15">
        <v>10</v>
      </c>
      <c r="B113" s="4">
        <v>1133</v>
      </c>
      <c r="C113" s="4">
        <v>7.0000000000000007E-2</v>
      </c>
      <c r="D113" s="4">
        <v>1133</v>
      </c>
      <c r="E113" s="16">
        <v>7.0000000000000007E-2</v>
      </c>
      <c r="F113" t="str">
        <f t="shared" si="1"/>
        <v>if action =10 then ActionL=</v>
      </c>
    </row>
    <row r="114" spans="1:6" ht="15.75" thickBot="1" x14ac:dyDescent="0.3">
      <c r="A114" s="15" t="s">
        <v>99</v>
      </c>
      <c r="B114" s="4">
        <v>1113</v>
      </c>
      <c r="C114" s="4">
        <v>7.0000000000000007E-2</v>
      </c>
      <c r="D114" s="4">
        <v>170577</v>
      </c>
      <c r="E114" s="16">
        <v>10.9</v>
      </c>
      <c r="F114" t="str">
        <f t="shared" si="1"/>
        <v>if action =ajax_statsd then ActionL=</v>
      </c>
    </row>
    <row r="115" spans="1:6" ht="15.75" thickBot="1" x14ac:dyDescent="0.3">
      <c r="A115" s="15" t="s">
        <v>103</v>
      </c>
      <c r="B115" s="4">
        <v>1078</v>
      </c>
      <c r="C115" s="4">
        <v>7.0000000000000007E-2</v>
      </c>
      <c r="D115" s="4">
        <v>172141</v>
      </c>
      <c r="E115" s="16">
        <v>11</v>
      </c>
      <c r="F115" t="str">
        <f t="shared" si="1"/>
        <v>if action =apply_coupon_click then ActionL=</v>
      </c>
    </row>
    <row r="116" spans="1:6" ht="15.75" thickBot="1" x14ac:dyDescent="0.3">
      <c r="A116" s="15" t="s">
        <v>147</v>
      </c>
      <c r="B116" s="4">
        <v>1072</v>
      </c>
      <c r="C116" s="4">
        <v>7.0000000000000007E-2</v>
      </c>
      <c r="D116" s="4">
        <v>383295</v>
      </c>
      <c r="E116" s="16">
        <v>24.49</v>
      </c>
      <c r="F116" t="str">
        <f t="shared" si="1"/>
        <v>if action =coupon_field_focus then ActionL=</v>
      </c>
    </row>
    <row r="117" spans="1:6" ht="15.75" thickBot="1" x14ac:dyDescent="0.3">
      <c r="A117" s="15" t="s">
        <v>347</v>
      </c>
      <c r="B117" s="4">
        <v>1090</v>
      </c>
      <c r="C117" s="4">
        <v>7.0000000000000007E-2</v>
      </c>
      <c r="D117" s="4">
        <v>1365757</v>
      </c>
      <c r="E117" s="16">
        <v>87.28</v>
      </c>
      <c r="F117" t="str">
        <f t="shared" si="1"/>
        <v>if action =signup_modal then ActionL=</v>
      </c>
    </row>
    <row r="118" spans="1:6" ht="15.75" thickBot="1" x14ac:dyDescent="0.3">
      <c r="A118" s="15" t="s">
        <v>368</v>
      </c>
      <c r="B118" s="4">
        <v>1143</v>
      </c>
      <c r="C118" s="4">
        <v>7.0000000000000007E-2</v>
      </c>
      <c r="D118" s="4">
        <v>1446937</v>
      </c>
      <c r="E118" s="16">
        <v>92.46</v>
      </c>
      <c r="F118" t="str">
        <f t="shared" si="1"/>
        <v>if action =tell_a_friend then ActionL=</v>
      </c>
    </row>
    <row r="119" spans="1:6" ht="15.75" thickBot="1" x14ac:dyDescent="0.3">
      <c r="A119" s="15" t="s">
        <v>369</v>
      </c>
      <c r="B119" s="4">
        <v>1065</v>
      </c>
      <c r="C119" s="4">
        <v>7.0000000000000007E-2</v>
      </c>
      <c r="D119" s="4">
        <v>1448002</v>
      </c>
      <c r="E119" s="16">
        <v>92.53</v>
      </c>
      <c r="F119" t="str">
        <f t="shared" si="1"/>
        <v>if action =terms then ActionL=</v>
      </c>
    </row>
    <row r="120" spans="1:6" ht="15.75" thickBot="1" x14ac:dyDescent="0.3">
      <c r="A120" s="15">
        <v>12</v>
      </c>
      <c r="B120" s="4">
        <v>944</v>
      </c>
      <c r="C120" s="4">
        <v>0.06</v>
      </c>
      <c r="D120" s="4">
        <v>2474</v>
      </c>
      <c r="E120" s="16">
        <v>0.16</v>
      </c>
      <c r="F120" t="str">
        <f t="shared" si="1"/>
        <v>if action =12 then ActionL=</v>
      </c>
    </row>
    <row r="121" spans="1:6" ht="15.75" thickBot="1" x14ac:dyDescent="0.3">
      <c r="A121" s="15" t="s">
        <v>143</v>
      </c>
      <c r="B121" s="4">
        <v>889</v>
      </c>
      <c r="C121" s="4">
        <v>0.06</v>
      </c>
      <c r="D121" s="4">
        <v>380472</v>
      </c>
      <c r="E121" s="16">
        <v>24.31</v>
      </c>
      <c r="F121" t="str">
        <f t="shared" si="1"/>
        <v>if action =contact_new then ActionL=</v>
      </c>
    </row>
    <row r="122" spans="1:6" ht="15.75" thickBot="1" x14ac:dyDescent="0.3">
      <c r="A122" s="15" t="s">
        <v>180</v>
      </c>
      <c r="B122" s="4">
        <v>988</v>
      </c>
      <c r="C122" s="4">
        <v>0.06</v>
      </c>
      <c r="D122" s="4">
        <v>566154</v>
      </c>
      <c r="E122" s="16">
        <v>36.18</v>
      </c>
      <c r="F122" t="str">
        <f t="shared" si="1"/>
        <v>if action =faq_experiment_ids then ActionL=</v>
      </c>
    </row>
    <row r="123" spans="1:6" ht="15.75" thickBot="1" x14ac:dyDescent="0.3">
      <c r="A123" s="15" t="s">
        <v>297</v>
      </c>
      <c r="B123" s="4">
        <v>971</v>
      </c>
      <c r="C123" s="4">
        <v>0.06</v>
      </c>
      <c r="D123" s="4">
        <v>1074518</v>
      </c>
      <c r="E123" s="16">
        <v>68.67</v>
      </c>
      <c r="F123" t="str">
        <f t="shared" si="1"/>
        <v>if action =push_notification_callback then ActionL=</v>
      </c>
    </row>
    <row r="124" spans="1:6" ht="15.75" thickBot="1" x14ac:dyDescent="0.3">
      <c r="A124" s="15" t="s">
        <v>380</v>
      </c>
      <c r="B124" s="4">
        <v>887</v>
      </c>
      <c r="C124" s="4">
        <v>0.06</v>
      </c>
      <c r="D124" s="4">
        <v>1461422</v>
      </c>
      <c r="E124" s="16">
        <v>93.39</v>
      </c>
      <c r="F124" t="str">
        <f t="shared" si="1"/>
        <v>if action =transaction_history then ActionL=</v>
      </c>
    </row>
    <row r="125" spans="1:6" ht="15.75" thickBot="1" x14ac:dyDescent="0.3">
      <c r="A125" s="15" t="s">
        <v>396</v>
      </c>
      <c r="B125" s="4">
        <v>913</v>
      </c>
      <c r="C125" s="4">
        <v>0.06</v>
      </c>
      <c r="D125" s="4">
        <v>1543076</v>
      </c>
      <c r="E125" s="16">
        <v>98.61</v>
      </c>
      <c r="F125" t="str">
        <f t="shared" si="1"/>
        <v>if action =update_notifications then ActionL=</v>
      </c>
    </row>
    <row r="126" spans="1:6" ht="15.75" thickBot="1" x14ac:dyDescent="0.3">
      <c r="A126" s="15" t="s">
        <v>399</v>
      </c>
      <c r="B126" s="4">
        <v>923</v>
      </c>
      <c r="C126" s="4">
        <v>0.06</v>
      </c>
      <c r="D126" s="4">
        <v>1544503</v>
      </c>
      <c r="E126" s="16">
        <v>98.7</v>
      </c>
      <c r="F126" t="str">
        <f t="shared" si="1"/>
        <v>if action =uptodate then ActionL=</v>
      </c>
    </row>
    <row r="127" spans="1:6" ht="15.75" thickBot="1" x14ac:dyDescent="0.3">
      <c r="A127" s="15" t="s">
        <v>105</v>
      </c>
      <c r="B127" s="4">
        <v>827</v>
      </c>
      <c r="C127" s="4">
        <v>0.05</v>
      </c>
      <c r="D127" s="4">
        <v>173236</v>
      </c>
      <c r="E127" s="16">
        <v>11.07</v>
      </c>
      <c r="F127" t="str">
        <f t="shared" si="1"/>
        <v>if action =apply_coupon_error then ActionL=</v>
      </c>
    </row>
    <row r="128" spans="1:6" ht="15.75" thickBot="1" x14ac:dyDescent="0.3">
      <c r="A128" s="15" t="s">
        <v>106</v>
      </c>
      <c r="B128" s="4">
        <v>826</v>
      </c>
      <c r="C128" s="4">
        <v>0.05</v>
      </c>
      <c r="D128" s="4">
        <v>174062</v>
      </c>
      <c r="E128" s="16">
        <v>11.12</v>
      </c>
      <c r="F128" t="str">
        <f t="shared" si="1"/>
        <v>if action =apply_coupon_error_type then ActionL=</v>
      </c>
    </row>
    <row r="129" spans="1:6" ht="15.75" thickBot="1" x14ac:dyDescent="0.3">
      <c r="A129" s="15" t="s">
        <v>211</v>
      </c>
      <c r="B129" s="4">
        <v>767</v>
      </c>
      <c r="C129" s="4">
        <v>0.05</v>
      </c>
      <c r="D129" s="4">
        <v>759167</v>
      </c>
      <c r="E129" s="16">
        <v>48.51</v>
      </c>
      <c r="F129" t="str">
        <f t="shared" si="1"/>
        <v>if action =itinerary then ActionL=</v>
      </c>
    </row>
    <row r="130" spans="1:6" ht="15.75" thickBot="1" x14ac:dyDescent="0.3">
      <c r="A130" s="15" t="s">
        <v>268</v>
      </c>
      <c r="B130" s="4">
        <v>751</v>
      </c>
      <c r="C130" s="4">
        <v>0.05</v>
      </c>
      <c r="D130" s="4">
        <v>975419</v>
      </c>
      <c r="E130" s="16">
        <v>62.33</v>
      </c>
      <c r="F130" t="str">
        <f t="shared" si="1"/>
        <v>if action =pending_tickets then ActionL=</v>
      </c>
    </row>
    <row r="131" spans="1:6" ht="15.75" thickBot="1" x14ac:dyDescent="0.3">
      <c r="A131" s="15" t="s">
        <v>344</v>
      </c>
      <c r="B131" s="4">
        <v>740</v>
      </c>
      <c r="C131" s="4">
        <v>0.05</v>
      </c>
      <c r="D131" s="4">
        <v>1357731</v>
      </c>
      <c r="E131" s="16">
        <v>86.76</v>
      </c>
      <c r="F131" t="str">
        <f t="shared" ref="F131:F194" si="2">CONCATENATE("if action =",A131," then ActionL=")</f>
        <v>if action =signature then ActionL=</v>
      </c>
    </row>
    <row r="132" spans="1:6" ht="15.75" thickBot="1" x14ac:dyDescent="0.3">
      <c r="A132" s="15" t="s">
        <v>366</v>
      </c>
      <c r="B132" s="4">
        <v>750</v>
      </c>
      <c r="C132" s="4">
        <v>0.05</v>
      </c>
      <c r="D132" s="4">
        <v>1445790</v>
      </c>
      <c r="E132" s="16">
        <v>92.39</v>
      </c>
      <c r="F132" t="str">
        <f t="shared" si="2"/>
        <v>if action =supported then ActionL=</v>
      </c>
    </row>
    <row r="133" spans="1:6" ht="15.75" thickBot="1" x14ac:dyDescent="0.3">
      <c r="A133" s="15" t="s">
        <v>372</v>
      </c>
      <c r="B133" s="4">
        <v>727</v>
      </c>
      <c r="C133" s="4">
        <v>0.05</v>
      </c>
      <c r="D133" s="4">
        <v>1450628</v>
      </c>
      <c r="E133" s="16">
        <v>92.7</v>
      </c>
      <c r="F133" t="str">
        <f t="shared" si="2"/>
        <v>if action =this_hosting_reviews_3000 then ActionL=</v>
      </c>
    </row>
    <row r="134" spans="1:6" ht="15.75" thickBot="1" x14ac:dyDescent="0.3">
      <c r="A134" s="15" t="s">
        <v>377</v>
      </c>
      <c r="B134" s="4">
        <v>732</v>
      </c>
      <c r="C134" s="4">
        <v>0.05</v>
      </c>
      <c r="D134" s="4">
        <v>1452314</v>
      </c>
      <c r="E134" s="16">
        <v>92.81</v>
      </c>
      <c r="F134" t="str">
        <f t="shared" si="2"/>
        <v>if action =tos_confirm then ActionL=</v>
      </c>
    </row>
    <row r="135" spans="1:6" ht="15.75" thickBot="1" x14ac:dyDescent="0.3">
      <c r="A135" s="15" t="s">
        <v>258</v>
      </c>
      <c r="B135" s="4">
        <v>601</v>
      </c>
      <c r="C135" s="4">
        <v>0.04</v>
      </c>
      <c r="D135" s="4">
        <v>948174</v>
      </c>
      <c r="E135" s="16">
        <v>60.59</v>
      </c>
      <c r="F135" t="str">
        <f t="shared" si="2"/>
        <v>if action =patch then ActionL=</v>
      </c>
    </row>
    <row r="136" spans="1:6" ht="15.75" thickBot="1" x14ac:dyDescent="0.3">
      <c r="A136" s="15" t="s">
        <v>295</v>
      </c>
      <c r="B136" s="4">
        <v>664</v>
      </c>
      <c r="C136" s="4">
        <v>0.04</v>
      </c>
      <c r="D136" s="4">
        <v>1065003</v>
      </c>
      <c r="E136" s="16">
        <v>68.06</v>
      </c>
      <c r="F136" t="str">
        <f t="shared" si="2"/>
        <v>if action =privacy then ActionL=</v>
      </c>
    </row>
    <row r="137" spans="1:6" ht="15.75" thickBot="1" x14ac:dyDescent="0.3">
      <c r="A137" s="15" t="s">
        <v>338</v>
      </c>
      <c r="B137" s="4">
        <v>700</v>
      </c>
      <c r="C137" s="4">
        <v>0.04</v>
      </c>
      <c r="D137" s="4">
        <v>1228408</v>
      </c>
      <c r="E137" s="16">
        <v>78.5</v>
      </c>
      <c r="F137" t="str">
        <f t="shared" si="2"/>
        <v>if action =set_password then ActionL=</v>
      </c>
    </row>
    <row r="138" spans="1:6" ht="15.75" thickBot="1" x14ac:dyDescent="0.3">
      <c r="A138" s="15" t="s">
        <v>345</v>
      </c>
      <c r="B138" s="4">
        <v>681</v>
      </c>
      <c r="C138" s="4">
        <v>0.04</v>
      </c>
      <c r="D138" s="4">
        <v>1358412</v>
      </c>
      <c r="E138" s="16">
        <v>86.81</v>
      </c>
      <c r="F138" t="str">
        <f t="shared" si="2"/>
        <v>if action =signed_out_modal then ActionL=</v>
      </c>
    </row>
    <row r="139" spans="1:6" ht="15.75" thickBot="1" x14ac:dyDescent="0.3">
      <c r="A139" s="15" t="s">
        <v>360</v>
      </c>
      <c r="B139" s="4">
        <v>672</v>
      </c>
      <c r="C139" s="4">
        <v>0.04</v>
      </c>
      <c r="D139" s="4">
        <v>1444555</v>
      </c>
      <c r="E139" s="16">
        <v>92.31</v>
      </c>
      <c r="F139" t="str">
        <f t="shared" si="2"/>
        <v>if action =spoken_languages then ActionL=</v>
      </c>
    </row>
    <row r="140" spans="1:6" ht="15.75" thickBot="1" x14ac:dyDescent="0.3">
      <c r="A140" s="15" t="s">
        <v>376</v>
      </c>
      <c r="B140" s="4">
        <v>656</v>
      </c>
      <c r="C140" s="4">
        <v>0.04</v>
      </c>
      <c r="D140" s="4">
        <v>1451582</v>
      </c>
      <c r="E140" s="16">
        <v>92.76</v>
      </c>
      <c r="F140" t="str">
        <f t="shared" si="2"/>
        <v>if action =top_destinations then ActionL=</v>
      </c>
    </row>
    <row r="141" spans="1:6" ht="15.75" thickBot="1" x14ac:dyDescent="0.3">
      <c r="A141" s="15" t="s">
        <v>405</v>
      </c>
      <c r="B141" s="4">
        <v>600</v>
      </c>
      <c r="C141" s="4">
        <v>0.04</v>
      </c>
      <c r="D141" s="4">
        <v>1564657</v>
      </c>
      <c r="E141" s="16">
        <v>99.99</v>
      </c>
      <c r="F141" t="str">
        <f t="shared" si="2"/>
        <v>if action =webcam_upload then ActionL=</v>
      </c>
    </row>
    <row r="142" spans="1:6" ht="15.75" thickBot="1" x14ac:dyDescent="0.3">
      <c r="A142" s="15">
        <v>11</v>
      </c>
      <c r="B142" s="4">
        <v>397</v>
      </c>
      <c r="C142" s="4">
        <v>0.03</v>
      </c>
      <c r="D142" s="4">
        <v>1530</v>
      </c>
      <c r="E142" s="16">
        <v>0.1</v>
      </c>
      <c r="F142" t="str">
        <f t="shared" si="2"/>
        <v>if action =11 then ActionL=</v>
      </c>
    </row>
    <row r="143" spans="1:6" ht="15.75" thickBot="1" x14ac:dyDescent="0.3">
      <c r="A143" s="15" t="s">
        <v>77</v>
      </c>
      <c r="B143" s="4">
        <v>414</v>
      </c>
      <c r="C143" s="4">
        <v>0.03</v>
      </c>
      <c r="D143" s="4">
        <v>63651</v>
      </c>
      <c r="E143" s="16">
        <v>4.07</v>
      </c>
      <c r="F143" t="str">
        <f t="shared" si="2"/>
        <v>if action =agree_terms_uncheck then ActionL=</v>
      </c>
    </row>
    <row r="144" spans="1:6" ht="15.75" thickBot="1" x14ac:dyDescent="0.3">
      <c r="A144" s="15" t="s">
        <v>84</v>
      </c>
      <c r="B144" s="4">
        <v>412</v>
      </c>
      <c r="C144" s="4">
        <v>0.03</v>
      </c>
      <c r="D144" s="4">
        <v>86481</v>
      </c>
      <c r="E144" s="16">
        <v>5.53</v>
      </c>
      <c r="F144" t="str">
        <f t="shared" si="2"/>
        <v>if action =ajax_google_translate_reviews then ActionL=</v>
      </c>
    </row>
    <row r="145" spans="1:6" ht="15.75" thickBot="1" x14ac:dyDescent="0.3">
      <c r="A145" s="15" t="s">
        <v>88</v>
      </c>
      <c r="B145" s="4">
        <v>417</v>
      </c>
      <c r="C145" s="4">
        <v>0.03</v>
      </c>
      <c r="D145" s="4">
        <v>109465</v>
      </c>
      <c r="E145" s="16">
        <v>7</v>
      </c>
      <c r="F145" t="str">
        <f t="shared" si="2"/>
        <v>if action =ajax_payout_edit then ActionL=</v>
      </c>
    </row>
    <row r="146" spans="1:6" ht="15.75" thickBot="1" x14ac:dyDescent="0.3">
      <c r="A146" s="15" t="s">
        <v>89</v>
      </c>
      <c r="B146" s="4">
        <v>452</v>
      </c>
      <c r="C146" s="4">
        <v>0.03</v>
      </c>
      <c r="D146" s="4">
        <v>109917</v>
      </c>
      <c r="E146" s="16">
        <v>7.02</v>
      </c>
      <c r="F146" t="str">
        <f t="shared" si="2"/>
        <v>if action =ajax_payout_options_by_country then ActionL=</v>
      </c>
    </row>
    <row r="147" spans="1:6" ht="15.75" thickBot="1" x14ac:dyDescent="0.3">
      <c r="A147" s="15" t="s">
        <v>102</v>
      </c>
      <c r="B147" s="4">
        <v>453</v>
      </c>
      <c r="C147" s="4">
        <v>0.03</v>
      </c>
      <c r="D147" s="4">
        <v>171063</v>
      </c>
      <c r="E147" s="16">
        <v>10.93</v>
      </c>
      <c r="F147" t="str">
        <f t="shared" si="2"/>
        <v>if action =apply_code then ActionL=</v>
      </c>
    </row>
    <row r="148" spans="1:6" ht="15.75" thickBot="1" x14ac:dyDescent="0.3">
      <c r="A148" s="15" t="s">
        <v>112</v>
      </c>
      <c r="B148" s="4">
        <v>432</v>
      </c>
      <c r="C148" s="4">
        <v>0.03</v>
      </c>
      <c r="D148" s="4">
        <v>231056</v>
      </c>
      <c r="E148" s="16">
        <v>14.77</v>
      </c>
      <c r="F148" t="str">
        <f t="shared" si="2"/>
        <v>if action =authorize then ActionL=</v>
      </c>
    </row>
    <row r="149" spans="1:6" ht="15.75" thickBot="1" x14ac:dyDescent="0.3">
      <c r="A149" s="15" t="s">
        <v>123</v>
      </c>
      <c r="B149" s="4">
        <v>454</v>
      </c>
      <c r="C149" s="4">
        <v>0.03</v>
      </c>
      <c r="D149" s="4">
        <v>284707</v>
      </c>
      <c r="E149" s="16">
        <v>18.190000000000001</v>
      </c>
      <c r="F149" t="str">
        <f t="shared" si="2"/>
        <v>if action =cancel then ActionL=</v>
      </c>
    </row>
    <row r="150" spans="1:6" ht="15.75" thickBot="1" x14ac:dyDescent="0.3">
      <c r="A150" s="15" t="s">
        <v>128</v>
      </c>
      <c r="B150" s="4">
        <v>417</v>
      </c>
      <c r="C150" s="4">
        <v>0.03</v>
      </c>
      <c r="D150" s="4">
        <v>296361</v>
      </c>
      <c r="E150" s="16">
        <v>18.940000000000001</v>
      </c>
      <c r="F150" t="str">
        <f t="shared" si="2"/>
        <v>if action =change_currency then ActionL=</v>
      </c>
    </row>
    <row r="151" spans="1:6" ht="15.75" thickBot="1" x14ac:dyDescent="0.3">
      <c r="A151" s="15" t="s">
        <v>137</v>
      </c>
      <c r="B151" s="4">
        <v>530</v>
      </c>
      <c r="C151" s="4">
        <v>0.03</v>
      </c>
      <c r="D151" s="4">
        <v>317914</v>
      </c>
      <c r="E151" s="16">
        <v>20.32</v>
      </c>
      <c r="F151" t="str">
        <f t="shared" si="2"/>
        <v>if action =complete then ActionL=</v>
      </c>
    </row>
    <row r="152" spans="1:6" ht="15.75" thickBot="1" x14ac:dyDescent="0.3">
      <c r="A152" s="15" t="s">
        <v>185</v>
      </c>
      <c r="B152" s="4">
        <v>460</v>
      </c>
      <c r="C152" s="4">
        <v>0.03</v>
      </c>
      <c r="D152" s="4">
        <v>566899</v>
      </c>
      <c r="E152" s="16">
        <v>36.229999999999997</v>
      </c>
      <c r="F152" t="str">
        <f t="shared" si="2"/>
        <v>if action =friends then ActionL=</v>
      </c>
    </row>
    <row r="153" spans="1:6" ht="15.75" thickBot="1" x14ac:dyDescent="0.3">
      <c r="A153" s="15" t="s">
        <v>187</v>
      </c>
      <c r="B153" s="4">
        <v>468</v>
      </c>
      <c r="C153" s="4">
        <v>0.03</v>
      </c>
      <c r="D153" s="4">
        <v>567631</v>
      </c>
      <c r="E153" s="16">
        <v>36.270000000000003</v>
      </c>
      <c r="F153" t="str">
        <f t="shared" si="2"/>
        <v>if action =glob then ActionL=</v>
      </c>
    </row>
    <row r="154" spans="1:6" ht="15.75" thickBot="1" x14ac:dyDescent="0.3">
      <c r="A154" s="15" t="s">
        <v>202</v>
      </c>
      <c r="B154" s="4">
        <v>396</v>
      </c>
      <c r="C154" s="4">
        <v>0.03</v>
      </c>
      <c r="D154" s="4">
        <v>654093</v>
      </c>
      <c r="E154" s="16">
        <v>41.8</v>
      </c>
      <c r="F154" t="str">
        <f t="shared" si="2"/>
        <v>if action =host_summary then ActionL=</v>
      </c>
    </row>
    <row r="155" spans="1:6" ht="15.75" thickBot="1" x14ac:dyDescent="0.3">
      <c r="A155" s="15" t="s">
        <v>204</v>
      </c>
      <c r="B155" s="4">
        <v>503</v>
      </c>
      <c r="C155" s="4">
        <v>0.03</v>
      </c>
      <c r="D155" s="4">
        <v>657264</v>
      </c>
      <c r="E155" s="16">
        <v>42</v>
      </c>
      <c r="F155" t="str">
        <f t="shared" si="2"/>
        <v>if action =how_it_works then ActionL=</v>
      </c>
    </row>
    <row r="156" spans="1:6" ht="15.75" thickBot="1" x14ac:dyDescent="0.3">
      <c r="A156" s="15" t="s">
        <v>210</v>
      </c>
      <c r="B156" s="4">
        <v>503</v>
      </c>
      <c r="C156" s="4">
        <v>0.03</v>
      </c>
      <c r="D156" s="4">
        <v>758400</v>
      </c>
      <c r="E156" s="16">
        <v>48.46</v>
      </c>
      <c r="F156" t="str">
        <f t="shared" si="2"/>
        <v>if action =issue then ActionL=</v>
      </c>
    </row>
    <row r="157" spans="1:6" ht="15.75" thickBot="1" x14ac:dyDescent="0.3">
      <c r="A157" s="15" t="s">
        <v>381</v>
      </c>
      <c r="B157" s="4">
        <v>393</v>
      </c>
      <c r="C157" s="4">
        <v>0.03</v>
      </c>
      <c r="D157" s="4">
        <v>1461815</v>
      </c>
      <c r="E157" s="16">
        <v>93.42</v>
      </c>
      <c r="F157" t="str">
        <f t="shared" si="2"/>
        <v>if action =transaction_history_paginated then ActionL=</v>
      </c>
    </row>
    <row r="158" spans="1:6" ht="15.75" thickBot="1" x14ac:dyDescent="0.3">
      <c r="A158" s="15" t="s">
        <v>385</v>
      </c>
      <c r="B158" s="4">
        <v>524</v>
      </c>
      <c r="C158" s="4">
        <v>0.03</v>
      </c>
      <c r="D158" s="4">
        <v>1475564</v>
      </c>
      <c r="E158" s="16">
        <v>94.29</v>
      </c>
      <c r="F158" t="str">
        <f t="shared" si="2"/>
        <v>if action =trust then ActionL=</v>
      </c>
    </row>
    <row r="159" spans="1:6" ht="15.75" thickBot="1" x14ac:dyDescent="0.3">
      <c r="A159" s="15" t="s">
        <v>398</v>
      </c>
      <c r="B159" s="4">
        <v>462</v>
      </c>
      <c r="C159" s="4">
        <v>0.03</v>
      </c>
      <c r="D159" s="4">
        <v>1543580</v>
      </c>
      <c r="E159" s="16">
        <v>98.64</v>
      </c>
      <c r="F159" t="str">
        <f t="shared" si="2"/>
        <v>if action =upload then ActionL=</v>
      </c>
    </row>
    <row r="160" spans="1:6" ht="15.75" thickBot="1" x14ac:dyDescent="0.3">
      <c r="A160" s="15">
        <v>15</v>
      </c>
      <c r="B160" s="4">
        <v>353</v>
      </c>
      <c r="C160" s="4">
        <v>0.02</v>
      </c>
      <c r="D160" s="4">
        <v>2827</v>
      </c>
      <c r="E160" s="16">
        <v>0.18</v>
      </c>
      <c r="F160" t="str">
        <f t="shared" si="2"/>
        <v>if action =15 then ActionL=</v>
      </c>
    </row>
    <row r="161" spans="1:6" ht="15.75" thickBot="1" x14ac:dyDescent="0.3">
      <c r="A161" s="15" t="s">
        <v>61</v>
      </c>
      <c r="B161" s="4">
        <v>255</v>
      </c>
      <c r="C161" s="4">
        <v>0.02</v>
      </c>
      <c r="D161" s="4">
        <v>3082</v>
      </c>
      <c r="E161" s="16">
        <v>0.2</v>
      </c>
      <c r="F161" t="str">
        <f t="shared" si="2"/>
        <v>if action =about_us then ActionL=</v>
      </c>
    </row>
    <row r="162" spans="1:6" ht="15.75" thickBot="1" x14ac:dyDescent="0.3">
      <c r="A162" s="15" t="s">
        <v>83</v>
      </c>
      <c r="B162" s="4">
        <v>351</v>
      </c>
      <c r="C162" s="4">
        <v>0.02</v>
      </c>
      <c r="D162" s="4">
        <v>86069</v>
      </c>
      <c r="E162" s="16">
        <v>5.5</v>
      </c>
      <c r="F162" t="str">
        <f t="shared" si="2"/>
        <v>if action =ajax_google_translate_description then ActionL=</v>
      </c>
    </row>
    <row r="163" spans="1:6" ht="15.75" thickBot="1" x14ac:dyDescent="0.3">
      <c r="A163" s="15" t="s">
        <v>104</v>
      </c>
      <c r="B163" s="4">
        <v>268</v>
      </c>
      <c r="C163" s="4">
        <v>0.02</v>
      </c>
      <c r="D163" s="4">
        <v>172409</v>
      </c>
      <c r="E163" s="16">
        <v>11.02</v>
      </c>
      <c r="F163" t="str">
        <f t="shared" si="2"/>
        <v>if action =apply_coupon_click_success then ActionL=</v>
      </c>
    </row>
    <row r="164" spans="1:6" ht="15.75" thickBot="1" x14ac:dyDescent="0.3">
      <c r="A164" s="15" t="s">
        <v>126</v>
      </c>
      <c r="B164" s="4">
        <v>387</v>
      </c>
      <c r="C164" s="4">
        <v>0.02</v>
      </c>
      <c r="D164" s="4">
        <v>295905</v>
      </c>
      <c r="E164" s="16">
        <v>18.91</v>
      </c>
      <c r="F164" t="str">
        <f t="shared" si="2"/>
        <v>if action =change then ActionL=</v>
      </c>
    </row>
    <row r="165" spans="1:6" ht="15.75" thickBot="1" x14ac:dyDescent="0.3">
      <c r="A165" s="15" t="s">
        <v>153</v>
      </c>
      <c r="B165" s="4">
        <v>277</v>
      </c>
      <c r="C165" s="4">
        <v>0.02</v>
      </c>
      <c r="D165" s="4">
        <v>465013</v>
      </c>
      <c r="E165" s="16">
        <v>29.72</v>
      </c>
      <c r="F165" t="str">
        <f t="shared" si="2"/>
        <v>if action =currencies then ActionL=</v>
      </c>
    </row>
    <row r="166" spans="1:6" ht="15.75" thickBot="1" x14ac:dyDescent="0.3">
      <c r="A166" s="15" t="s">
        <v>172</v>
      </c>
      <c r="B166" s="4">
        <v>252</v>
      </c>
      <c r="C166" s="4">
        <v>0.02</v>
      </c>
      <c r="D166" s="4">
        <v>553912</v>
      </c>
      <c r="E166" s="16">
        <v>35.4</v>
      </c>
      <c r="F166" t="str">
        <f t="shared" si="2"/>
        <v>if action =email_wishlist then ActionL=</v>
      </c>
    </row>
    <row r="167" spans="1:6" ht="15.75" thickBot="1" x14ac:dyDescent="0.3">
      <c r="A167" s="15" t="s">
        <v>182</v>
      </c>
      <c r="B167" s="4">
        <v>240</v>
      </c>
      <c r="C167" s="4">
        <v>0.02</v>
      </c>
      <c r="D167" s="4">
        <v>566399</v>
      </c>
      <c r="E167" s="16">
        <v>36.200000000000003</v>
      </c>
      <c r="F167" t="str">
        <f t="shared" si="2"/>
        <v>if action =forgot_password then ActionL=</v>
      </c>
    </row>
    <row r="168" spans="1:6" ht="15.75" thickBot="1" x14ac:dyDescent="0.3">
      <c r="A168" s="15" t="s">
        <v>186</v>
      </c>
      <c r="B168" s="4">
        <v>264</v>
      </c>
      <c r="C168" s="4">
        <v>0.02</v>
      </c>
      <c r="D168" s="4">
        <v>567163</v>
      </c>
      <c r="E168" s="16">
        <v>36.24</v>
      </c>
      <c r="F168" t="str">
        <f t="shared" si="2"/>
        <v>if action =friends_new then ActionL=</v>
      </c>
    </row>
    <row r="169" spans="1:6" ht="15.75" thickBot="1" x14ac:dyDescent="0.3">
      <c r="A169" s="15" t="s">
        <v>212</v>
      </c>
      <c r="B169" s="4">
        <v>270</v>
      </c>
      <c r="C169" s="4">
        <v>0.02</v>
      </c>
      <c r="D169" s="4">
        <v>759437</v>
      </c>
      <c r="E169" s="16">
        <v>48.53</v>
      </c>
      <c r="F169" t="str">
        <f t="shared" si="2"/>
        <v>if action =jumio then ActionL=</v>
      </c>
    </row>
    <row r="170" spans="1:6" ht="15.75" thickBot="1" x14ac:dyDescent="0.3">
      <c r="A170" s="15" t="s">
        <v>235</v>
      </c>
      <c r="B170" s="4">
        <v>300</v>
      </c>
      <c r="C170" s="4">
        <v>0.02</v>
      </c>
      <c r="D170" s="4">
        <v>853321</v>
      </c>
      <c r="E170" s="16">
        <v>54.53</v>
      </c>
      <c r="F170" t="str">
        <f t="shared" si="2"/>
        <v>if action =mobile_landing_page then ActionL=</v>
      </c>
    </row>
    <row r="171" spans="1:6" ht="15.75" thickBot="1" x14ac:dyDescent="0.3">
      <c r="A171" s="15" t="s">
        <v>236</v>
      </c>
      <c r="B171" s="4">
        <v>257</v>
      </c>
      <c r="C171" s="4">
        <v>0.02</v>
      </c>
      <c r="D171" s="4">
        <v>853578</v>
      </c>
      <c r="E171" s="16">
        <v>54.55</v>
      </c>
      <c r="F171" t="str">
        <f t="shared" si="2"/>
        <v>if action =mobile_oauth_callback then ActionL=</v>
      </c>
    </row>
    <row r="172" spans="1:6" ht="15.75" thickBot="1" x14ac:dyDescent="0.3">
      <c r="A172" s="15" t="s">
        <v>237</v>
      </c>
      <c r="B172" s="4">
        <v>279</v>
      </c>
      <c r="C172" s="4">
        <v>0.02</v>
      </c>
      <c r="D172" s="4">
        <v>853857</v>
      </c>
      <c r="E172" s="16">
        <v>54.56</v>
      </c>
      <c r="F172" t="str">
        <f t="shared" si="2"/>
        <v>if action =multi then ActionL=</v>
      </c>
    </row>
    <row r="173" spans="1:6" ht="15.75" thickBot="1" x14ac:dyDescent="0.3">
      <c r="A173" s="15" t="s">
        <v>241</v>
      </c>
      <c r="B173" s="4">
        <v>283</v>
      </c>
      <c r="C173" s="4">
        <v>0.02</v>
      </c>
      <c r="D173" s="4">
        <v>859834</v>
      </c>
      <c r="E173" s="16">
        <v>54.95</v>
      </c>
      <c r="F173" t="str">
        <f t="shared" si="2"/>
        <v>if action =my_listings then ActionL=</v>
      </c>
    </row>
    <row r="174" spans="1:6" ht="15.75" thickBot="1" x14ac:dyDescent="0.3">
      <c r="A174" s="15" t="s">
        <v>253</v>
      </c>
      <c r="B174" s="4">
        <v>342</v>
      </c>
      <c r="C174" s="4">
        <v>0.02</v>
      </c>
      <c r="D174" s="4">
        <v>937027</v>
      </c>
      <c r="E174" s="16">
        <v>59.88</v>
      </c>
      <c r="F174" t="str">
        <f t="shared" si="2"/>
        <v>if action =other_hosting_reviews then ActionL=</v>
      </c>
    </row>
    <row r="175" spans="1:6" ht="15.75" thickBot="1" x14ac:dyDescent="0.3">
      <c r="A175" s="15" t="s">
        <v>256</v>
      </c>
      <c r="B175" s="4">
        <v>276</v>
      </c>
      <c r="C175" s="4">
        <v>0.02</v>
      </c>
      <c r="D175" s="4">
        <v>947332</v>
      </c>
      <c r="E175" s="16">
        <v>60.54</v>
      </c>
      <c r="F175" t="str">
        <f t="shared" si="2"/>
        <v>if action =p4_refund_policy_terms then ActionL=</v>
      </c>
    </row>
    <row r="176" spans="1:6" ht="15.75" thickBot="1" x14ac:dyDescent="0.3">
      <c r="A176" s="15" t="s">
        <v>257</v>
      </c>
      <c r="B176" s="4">
        <v>241</v>
      </c>
      <c r="C176" s="4">
        <v>0.02</v>
      </c>
      <c r="D176" s="4">
        <v>947573</v>
      </c>
      <c r="E176" s="16">
        <v>60.55</v>
      </c>
      <c r="F176" t="str">
        <f t="shared" si="2"/>
        <v>if action =p4_terms then ActionL=</v>
      </c>
    </row>
    <row r="177" spans="1:6" ht="15.75" thickBot="1" x14ac:dyDescent="0.3">
      <c r="A177" s="15" t="s">
        <v>266</v>
      </c>
      <c r="B177" s="4">
        <v>342</v>
      </c>
      <c r="C177" s="4">
        <v>0.02</v>
      </c>
      <c r="D177" s="4">
        <v>963120</v>
      </c>
      <c r="E177" s="16">
        <v>61.55</v>
      </c>
      <c r="F177" t="str">
        <f t="shared" si="2"/>
        <v>if action =payout_update then ActionL=</v>
      </c>
    </row>
    <row r="178" spans="1:6" ht="15.75" thickBot="1" x14ac:dyDescent="0.3">
      <c r="A178" s="15" t="s">
        <v>275</v>
      </c>
      <c r="B178" s="4">
        <v>325</v>
      </c>
      <c r="C178" s="4">
        <v>0.02</v>
      </c>
      <c r="D178" s="4">
        <v>1044573</v>
      </c>
      <c r="E178" s="16">
        <v>66.75</v>
      </c>
      <c r="F178" t="str">
        <f t="shared" si="2"/>
        <v>if action =phone_verification_number_submitted_for_call then ActionL=</v>
      </c>
    </row>
    <row r="179" spans="1:6" ht="15.75" thickBot="1" x14ac:dyDescent="0.3">
      <c r="A179" s="15" t="s">
        <v>302</v>
      </c>
      <c r="B179" s="4">
        <v>346</v>
      </c>
      <c r="C179" s="4">
        <v>0.02</v>
      </c>
      <c r="D179" s="4">
        <v>1090850</v>
      </c>
      <c r="E179" s="16">
        <v>69.709999999999994</v>
      </c>
      <c r="F179" t="str">
        <f t="shared" si="2"/>
        <v>if action =rate then ActionL=</v>
      </c>
    </row>
    <row r="180" spans="1:6" ht="15.75" thickBot="1" x14ac:dyDescent="0.3">
      <c r="A180" s="15" t="s">
        <v>306</v>
      </c>
      <c r="B180" s="4">
        <v>315</v>
      </c>
      <c r="C180" s="4">
        <v>0.02</v>
      </c>
      <c r="D180" s="4">
        <v>1095481</v>
      </c>
      <c r="E180" s="16">
        <v>70.010000000000005</v>
      </c>
      <c r="F180" t="str">
        <f t="shared" si="2"/>
        <v>if action =recommend then ActionL=</v>
      </c>
    </row>
    <row r="181" spans="1:6" ht="15.75" thickBot="1" x14ac:dyDescent="0.3">
      <c r="A181" s="15" t="s">
        <v>315</v>
      </c>
      <c r="B181" s="4">
        <v>385</v>
      </c>
      <c r="C181" s="4">
        <v>0.02</v>
      </c>
      <c r="D181" s="4">
        <v>1110719</v>
      </c>
      <c r="E181" s="16">
        <v>70.98</v>
      </c>
      <c r="F181" t="str">
        <f t="shared" si="2"/>
        <v>if action =remove_dashboard_alert then ActionL=</v>
      </c>
    </row>
    <row r="182" spans="1:6" ht="15.75" thickBot="1" x14ac:dyDescent="0.3">
      <c r="A182" s="15" t="s">
        <v>322</v>
      </c>
      <c r="B182" s="4">
        <v>266</v>
      </c>
      <c r="C182" s="4">
        <v>0.02</v>
      </c>
      <c r="D182" s="4">
        <v>1125487</v>
      </c>
      <c r="E182" s="16">
        <v>71.92</v>
      </c>
      <c r="F182" t="str">
        <f t="shared" si="2"/>
        <v>if action =requirements then ActionL=</v>
      </c>
    </row>
    <row r="183" spans="1:6" ht="15.75" thickBot="1" x14ac:dyDescent="0.3">
      <c r="A183" s="15" t="s">
        <v>328</v>
      </c>
      <c r="B183" s="4">
        <v>264</v>
      </c>
      <c r="C183" s="4">
        <v>0.02</v>
      </c>
      <c r="D183" s="4">
        <v>1125780</v>
      </c>
      <c r="E183" s="16">
        <v>71.94</v>
      </c>
      <c r="F183" t="str">
        <f t="shared" si="2"/>
        <v>if action =review_page then ActionL=</v>
      </c>
    </row>
    <row r="184" spans="1:6" ht="15.75" thickBot="1" x14ac:dyDescent="0.3">
      <c r="A184" s="15" t="s">
        <v>361</v>
      </c>
      <c r="B184" s="4">
        <v>248</v>
      </c>
      <c r="C184" s="4">
        <v>0.02</v>
      </c>
      <c r="D184" s="4">
        <v>1444803</v>
      </c>
      <c r="E184" s="16">
        <v>92.33</v>
      </c>
      <c r="F184" t="str">
        <f t="shared" si="2"/>
        <v>if action =status then ActionL=</v>
      </c>
    </row>
    <row r="185" spans="1:6" ht="15.75" thickBot="1" x14ac:dyDescent="0.3">
      <c r="A185" s="15" t="s">
        <v>384</v>
      </c>
      <c r="B185" s="4">
        <v>284</v>
      </c>
      <c r="C185" s="4">
        <v>0.02</v>
      </c>
      <c r="D185" s="4">
        <v>1475040</v>
      </c>
      <c r="E185" s="16">
        <v>94.26</v>
      </c>
      <c r="F185" t="str">
        <f t="shared" si="2"/>
        <v>if action =travel_plans_previous then ActionL=</v>
      </c>
    </row>
    <row r="186" spans="1:6" ht="15.75" thickBot="1" x14ac:dyDescent="0.3">
      <c r="A186" s="15" t="s">
        <v>75</v>
      </c>
      <c r="B186" s="4">
        <v>202</v>
      </c>
      <c r="C186" s="4">
        <v>0.01</v>
      </c>
      <c r="D186" s="4">
        <v>56145</v>
      </c>
      <c r="E186" s="16">
        <v>3.59</v>
      </c>
      <c r="F186" t="str">
        <f t="shared" si="2"/>
        <v>if action =add_note then ActionL=</v>
      </c>
    </row>
    <row r="187" spans="1:6" ht="15.75" thickBot="1" x14ac:dyDescent="0.3">
      <c r="A187" s="15" t="s">
        <v>78</v>
      </c>
      <c r="B187" s="4">
        <v>161</v>
      </c>
      <c r="C187" s="4">
        <v>0.01</v>
      </c>
      <c r="D187" s="4">
        <v>63812</v>
      </c>
      <c r="E187" s="16">
        <v>4.08</v>
      </c>
      <c r="F187" t="str">
        <f t="shared" si="2"/>
        <v>if action =airbnb_picks then ActionL=</v>
      </c>
    </row>
    <row r="188" spans="1:6" ht="15.75" thickBot="1" x14ac:dyDescent="0.3">
      <c r="A188" s="15" t="s">
        <v>81</v>
      </c>
      <c r="B188" s="4">
        <v>181</v>
      </c>
      <c r="C188" s="4">
        <v>0.01</v>
      </c>
      <c r="D188" s="4">
        <v>85661</v>
      </c>
      <c r="E188" s="16">
        <v>5.47</v>
      </c>
      <c r="F188" t="str">
        <f t="shared" si="2"/>
        <v>if action =ajax_get_results then ActionL=</v>
      </c>
    </row>
    <row r="189" spans="1:6" ht="15.75" thickBot="1" x14ac:dyDescent="0.3">
      <c r="A189" s="15" t="s">
        <v>116</v>
      </c>
      <c r="B189" s="4">
        <v>82</v>
      </c>
      <c r="C189" s="4">
        <v>0.01</v>
      </c>
      <c r="D189" s="4">
        <v>233287</v>
      </c>
      <c r="E189" s="16">
        <v>14.91</v>
      </c>
      <c r="F189" t="str">
        <f t="shared" si="2"/>
        <v>if action =book then ActionL=</v>
      </c>
    </row>
    <row r="190" spans="1:6" ht="15.75" thickBot="1" x14ac:dyDescent="0.3">
      <c r="A190" s="15" t="s">
        <v>118</v>
      </c>
      <c r="B190" s="4">
        <v>89</v>
      </c>
      <c r="C190" s="4">
        <v>0.01</v>
      </c>
      <c r="D190" s="4">
        <v>233380</v>
      </c>
      <c r="E190" s="16">
        <v>14.91</v>
      </c>
      <c r="F190" t="str">
        <f t="shared" si="2"/>
        <v>if action =braintree_client_token then ActionL=</v>
      </c>
    </row>
    <row r="191" spans="1:6" ht="15.75" thickBot="1" x14ac:dyDescent="0.3">
      <c r="A191" s="15" t="s">
        <v>130</v>
      </c>
      <c r="B191" s="4">
        <v>95</v>
      </c>
      <c r="C191" s="4">
        <v>0.01</v>
      </c>
      <c r="D191" s="4">
        <v>296461</v>
      </c>
      <c r="E191" s="16">
        <v>18.940000000000001</v>
      </c>
      <c r="F191" t="str">
        <f t="shared" si="2"/>
        <v>if action =change_password then ActionL=</v>
      </c>
    </row>
    <row r="192" spans="1:6" ht="15.75" thickBot="1" x14ac:dyDescent="0.3">
      <c r="A192" s="15" t="s">
        <v>133</v>
      </c>
      <c r="B192" s="4">
        <v>87</v>
      </c>
      <c r="C192" s="4">
        <v>0.01</v>
      </c>
      <c r="D192" s="4">
        <v>296607</v>
      </c>
      <c r="E192" s="16">
        <v>18.95</v>
      </c>
      <c r="F192" t="str">
        <f t="shared" si="2"/>
        <v>if action =clear_reservation then ActionL=</v>
      </c>
    </row>
    <row r="193" spans="1:6" ht="15.75" thickBot="1" x14ac:dyDescent="0.3">
      <c r="A193" s="15" t="s">
        <v>135</v>
      </c>
      <c r="B193" s="4">
        <v>172</v>
      </c>
      <c r="C193" s="4">
        <v>0.01</v>
      </c>
      <c r="D193" s="4">
        <v>303086</v>
      </c>
      <c r="E193" s="16">
        <v>19.37</v>
      </c>
      <c r="F193" t="str">
        <f t="shared" si="2"/>
        <v>if action =clickthrough then ActionL=</v>
      </c>
    </row>
    <row r="194" spans="1:6" ht="15.75" thickBot="1" x14ac:dyDescent="0.3">
      <c r="A194" s="15" t="s">
        <v>144</v>
      </c>
      <c r="B194" s="4">
        <v>129</v>
      </c>
      <c r="C194" s="4">
        <v>0.01</v>
      </c>
      <c r="D194" s="4">
        <v>380601</v>
      </c>
      <c r="E194" s="16">
        <v>24.32</v>
      </c>
      <c r="F194" t="str">
        <f t="shared" si="2"/>
        <v>if action =countries then ActionL=</v>
      </c>
    </row>
    <row r="195" spans="1:6" ht="15.75" thickBot="1" x14ac:dyDescent="0.3">
      <c r="A195" s="15" t="s">
        <v>145</v>
      </c>
      <c r="B195" s="4">
        <v>123</v>
      </c>
      <c r="C195" s="4">
        <v>0.01</v>
      </c>
      <c r="D195" s="4">
        <v>380724</v>
      </c>
      <c r="E195" s="16">
        <v>24.33</v>
      </c>
      <c r="F195" t="str">
        <f t="shared" ref="F195:F258" si="3">CONCATENATE("if action =",A195," then ActionL=")</f>
        <v>if action =country_options then ActionL=</v>
      </c>
    </row>
    <row r="196" spans="1:6" ht="15.75" thickBot="1" x14ac:dyDescent="0.3">
      <c r="A196" s="15" t="s">
        <v>161</v>
      </c>
      <c r="B196" s="4">
        <v>107</v>
      </c>
      <c r="C196" s="4">
        <v>0.01</v>
      </c>
      <c r="D196" s="4">
        <v>525845</v>
      </c>
      <c r="E196" s="16">
        <v>33.6</v>
      </c>
      <c r="F196" t="str">
        <f t="shared" si="3"/>
        <v>if action =department then ActionL=</v>
      </c>
    </row>
    <row r="197" spans="1:6" ht="15.75" thickBot="1" x14ac:dyDescent="0.3">
      <c r="A197" s="15" t="s">
        <v>162</v>
      </c>
      <c r="B197" s="4">
        <v>91</v>
      </c>
      <c r="C197" s="4">
        <v>0.01</v>
      </c>
      <c r="D197" s="4">
        <v>525936</v>
      </c>
      <c r="E197" s="16">
        <v>33.61</v>
      </c>
      <c r="F197" t="str">
        <f t="shared" si="3"/>
        <v>if action =departments then ActionL=</v>
      </c>
    </row>
    <row r="198" spans="1:6" ht="15.75" thickBot="1" x14ac:dyDescent="0.3">
      <c r="A198" s="15" t="s">
        <v>163</v>
      </c>
      <c r="B198" s="4">
        <v>142</v>
      </c>
      <c r="C198" s="4">
        <v>0.01</v>
      </c>
      <c r="D198" s="4">
        <v>526078</v>
      </c>
      <c r="E198" s="16">
        <v>33.619999999999997</v>
      </c>
      <c r="F198" t="str">
        <f t="shared" si="3"/>
        <v>if action =destroy then ActionL=</v>
      </c>
    </row>
    <row r="199" spans="1:6" ht="15.75" thickBot="1" x14ac:dyDescent="0.3">
      <c r="A199" s="15" t="s">
        <v>171</v>
      </c>
      <c r="B199" s="4">
        <v>223</v>
      </c>
      <c r="C199" s="4">
        <v>0.01</v>
      </c>
      <c r="D199" s="4">
        <v>553660</v>
      </c>
      <c r="E199" s="16">
        <v>35.380000000000003</v>
      </c>
      <c r="F199" t="str">
        <f t="shared" si="3"/>
        <v>if action =email_share then ActionL=</v>
      </c>
    </row>
    <row r="200" spans="1:6" ht="15.75" thickBot="1" x14ac:dyDescent="0.3">
      <c r="A200" s="15" t="s">
        <v>189</v>
      </c>
      <c r="B200" s="4">
        <v>207</v>
      </c>
      <c r="C200" s="4">
        <v>0.01</v>
      </c>
      <c r="D200" s="4">
        <v>567842</v>
      </c>
      <c r="E200" s="16">
        <v>36.29</v>
      </c>
      <c r="F200" t="str">
        <f t="shared" si="3"/>
        <v>if action =guarantee then ActionL=</v>
      </c>
    </row>
    <row r="201" spans="1:6" ht="15.75" thickBot="1" x14ac:dyDescent="0.3">
      <c r="A201" s="15" t="s">
        <v>191</v>
      </c>
      <c r="B201" s="4">
        <v>87</v>
      </c>
      <c r="C201" s="4">
        <v>0.01</v>
      </c>
      <c r="D201" s="4">
        <v>567973</v>
      </c>
      <c r="E201" s="16">
        <v>36.299999999999997</v>
      </c>
      <c r="F201" t="str">
        <f t="shared" si="3"/>
        <v>if action =guest_booked_elsewhere then ActionL=</v>
      </c>
    </row>
    <row r="202" spans="1:6" ht="15.75" thickBot="1" x14ac:dyDescent="0.3">
      <c r="A202" s="15" t="s">
        <v>206</v>
      </c>
      <c r="B202" s="4">
        <v>190</v>
      </c>
      <c r="C202" s="4">
        <v>0.01</v>
      </c>
      <c r="D202" s="4">
        <v>668359</v>
      </c>
      <c r="E202" s="16">
        <v>42.71</v>
      </c>
      <c r="F202" t="str">
        <f t="shared" si="3"/>
        <v>if action =image_order then ActionL=</v>
      </c>
    </row>
    <row r="203" spans="1:6" ht="15.75" thickBot="1" x14ac:dyDescent="0.3">
      <c r="A203" s="15" t="s">
        <v>219</v>
      </c>
      <c r="B203" s="4">
        <v>193</v>
      </c>
      <c r="C203" s="4">
        <v>0.01</v>
      </c>
      <c r="D203" s="4">
        <v>783142</v>
      </c>
      <c r="E203" s="16">
        <v>50.05</v>
      </c>
      <c r="F203" t="str">
        <f t="shared" si="3"/>
        <v>if action =listing then ActionL=</v>
      </c>
    </row>
    <row r="204" spans="1:6" ht="15.75" thickBot="1" x14ac:dyDescent="0.3">
      <c r="A204" s="15" t="s">
        <v>242</v>
      </c>
      <c r="B204" s="4">
        <v>203</v>
      </c>
      <c r="C204" s="4">
        <v>0.01</v>
      </c>
      <c r="D204" s="4">
        <v>860037</v>
      </c>
      <c r="E204" s="16">
        <v>54.96</v>
      </c>
      <c r="F204" t="str">
        <f t="shared" si="3"/>
        <v>if action =my_reservations then ActionL=</v>
      </c>
    </row>
    <row r="205" spans="1:6" ht="15.75" thickBot="1" x14ac:dyDescent="0.3">
      <c r="A205" s="15" t="s">
        <v>255</v>
      </c>
      <c r="B205" s="4">
        <v>225</v>
      </c>
      <c r="C205" s="4">
        <v>0.01</v>
      </c>
      <c r="D205" s="4">
        <v>947056</v>
      </c>
      <c r="E205" s="16">
        <v>60.52</v>
      </c>
      <c r="F205" t="str">
        <f t="shared" si="3"/>
        <v>if action =overview then ActionL=</v>
      </c>
    </row>
    <row r="206" spans="1:6" ht="15.75" thickBot="1" x14ac:dyDescent="0.3">
      <c r="A206" s="15" t="s">
        <v>272</v>
      </c>
      <c r="B206" s="4">
        <v>120</v>
      </c>
      <c r="C206" s="4">
        <v>0.01</v>
      </c>
      <c r="D206" s="4">
        <v>1042811</v>
      </c>
      <c r="E206" s="16">
        <v>66.64</v>
      </c>
      <c r="F206" t="str">
        <f t="shared" si="3"/>
        <v>if action =phone_verification_call_taking_too_long then ActionL=</v>
      </c>
    </row>
    <row r="207" spans="1:6" ht="15.75" thickBot="1" x14ac:dyDescent="0.3">
      <c r="A207" s="15" t="s">
        <v>273</v>
      </c>
      <c r="B207" s="4">
        <v>172</v>
      </c>
      <c r="C207" s="4">
        <v>0.01</v>
      </c>
      <c r="D207" s="4">
        <v>1042983</v>
      </c>
      <c r="E207" s="16">
        <v>66.650000000000006</v>
      </c>
      <c r="F207" t="str">
        <f t="shared" si="3"/>
        <v>if action =phone_verification_error then ActionL=</v>
      </c>
    </row>
    <row r="208" spans="1:6" ht="15.75" thickBot="1" x14ac:dyDescent="0.3">
      <c r="A208" s="15" t="s">
        <v>278</v>
      </c>
      <c r="B208" s="4">
        <v>119</v>
      </c>
      <c r="C208" s="4">
        <v>0.01</v>
      </c>
      <c r="D208" s="4">
        <v>1047750</v>
      </c>
      <c r="E208" s="16">
        <v>66.959999999999994</v>
      </c>
      <c r="F208" t="str">
        <f t="shared" si="3"/>
        <v>if action =phone_verification_phone_number_removed then ActionL=</v>
      </c>
    </row>
    <row r="209" spans="1:6" ht="15.75" thickBot="1" x14ac:dyDescent="0.3">
      <c r="A209" s="15" t="s">
        <v>280</v>
      </c>
      <c r="B209" s="4">
        <v>199</v>
      </c>
      <c r="C209" s="4">
        <v>0.01</v>
      </c>
      <c r="D209" s="4">
        <v>1049428</v>
      </c>
      <c r="E209" s="16">
        <v>67.06</v>
      </c>
      <c r="F209" t="str">
        <f t="shared" si="3"/>
        <v>if action =photography then ActionL=</v>
      </c>
    </row>
    <row r="210" spans="1:6" ht="15.75" thickBot="1" x14ac:dyDescent="0.3">
      <c r="A210" s="15" t="s">
        <v>288</v>
      </c>
      <c r="B210" s="4">
        <v>204</v>
      </c>
      <c r="C210" s="4">
        <v>0.01</v>
      </c>
      <c r="D210" s="4">
        <v>1064192</v>
      </c>
      <c r="E210" s="16">
        <v>68.010000000000005</v>
      </c>
      <c r="F210" t="str">
        <f t="shared" si="3"/>
        <v>if action =position then ActionL=</v>
      </c>
    </row>
    <row r="211" spans="1:6" ht="15.75" thickBot="1" x14ac:dyDescent="0.3">
      <c r="A211" s="15" t="s">
        <v>304</v>
      </c>
      <c r="B211" s="4">
        <v>209</v>
      </c>
      <c r="C211" s="4">
        <v>0.01</v>
      </c>
      <c r="D211" s="4">
        <v>1093963</v>
      </c>
      <c r="E211" s="16">
        <v>69.91</v>
      </c>
      <c r="F211" t="str">
        <f t="shared" si="3"/>
        <v>if action =receipt then ActionL=</v>
      </c>
    </row>
    <row r="212" spans="1:6" ht="15.75" thickBot="1" x14ac:dyDescent="0.3">
      <c r="A212" s="15" t="s">
        <v>331</v>
      </c>
      <c r="B212" s="4">
        <v>194</v>
      </c>
      <c r="C212" s="4">
        <v>0.01</v>
      </c>
      <c r="D212" s="4">
        <v>1154660</v>
      </c>
      <c r="E212" s="16">
        <v>73.790000000000006</v>
      </c>
      <c r="F212" t="str">
        <f t="shared" si="3"/>
        <v>if action =salute then ActionL=</v>
      </c>
    </row>
    <row r="213" spans="1:6" ht="15.75" thickBot="1" x14ac:dyDescent="0.3">
      <c r="A213" s="15" t="s">
        <v>342</v>
      </c>
      <c r="B213" s="4">
        <v>136</v>
      </c>
      <c r="C213" s="4">
        <v>0.01</v>
      </c>
      <c r="D213" s="4">
        <v>1335655</v>
      </c>
      <c r="E213" s="16">
        <v>85.35</v>
      </c>
      <c r="F213" t="str">
        <f t="shared" si="3"/>
        <v>if action =show_code then ActionL=</v>
      </c>
    </row>
    <row r="214" spans="1:6" ht="15.75" thickBot="1" x14ac:dyDescent="0.3">
      <c r="A214" s="15" t="s">
        <v>364</v>
      </c>
      <c r="B214" s="4">
        <v>211</v>
      </c>
      <c r="C214" s="4">
        <v>0.01</v>
      </c>
      <c r="D214" s="4">
        <v>1445032</v>
      </c>
      <c r="E214" s="16">
        <v>92.34</v>
      </c>
      <c r="F214" t="str">
        <f t="shared" si="3"/>
        <v>if action =submit_contact then ActionL=</v>
      </c>
    </row>
    <row r="215" spans="1:6" ht="15.75" thickBot="1" x14ac:dyDescent="0.3">
      <c r="A215" s="15" t="s">
        <v>370</v>
      </c>
      <c r="B215" s="4">
        <v>128</v>
      </c>
      <c r="C215" s="4">
        <v>0.01</v>
      </c>
      <c r="D215" s="4">
        <v>1448130</v>
      </c>
      <c r="E215" s="16">
        <v>92.54</v>
      </c>
      <c r="F215" t="str">
        <f t="shared" si="3"/>
        <v>if action =terms_and_conditions then ActionL=</v>
      </c>
    </row>
    <row r="216" spans="1:6" ht="15.75" thickBot="1" x14ac:dyDescent="0.3">
      <c r="A216" s="15" t="s">
        <v>373</v>
      </c>
      <c r="B216" s="4">
        <v>188</v>
      </c>
      <c r="C216" s="4">
        <v>0.01</v>
      </c>
      <c r="D216" s="4">
        <v>1450816</v>
      </c>
      <c r="E216" s="16">
        <v>92.71</v>
      </c>
      <c r="F216" t="str">
        <f t="shared" si="3"/>
        <v>if action =toggle_archived_thread then ActionL=</v>
      </c>
    </row>
    <row r="217" spans="1:6" ht="15.75" thickBot="1" x14ac:dyDescent="0.3">
      <c r="A217" s="15" t="s">
        <v>375</v>
      </c>
      <c r="B217" s="4">
        <v>108</v>
      </c>
      <c r="C217" s="4">
        <v>0.01</v>
      </c>
      <c r="D217" s="4">
        <v>1450926</v>
      </c>
      <c r="E217" s="16">
        <v>92.72</v>
      </c>
      <c r="F217" t="str">
        <f t="shared" si="3"/>
        <v>if action =toggle_starred_thread then ActionL=</v>
      </c>
    </row>
    <row r="218" spans="1:6" ht="15.75" thickBot="1" x14ac:dyDescent="0.3">
      <c r="A218" s="15" t="s">
        <v>393</v>
      </c>
      <c r="B218" s="4">
        <v>140</v>
      </c>
      <c r="C218" s="4">
        <v>0.01</v>
      </c>
      <c r="D218" s="4">
        <v>1541974</v>
      </c>
      <c r="E218" s="16">
        <v>98.54</v>
      </c>
      <c r="F218" t="str">
        <f t="shared" si="3"/>
        <v>if action =update_friends_display then ActionL=</v>
      </c>
    </row>
    <row r="219" spans="1:6" ht="15.75" thickBot="1" x14ac:dyDescent="0.3">
      <c r="A219" s="15" t="s">
        <v>394</v>
      </c>
      <c r="B219" s="4">
        <v>188</v>
      </c>
      <c r="C219" s="4">
        <v>0.01</v>
      </c>
      <c r="D219" s="4">
        <v>1542162</v>
      </c>
      <c r="E219" s="16">
        <v>98.55</v>
      </c>
      <c r="F219" t="str">
        <f t="shared" si="3"/>
        <v>if action =update_hide_from_search_engines then ActionL=</v>
      </c>
    </row>
    <row r="220" spans="1:6" ht="15.75" thickBot="1" x14ac:dyDescent="0.3">
      <c r="A220" s="15" t="s">
        <v>407</v>
      </c>
      <c r="B220" s="4">
        <v>129</v>
      </c>
      <c r="C220" s="4">
        <v>0.01</v>
      </c>
      <c r="D220" s="4">
        <v>1564824</v>
      </c>
      <c r="E220" s="16">
        <v>100</v>
      </c>
      <c r="F220" t="str">
        <f t="shared" si="3"/>
        <v>if action =why_host then ActionL=</v>
      </c>
    </row>
    <row r="221" spans="1:6" ht="15.75" thickBot="1" x14ac:dyDescent="0.3">
      <c r="A221" s="15" t="s">
        <v>62</v>
      </c>
      <c r="B221" s="4">
        <v>1</v>
      </c>
      <c r="C221" s="4">
        <v>0</v>
      </c>
      <c r="D221" s="4">
        <v>3083</v>
      </c>
      <c r="E221" s="16">
        <v>0.2</v>
      </c>
      <c r="F221" t="str">
        <f t="shared" si="3"/>
        <v>if action =accept_decline then ActionL=</v>
      </c>
    </row>
    <row r="222" spans="1:6" ht="15.75" thickBot="1" x14ac:dyDescent="0.3">
      <c r="A222" s="15" t="s">
        <v>64</v>
      </c>
      <c r="B222" s="4">
        <v>1</v>
      </c>
      <c r="C222" s="4">
        <v>0</v>
      </c>
      <c r="D222" s="4">
        <v>8800</v>
      </c>
      <c r="E222" s="16">
        <v>0.56000000000000005</v>
      </c>
      <c r="F222" t="str">
        <f t="shared" si="3"/>
        <v>if action =acculynk_bin_check_failed then ActionL=</v>
      </c>
    </row>
    <row r="223" spans="1:6" ht="15.75" thickBot="1" x14ac:dyDescent="0.3">
      <c r="A223" s="15" t="s">
        <v>65</v>
      </c>
      <c r="B223" s="4">
        <v>18</v>
      </c>
      <c r="C223" s="4">
        <v>0</v>
      </c>
      <c r="D223" s="4">
        <v>8818</v>
      </c>
      <c r="E223" s="16">
        <v>0.56000000000000005</v>
      </c>
      <c r="F223" t="str">
        <f t="shared" si="3"/>
        <v>if action =acculynk_bin_check_success then ActionL=</v>
      </c>
    </row>
    <row r="224" spans="1:6" ht="15.75" thickBot="1" x14ac:dyDescent="0.3">
      <c r="A224" s="15" t="s">
        <v>66</v>
      </c>
      <c r="B224" s="4">
        <v>18</v>
      </c>
      <c r="C224" s="4">
        <v>0</v>
      </c>
      <c r="D224" s="4">
        <v>8836</v>
      </c>
      <c r="E224" s="16">
        <v>0.56000000000000005</v>
      </c>
      <c r="F224" t="str">
        <f t="shared" si="3"/>
        <v>if action =acculynk_load_pin_pad then ActionL=</v>
      </c>
    </row>
    <row r="225" spans="1:6" ht="15.75" thickBot="1" x14ac:dyDescent="0.3">
      <c r="A225" s="15" t="s">
        <v>67</v>
      </c>
      <c r="B225" s="4">
        <v>4</v>
      </c>
      <c r="C225" s="4">
        <v>0</v>
      </c>
      <c r="D225" s="4">
        <v>8840</v>
      </c>
      <c r="E225" s="16">
        <v>0.56000000000000005</v>
      </c>
      <c r="F225" t="str">
        <f t="shared" si="3"/>
        <v>if action =acculynk_pin_pad_error then ActionL=</v>
      </c>
    </row>
    <row r="226" spans="1:6" ht="15.75" thickBot="1" x14ac:dyDescent="0.3">
      <c r="A226" s="15" t="s">
        <v>68</v>
      </c>
      <c r="B226" s="4">
        <v>8</v>
      </c>
      <c r="C226" s="4">
        <v>0</v>
      </c>
      <c r="D226" s="4">
        <v>8848</v>
      </c>
      <c r="E226" s="16">
        <v>0.56999999999999995</v>
      </c>
      <c r="F226" t="str">
        <f t="shared" si="3"/>
        <v>if action =acculynk_pin_pad_inactive then ActionL=</v>
      </c>
    </row>
    <row r="227" spans="1:6" ht="15.75" thickBot="1" x14ac:dyDescent="0.3">
      <c r="A227" s="15" t="s">
        <v>69</v>
      </c>
      <c r="B227" s="4">
        <v>1</v>
      </c>
      <c r="C227" s="4">
        <v>0</v>
      </c>
      <c r="D227" s="4">
        <v>8849</v>
      </c>
      <c r="E227" s="16">
        <v>0.56999999999999995</v>
      </c>
      <c r="F227" t="str">
        <f t="shared" si="3"/>
        <v>if action =acculynk_pin_pad_success then ActionL=</v>
      </c>
    </row>
    <row r="228" spans="1:6" ht="15.75" thickBot="1" x14ac:dyDescent="0.3">
      <c r="A228" s="15" t="s">
        <v>70</v>
      </c>
      <c r="B228" s="4">
        <v>18</v>
      </c>
      <c r="C228" s="4">
        <v>0</v>
      </c>
      <c r="D228" s="4">
        <v>8867</v>
      </c>
      <c r="E228" s="16">
        <v>0.56999999999999995</v>
      </c>
      <c r="F228" t="str">
        <f t="shared" si="3"/>
        <v>if action =acculynk_session_obtained then ActionL=</v>
      </c>
    </row>
    <row r="229" spans="1:6" ht="15.75" thickBot="1" x14ac:dyDescent="0.3">
      <c r="A229" s="15" t="s">
        <v>72</v>
      </c>
      <c r="B229" s="4">
        <v>9</v>
      </c>
      <c r="C229" s="4">
        <v>0</v>
      </c>
      <c r="D229" s="4">
        <v>55890</v>
      </c>
      <c r="E229" s="16">
        <v>3.57</v>
      </c>
      <c r="F229" t="str">
        <f t="shared" si="3"/>
        <v>if action =add_business_address_colorbox then ActionL=</v>
      </c>
    </row>
    <row r="230" spans="1:6" ht="15.75" thickBot="1" x14ac:dyDescent="0.3">
      <c r="A230" s="15" t="s">
        <v>73</v>
      </c>
      <c r="B230" s="4">
        <v>5</v>
      </c>
      <c r="C230" s="4">
        <v>0</v>
      </c>
      <c r="D230" s="4">
        <v>55895</v>
      </c>
      <c r="E230" s="16">
        <v>3.57</v>
      </c>
      <c r="F230" t="str">
        <f t="shared" si="3"/>
        <v>if action =add_guest_colorbox then ActionL=</v>
      </c>
    </row>
    <row r="231" spans="1:6" ht="15.75" thickBot="1" x14ac:dyDescent="0.3">
      <c r="A231" s="15" t="s">
        <v>74</v>
      </c>
      <c r="B231" s="4">
        <v>48</v>
      </c>
      <c r="C231" s="4">
        <v>0</v>
      </c>
      <c r="D231" s="4">
        <v>55943</v>
      </c>
      <c r="E231" s="16">
        <v>3.57</v>
      </c>
      <c r="F231" t="str">
        <f t="shared" si="3"/>
        <v>if action =add_guests then ActionL=</v>
      </c>
    </row>
    <row r="232" spans="1:6" ht="15.75" thickBot="1" x14ac:dyDescent="0.3">
      <c r="A232" s="15" t="s">
        <v>82</v>
      </c>
      <c r="B232" s="4">
        <v>57</v>
      </c>
      <c r="C232" s="4">
        <v>0</v>
      </c>
      <c r="D232" s="4">
        <v>85718</v>
      </c>
      <c r="E232" s="16">
        <v>5.48</v>
      </c>
      <c r="F232" t="str">
        <f t="shared" si="3"/>
        <v>if action =ajax_google_translate then ActionL=</v>
      </c>
    </row>
    <row r="233" spans="1:6" ht="15.75" thickBot="1" x14ac:dyDescent="0.3">
      <c r="A233" s="15" t="s">
        <v>86</v>
      </c>
      <c r="B233" s="4">
        <v>18</v>
      </c>
      <c r="C233" s="4">
        <v>0</v>
      </c>
      <c r="D233" s="4">
        <v>94629</v>
      </c>
      <c r="E233" s="16">
        <v>6.05</v>
      </c>
      <c r="F233" t="str">
        <f t="shared" si="3"/>
        <v>if action =ajax_ldp then ActionL=</v>
      </c>
    </row>
    <row r="234" spans="1:6" ht="15.75" thickBot="1" x14ac:dyDescent="0.3">
      <c r="A234" s="15" t="s">
        <v>90</v>
      </c>
      <c r="B234" s="4">
        <v>6</v>
      </c>
      <c r="C234" s="4">
        <v>0</v>
      </c>
      <c r="D234" s="4">
        <v>109923</v>
      </c>
      <c r="E234" s="16">
        <v>7.02</v>
      </c>
      <c r="F234" t="str">
        <f t="shared" si="3"/>
        <v>if action =ajax_payout_split_edit then ActionL=</v>
      </c>
    </row>
    <row r="235" spans="1:6" ht="15.75" thickBot="1" x14ac:dyDescent="0.3">
      <c r="A235" s="15" t="s">
        <v>91</v>
      </c>
      <c r="B235" s="4">
        <v>6</v>
      </c>
      <c r="C235" s="4">
        <v>0</v>
      </c>
      <c r="D235" s="4">
        <v>109929</v>
      </c>
      <c r="E235" s="16">
        <v>7.02</v>
      </c>
      <c r="F235" t="str">
        <f t="shared" si="3"/>
        <v>if action =ajax_photo_widget then ActionL=</v>
      </c>
    </row>
    <row r="236" spans="1:6" ht="15.75" thickBot="1" x14ac:dyDescent="0.3">
      <c r="A236" s="15" t="s">
        <v>93</v>
      </c>
      <c r="B236" s="4">
        <v>65</v>
      </c>
      <c r="C236" s="4">
        <v>0</v>
      </c>
      <c r="D236" s="4">
        <v>114375</v>
      </c>
      <c r="E236" s="16">
        <v>7.31</v>
      </c>
      <c r="F236" t="str">
        <f t="shared" si="3"/>
        <v>if action =ajax_price_and_availability then ActionL=</v>
      </c>
    </row>
    <row r="237" spans="1:6" ht="15.75" thickBot="1" x14ac:dyDescent="0.3">
      <c r="A237" s="15" t="s">
        <v>97</v>
      </c>
      <c r="B237" s="4">
        <v>17</v>
      </c>
      <c r="C237" s="4">
        <v>0</v>
      </c>
      <c r="D237" s="4">
        <v>169461</v>
      </c>
      <c r="E237" s="16">
        <v>10.83</v>
      </c>
      <c r="F237" t="str">
        <f t="shared" si="3"/>
        <v>if action =ajax_send_message then ActionL=</v>
      </c>
    </row>
    <row r="238" spans="1:6" ht="15.75" thickBot="1" x14ac:dyDescent="0.3">
      <c r="A238" s="15" t="s">
        <v>98</v>
      </c>
      <c r="B238" s="4">
        <v>3</v>
      </c>
      <c r="C238" s="4">
        <v>0</v>
      </c>
      <c r="D238" s="4">
        <v>169464</v>
      </c>
      <c r="E238" s="16">
        <v>10.83</v>
      </c>
      <c r="F238" t="str">
        <f t="shared" si="3"/>
        <v>if action =ajax_special_offer_dates_available then ActionL=</v>
      </c>
    </row>
    <row r="239" spans="1:6" ht="15.75" thickBot="1" x14ac:dyDescent="0.3">
      <c r="A239" s="15" t="s">
        <v>100</v>
      </c>
      <c r="B239" s="4">
        <v>28</v>
      </c>
      <c r="C239" s="4">
        <v>0</v>
      </c>
      <c r="D239" s="4">
        <v>170605</v>
      </c>
      <c r="E239" s="16">
        <v>10.9</v>
      </c>
      <c r="F239" t="str">
        <f t="shared" si="3"/>
        <v>if action =ajax_worth then ActionL=</v>
      </c>
    </row>
    <row r="240" spans="1:6" ht="15.75" thickBot="1" x14ac:dyDescent="0.3">
      <c r="A240" s="15" t="s">
        <v>101</v>
      </c>
      <c r="B240" s="4">
        <v>5</v>
      </c>
      <c r="C240" s="4">
        <v>0</v>
      </c>
      <c r="D240" s="4">
        <v>170610</v>
      </c>
      <c r="E240" s="16">
        <v>10.9</v>
      </c>
      <c r="F240" t="str">
        <f t="shared" si="3"/>
        <v>if action =apply then ActionL=</v>
      </c>
    </row>
    <row r="241" spans="1:6" ht="15.75" thickBot="1" x14ac:dyDescent="0.3">
      <c r="A241" s="15" t="s">
        <v>108</v>
      </c>
      <c r="B241" s="4">
        <v>4</v>
      </c>
      <c r="C241" s="4">
        <v>0</v>
      </c>
      <c r="D241" s="4">
        <v>176258</v>
      </c>
      <c r="E241" s="16">
        <v>11.26</v>
      </c>
      <c r="F241" t="str">
        <f t="shared" si="3"/>
        <v>if action =approve then ActionL=</v>
      </c>
    </row>
    <row r="242" spans="1:6" ht="15.75" thickBot="1" x14ac:dyDescent="0.3">
      <c r="A242" s="15" t="s">
        <v>114</v>
      </c>
      <c r="B242" s="4">
        <v>11</v>
      </c>
      <c r="C242" s="4">
        <v>0</v>
      </c>
      <c r="D242" s="4">
        <v>233129</v>
      </c>
      <c r="E242" s="16">
        <v>14.9</v>
      </c>
      <c r="F242" t="str">
        <f t="shared" si="3"/>
        <v>if action =badge then ActionL=</v>
      </c>
    </row>
    <row r="243" spans="1:6" ht="15.75" thickBot="1" x14ac:dyDescent="0.3">
      <c r="A243" s="15" t="s">
        <v>115</v>
      </c>
      <c r="B243" s="4">
        <v>76</v>
      </c>
      <c r="C243" s="4">
        <v>0</v>
      </c>
      <c r="D243" s="4">
        <v>233205</v>
      </c>
      <c r="E243" s="16">
        <v>14.9</v>
      </c>
      <c r="F243" t="str">
        <f t="shared" si="3"/>
        <v>if action =become_user then ActionL=</v>
      </c>
    </row>
    <row r="244" spans="1:6" ht="15.75" thickBot="1" x14ac:dyDescent="0.3">
      <c r="A244" s="15" t="s">
        <v>117</v>
      </c>
      <c r="B244" s="4">
        <v>4</v>
      </c>
      <c r="C244" s="4">
        <v>0</v>
      </c>
      <c r="D244" s="4">
        <v>233291</v>
      </c>
      <c r="E244" s="16">
        <v>14.91</v>
      </c>
      <c r="F244" t="str">
        <f t="shared" si="3"/>
        <v>if action =booking then ActionL=</v>
      </c>
    </row>
    <row r="245" spans="1:6" ht="15.75" thickBot="1" x14ac:dyDescent="0.3">
      <c r="A245" s="15" t="s">
        <v>119</v>
      </c>
      <c r="B245" s="4">
        <v>12</v>
      </c>
      <c r="C245" s="4">
        <v>0</v>
      </c>
      <c r="D245" s="4">
        <v>233392</v>
      </c>
      <c r="E245" s="16">
        <v>14.91</v>
      </c>
      <c r="F245" t="str">
        <f t="shared" si="3"/>
        <v>if action =business_travel then ActionL=</v>
      </c>
    </row>
    <row r="246" spans="1:6" ht="15.75" thickBot="1" x14ac:dyDescent="0.3">
      <c r="A246" s="15" t="s">
        <v>127</v>
      </c>
      <c r="B246" s="4">
        <v>39</v>
      </c>
      <c r="C246" s="4">
        <v>0</v>
      </c>
      <c r="D246" s="4">
        <v>295944</v>
      </c>
      <c r="E246" s="16">
        <v>18.91</v>
      </c>
      <c r="F246" t="str">
        <f t="shared" si="3"/>
        <v>if action =change_availability then ActionL=</v>
      </c>
    </row>
    <row r="247" spans="1:6" ht="15.75" thickBot="1" x14ac:dyDescent="0.3">
      <c r="A247" s="15" t="s">
        <v>129</v>
      </c>
      <c r="B247" s="4">
        <v>5</v>
      </c>
      <c r="C247" s="4">
        <v>0</v>
      </c>
      <c r="D247" s="4">
        <v>296366</v>
      </c>
      <c r="E247" s="16">
        <v>18.940000000000001</v>
      </c>
      <c r="F247" t="str">
        <f t="shared" si="3"/>
        <v>if action =change_default_payout then ActionL=</v>
      </c>
    </row>
    <row r="248" spans="1:6" ht="15.75" thickBot="1" x14ac:dyDescent="0.3">
      <c r="A248" s="15" t="s">
        <v>131</v>
      </c>
      <c r="B248" s="4">
        <v>57</v>
      </c>
      <c r="C248" s="4">
        <v>0</v>
      </c>
      <c r="D248" s="4">
        <v>296518</v>
      </c>
      <c r="E248" s="16">
        <v>18.95</v>
      </c>
      <c r="F248" t="str">
        <f t="shared" si="3"/>
        <v>if action =check then ActionL=</v>
      </c>
    </row>
    <row r="249" spans="1:6" ht="15.75" thickBot="1" x14ac:dyDescent="0.3">
      <c r="A249" s="15" t="s">
        <v>132</v>
      </c>
      <c r="B249" s="4">
        <v>2</v>
      </c>
      <c r="C249" s="4">
        <v>0</v>
      </c>
      <c r="D249" s="4">
        <v>296520</v>
      </c>
      <c r="E249" s="16">
        <v>18.95</v>
      </c>
      <c r="F249" t="str">
        <f t="shared" si="3"/>
        <v>if action =city_count then ActionL=</v>
      </c>
    </row>
    <row r="250" spans="1:6" ht="15.75" thickBot="1" x14ac:dyDescent="0.3">
      <c r="A250" s="15" t="s">
        <v>140</v>
      </c>
      <c r="B250" s="4">
        <v>44</v>
      </c>
      <c r="C250" s="4">
        <v>0</v>
      </c>
      <c r="D250" s="4">
        <v>327294</v>
      </c>
      <c r="E250" s="16">
        <v>20.92</v>
      </c>
      <c r="F250" t="str">
        <f t="shared" si="3"/>
        <v>if action =concierge then ActionL=</v>
      </c>
    </row>
    <row r="251" spans="1:6" ht="15.75" thickBot="1" x14ac:dyDescent="0.3">
      <c r="A251" s="15" t="s">
        <v>149</v>
      </c>
      <c r="B251" s="4">
        <v>31</v>
      </c>
      <c r="C251" s="4">
        <v>0</v>
      </c>
      <c r="D251" s="4">
        <v>463341</v>
      </c>
      <c r="E251" s="16">
        <v>29.61</v>
      </c>
      <c r="F251" t="str">
        <f t="shared" si="3"/>
        <v>if action =create_ach then ActionL=</v>
      </c>
    </row>
    <row r="252" spans="1:6" ht="15.75" thickBot="1" x14ac:dyDescent="0.3">
      <c r="A252" s="15" t="s">
        <v>150</v>
      </c>
      <c r="B252" s="4">
        <v>36</v>
      </c>
      <c r="C252" s="4">
        <v>0</v>
      </c>
      <c r="D252" s="4">
        <v>463377</v>
      </c>
      <c r="E252" s="16">
        <v>29.61</v>
      </c>
      <c r="F252" t="str">
        <f t="shared" si="3"/>
        <v>if action =create_airbnb then ActionL=</v>
      </c>
    </row>
    <row r="253" spans="1:6" ht="15.75" thickBot="1" x14ac:dyDescent="0.3">
      <c r="A253" s="15" t="s">
        <v>152</v>
      </c>
      <c r="B253" s="4">
        <v>39</v>
      </c>
      <c r="C253" s="4">
        <v>0</v>
      </c>
      <c r="D253" s="4">
        <v>464736</v>
      </c>
      <c r="E253" s="16">
        <v>29.7</v>
      </c>
      <c r="F253" t="str">
        <f t="shared" si="3"/>
        <v>if action =create_paypal then ActionL=</v>
      </c>
    </row>
    <row r="254" spans="1:6" ht="15.75" thickBot="1" x14ac:dyDescent="0.3">
      <c r="A254" s="15" t="s">
        <v>156</v>
      </c>
      <c r="B254" s="4">
        <v>1</v>
      </c>
      <c r="C254" s="4">
        <v>0</v>
      </c>
      <c r="D254" s="4">
        <v>521825</v>
      </c>
      <c r="E254" s="16">
        <v>33.35</v>
      </c>
      <c r="F254" t="str">
        <f t="shared" si="3"/>
        <v>if action =deactivate then ActionL=</v>
      </c>
    </row>
    <row r="255" spans="1:6" ht="15.75" thickBot="1" x14ac:dyDescent="0.3">
      <c r="A255" s="15" t="s">
        <v>157</v>
      </c>
      <c r="B255" s="4">
        <v>1</v>
      </c>
      <c r="C255" s="4">
        <v>0</v>
      </c>
      <c r="D255" s="4">
        <v>521826</v>
      </c>
      <c r="E255" s="16">
        <v>33.35</v>
      </c>
      <c r="F255" t="str">
        <f t="shared" si="3"/>
        <v>if action =deactivated then ActionL=</v>
      </c>
    </row>
    <row r="256" spans="1:6" ht="15.75" thickBot="1" x14ac:dyDescent="0.3">
      <c r="A256" s="15" t="s">
        <v>158</v>
      </c>
      <c r="B256" s="4">
        <v>1</v>
      </c>
      <c r="C256" s="4">
        <v>0</v>
      </c>
      <c r="D256" s="4">
        <v>521827</v>
      </c>
      <c r="E256" s="16">
        <v>33.35</v>
      </c>
      <c r="F256" t="str">
        <f t="shared" si="3"/>
        <v>if action =deauthorize then ActionL=</v>
      </c>
    </row>
    <row r="257" spans="1:6" ht="15.75" thickBot="1" x14ac:dyDescent="0.3">
      <c r="A257" s="15" t="s">
        <v>164</v>
      </c>
      <c r="B257" s="4">
        <v>33</v>
      </c>
      <c r="C257" s="4">
        <v>0</v>
      </c>
      <c r="D257" s="4">
        <v>526111</v>
      </c>
      <c r="E257" s="16">
        <v>33.619999999999997</v>
      </c>
      <c r="F257" t="str">
        <f t="shared" si="3"/>
        <v>if action =detect_fb_session then ActionL=</v>
      </c>
    </row>
    <row r="258" spans="1:6" ht="15.75" thickBot="1" x14ac:dyDescent="0.3">
      <c r="A258" s="15" t="s">
        <v>165</v>
      </c>
      <c r="B258" s="4">
        <v>3</v>
      </c>
      <c r="C258" s="4">
        <v>0</v>
      </c>
      <c r="D258" s="4">
        <v>526114</v>
      </c>
      <c r="E258" s="16">
        <v>33.619999999999997</v>
      </c>
      <c r="F258" t="str">
        <f t="shared" si="3"/>
        <v>if action =disaster_action then ActionL=</v>
      </c>
    </row>
    <row r="259" spans="1:6" ht="15.75" thickBot="1" x14ac:dyDescent="0.3">
      <c r="A259" s="15" t="s">
        <v>169</v>
      </c>
      <c r="B259" s="4">
        <v>6</v>
      </c>
      <c r="C259" s="4">
        <v>0</v>
      </c>
      <c r="D259" s="4">
        <v>553373</v>
      </c>
      <c r="E259" s="16">
        <v>35.36</v>
      </c>
      <c r="F259" t="str">
        <f t="shared" ref="F259:F322" si="4">CONCATENATE("if action =",A259," then ActionL=")</f>
        <v>if action =email_by_key then ActionL=</v>
      </c>
    </row>
    <row r="260" spans="1:6" ht="15.75" thickBot="1" x14ac:dyDescent="0.3">
      <c r="A260" s="15" t="s">
        <v>170</v>
      </c>
      <c r="B260" s="4">
        <v>64</v>
      </c>
      <c r="C260" s="4">
        <v>0</v>
      </c>
      <c r="D260" s="4">
        <v>553437</v>
      </c>
      <c r="E260" s="16">
        <v>35.369999999999997</v>
      </c>
      <c r="F260" t="str">
        <f t="shared" si="4"/>
        <v>if action =email_itinerary_colorbox then ActionL=</v>
      </c>
    </row>
    <row r="261" spans="1:6" ht="15.75" thickBot="1" x14ac:dyDescent="0.3">
      <c r="A261" s="15" t="s">
        <v>174</v>
      </c>
      <c r="B261" s="4">
        <v>2</v>
      </c>
      <c r="C261" s="4">
        <v>0</v>
      </c>
      <c r="D261" s="4">
        <v>555429</v>
      </c>
      <c r="E261" s="16">
        <v>35.49</v>
      </c>
      <c r="F261" t="str">
        <f t="shared" si="4"/>
        <v>if action =envoy_bank_details_redirect then ActionL=</v>
      </c>
    </row>
    <row r="262" spans="1:6" ht="15.75" thickBot="1" x14ac:dyDescent="0.3">
      <c r="A262" s="15" t="s">
        <v>175</v>
      </c>
      <c r="B262" s="4">
        <v>6</v>
      </c>
      <c r="C262" s="4">
        <v>0</v>
      </c>
      <c r="D262" s="4">
        <v>555435</v>
      </c>
      <c r="E262" s="16">
        <v>35.49</v>
      </c>
      <c r="F262" t="str">
        <f t="shared" si="4"/>
        <v>if action =envoy_form then ActionL=</v>
      </c>
    </row>
    <row r="263" spans="1:6" ht="15.75" thickBot="1" x14ac:dyDescent="0.3">
      <c r="A263" s="15" t="s">
        <v>176</v>
      </c>
      <c r="B263" s="4">
        <v>1</v>
      </c>
      <c r="C263" s="4">
        <v>0</v>
      </c>
      <c r="D263" s="4">
        <v>555436</v>
      </c>
      <c r="E263" s="16">
        <v>35.49</v>
      </c>
      <c r="F263" t="str">
        <f t="shared" si="4"/>
        <v>if action =events then ActionL=</v>
      </c>
    </row>
    <row r="264" spans="1:6" ht="15.75" thickBot="1" x14ac:dyDescent="0.3">
      <c r="A264" s="15" t="s">
        <v>181</v>
      </c>
      <c r="B264" s="4">
        <v>5</v>
      </c>
      <c r="C264" s="4">
        <v>0</v>
      </c>
      <c r="D264" s="4">
        <v>566159</v>
      </c>
      <c r="E264" s="16">
        <v>36.18</v>
      </c>
      <c r="F264" t="str">
        <f t="shared" si="4"/>
        <v>if action =feed then ActionL=</v>
      </c>
    </row>
    <row r="265" spans="1:6" ht="15.75" thickBot="1" x14ac:dyDescent="0.3">
      <c r="A265" s="15" t="s">
        <v>183</v>
      </c>
      <c r="B265" s="4">
        <v>39</v>
      </c>
      <c r="C265" s="4">
        <v>0</v>
      </c>
      <c r="D265" s="4">
        <v>566438</v>
      </c>
      <c r="E265" s="16">
        <v>36.200000000000003</v>
      </c>
      <c r="F265" t="str">
        <f t="shared" si="4"/>
        <v>if action =founders then ActionL=</v>
      </c>
    </row>
    <row r="266" spans="1:6" ht="15.75" thickBot="1" x14ac:dyDescent="0.3">
      <c r="A266" s="15" t="s">
        <v>184</v>
      </c>
      <c r="B266" s="4">
        <v>1</v>
      </c>
      <c r="C266" s="4">
        <v>0</v>
      </c>
      <c r="D266" s="4">
        <v>566439</v>
      </c>
      <c r="E266" s="16">
        <v>36.200000000000003</v>
      </c>
      <c r="F266" t="str">
        <f t="shared" si="4"/>
        <v>if action =friend_listing then ActionL=</v>
      </c>
    </row>
    <row r="267" spans="1:6" ht="15.75" thickBot="1" x14ac:dyDescent="0.3">
      <c r="A267" s="15" t="s">
        <v>188</v>
      </c>
      <c r="B267" s="4">
        <v>4</v>
      </c>
      <c r="C267" s="4">
        <v>0</v>
      </c>
      <c r="D267" s="4">
        <v>567635</v>
      </c>
      <c r="E267" s="16">
        <v>36.270000000000003</v>
      </c>
      <c r="F267" t="str">
        <f t="shared" si="4"/>
        <v>if action =google_importer then ActionL=</v>
      </c>
    </row>
    <row r="268" spans="1:6" ht="15.75" thickBot="1" x14ac:dyDescent="0.3">
      <c r="A268" s="15" t="s">
        <v>190</v>
      </c>
      <c r="B268" s="4">
        <v>44</v>
      </c>
      <c r="C268" s="4">
        <v>0</v>
      </c>
      <c r="D268" s="4">
        <v>567886</v>
      </c>
      <c r="E268" s="16">
        <v>36.29</v>
      </c>
      <c r="F268" t="str">
        <f t="shared" si="4"/>
        <v>if action =guest_billing_receipt then ActionL=</v>
      </c>
    </row>
    <row r="269" spans="1:6" ht="15.75" thickBot="1" x14ac:dyDescent="0.3">
      <c r="A269" s="15" t="s">
        <v>193</v>
      </c>
      <c r="B269" s="4">
        <v>3</v>
      </c>
      <c r="C269" s="4">
        <v>0</v>
      </c>
      <c r="D269" s="4">
        <v>570568</v>
      </c>
      <c r="E269" s="16">
        <v>36.46</v>
      </c>
      <c r="F269" t="str">
        <f t="shared" si="4"/>
        <v>if action =hard_fallback_submit then ActionL=</v>
      </c>
    </row>
    <row r="270" spans="1:6" ht="15.75" thickBot="1" x14ac:dyDescent="0.3">
      <c r="A270" s="15" t="s">
        <v>194</v>
      </c>
      <c r="B270" s="4">
        <v>12</v>
      </c>
      <c r="C270" s="4">
        <v>0</v>
      </c>
      <c r="D270" s="4">
        <v>570580</v>
      </c>
      <c r="E270" s="16">
        <v>36.46</v>
      </c>
      <c r="F270" t="str">
        <f t="shared" si="4"/>
        <v>if action =has_profile_pic then ActionL=</v>
      </c>
    </row>
    <row r="271" spans="1:6" ht="15.75" thickBot="1" x14ac:dyDescent="0.3">
      <c r="A271" s="15" t="s">
        <v>196</v>
      </c>
      <c r="B271" s="4">
        <v>48</v>
      </c>
      <c r="C271" s="4">
        <v>0</v>
      </c>
      <c r="D271" s="4">
        <v>653580</v>
      </c>
      <c r="E271" s="16">
        <v>41.77</v>
      </c>
      <c r="F271" t="str">
        <f t="shared" si="4"/>
        <v>if action =home_safety_landing then ActionL=</v>
      </c>
    </row>
    <row r="272" spans="1:6" ht="15.75" thickBot="1" x14ac:dyDescent="0.3">
      <c r="A272" s="15" t="s">
        <v>197</v>
      </c>
      <c r="B272" s="4">
        <v>11</v>
      </c>
      <c r="C272" s="4">
        <v>0</v>
      </c>
      <c r="D272" s="4">
        <v>653591</v>
      </c>
      <c r="E272" s="16">
        <v>41.77</v>
      </c>
      <c r="F272" t="str">
        <f t="shared" si="4"/>
        <v>if action =home_safety_terms then ActionL=</v>
      </c>
    </row>
    <row r="273" spans="1:6" ht="15.75" thickBot="1" x14ac:dyDescent="0.3">
      <c r="A273" s="15" t="s">
        <v>198</v>
      </c>
      <c r="B273" s="4">
        <v>43</v>
      </c>
      <c r="C273" s="4">
        <v>0</v>
      </c>
      <c r="D273" s="4">
        <v>653634</v>
      </c>
      <c r="E273" s="16">
        <v>41.77</v>
      </c>
      <c r="F273" t="str">
        <f t="shared" si="4"/>
        <v>if action =hospitality then ActionL=</v>
      </c>
    </row>
    <row r="274" spans="1:6" ht="15.75" thickBot="1" x14ac:dyDescent="0.3">
      <c r="A274" s="15" t="s">
        <v>199</v>
      </c>
      <c r="B274" s="4">
        <v>36</v>
      </c>
      <c r="C274" s="4">
        <v>0</v>
      </c>
      <c r="D274" s="4">
        <v>653670</v>
      </c>
      <c r="E274" s="16">
        <v>41.77</v>
      </c>
      <c r="F274" t="str">
        <f t="shared" si="4"/>
        <v>if action =hospitality_standards then ActionL=</v>
      </c>
    </row>
    <row r="275" spans="1:6" ht="15.75" thickBot="1" x14ac:dyDescent="0.3">
      <c r="A275" s="15" t="s">
        <v>200</v>
      </c>
      <c r="B275" s="4">
        <v>26</v>
      </c>
      <c r="C275" s="4">
        <v>0</v>
      </c>
      <c r="D275" s="4">
        <v>653696</v>
      </c>
      <c r="E275" s="16">
        <v>41.77</v>
      </c>
      <c r="F275" t="str">
        <f t="shared" si="4"/>
        <v>if action =host_2013 then ActionL=</v>
      </c>
    </row>
    <row r="276" spans="1:6" ht="15.75" thickBot="1" x14ac:dyDescent="0.3">
      <c r="A276" s="15" t="s">
        <v>201</v>
      </c>
      <c r="B276" s="4">
        <v>1</v>
      </c>
      <c r="C276" s="4">
        <v>0</v>
      </c>
      <c r="D276" s="4">
        <v>653697</v>
      </c>
      <c r="E276" s="16">
        <v>41.77</v>
      </c>
      <c r="F276" t="str">
        <f t="shared" si="4"/>
        <v>if action =host_cancel then ActionL=</v>
      </c>
    </row>
    <row r="277" spans="1:6" ht="15.75" thickBot="1" x14ac:dyDescent="0.3">
      <c r="A277" s="15" t="s">
        <v>209</v>
      </c>
      <c r="B277" s="4">
        <v>29</v>
      </c>
      <c r="C277" s="4">
        <v>0</v>
      </c>
      <c r="D277" s="4">
        <v>757897</v>
      </c>
      <c r="E277" s="16">
        <v>48.43</v>
      </c>
      <c r="F277" t="str">
        <f t="shared" si="4"/>
        <v>if action =invalid_action then ActionL=</v>
      </c>
    </row>
    <row r="278" spans="1:6" ht="15.75" thickBot="1" x14ac:dyDescent="0.3">
      <c r="A278" s="15" t="s">
        <v>218</v>
      </c>
      <c r="B278" s="4">
        <v>16</v>
      </c>
      <c r="C278" s="4">
        <v>0</v>
      </c>
      <c r="D278" s="4">
        <v>782949</v>
      </c>
      <c r="E278" s="16">
        <v>50.03</v>
      </c>
      <c r="F278" t="str">
        <f t="shared" si="4"/>
        <v>if action =life then ActionL=</v>
      </c>
    </row>
    <row r="279" spans="1:6" ht="15.75" thickBot="1" x14ac:dyDescent="0.3">
      <c r="A279" s="15" t="s">
        <v>221</v>
      </c>
      <c r="B279" s="4">
        <v>5</v>
      </c>
      <c r="C279" s="4">
        <v>0</v>
      </c>
      <c r="D279" s="4">
        <v>796041</v>
      </c>
      <c r="E279" s="16">
        <v>50.87</v>
      </c>
      <c r="F279" t="str">
        <f t="shared" si="4"/>
        <v>if action =load_more then ActionL=</v>
      </c>
    </row>
    <row r="280" spans="1:6" ht="15.75" thickBot="1" x14ac:dyDescent="0.3">
      <c r="A280" s="15" t="s">
        <v>222</v>
      </c>
      <c r="B280" s="4">
        <v>2</v>
      </c>
      <c r="C280" s="4">
        <v>0</v>
      </c>
      <c r="D280" s="4">
        <v>796043</v>
      </c>
      <c r="E280" s="16">
        <v>50.87</v>
      </c>
      <c r="F280" t="str">
        <f t="shared" si="4"/>
        <v>if action =locale_from_host then ActionL=</v>
      </c>
    </row>
    <row r="281" spans="1:6" ht="15.75" thickBot="1" x14ac:dyDescent="0.3">
      <c r="A281" s="15" t="s">
        <v>224</v>
      </c>
      <c r="B281" s="4">
        <v>8</v>
      </c>
      <c r="C281" s="4">
        <v>0</v>
      </c>
      <c r="D281" s="4">
        <v>800431</v>
      </c>
      <c r="E281" s="16">
        <v>51.15</v>
      </c>
      <c r="F281" t="str">
        <f t="shared" si="4"/>
        <v>if action =localized then ActionL=</v>
      </c>
    </row>
    <row r="282" spans="1:6" ht="15.75" thickBot="1" x14ac:dyDescent="0.3">
      <c r="A282" s="15" t="s">
        <v>225</v>
      </c>
      <c r="B282" s="4">
        <v>32</v>
      </c>
      <c r="C282" s="4">
        <v>0</v>
      </c>
      <c r="D282" s="4">
        <v>800463</v>
      </c>
      <c r="E282" s="16">
        <v>51.15</v>
      </c>
      <c r="F282" t="str">
        <f t="shared" si="4"/>
        <v>if action =locations then ActionL=</v>
      </c>
    </row>
    <row r="283" spans="1:6" ht="15.75" thickBot="1" x14ac:dyDescent="0.3">
      <c r="A283" s="15" t="s">
        <v>230</v>
      </c>
      <c r="B283" s="4">
        <v>6</v>
      </c>
      <c r="C283" s="4">
        <v>0</v>
      </c>
      <c r="D283" s="4">
        <v>839176</v>
      </c>
      <c r="E283" s="16">
        <v>53.63</v>
      </c>
      <c r="F283" t="str">
        <f t="shared" si="4"/>
        <v>if action =maybe_information then ActionL=</v>
      </c>
    </row>
    <row r="284" spans="1:6" ht="15.75" thickBot="1" x14ac:dyDescent="0.3">
      <c r="A284" s="15" t="s">
        <v>231</v>
      </c>
      <c r="B284" s="4">
        <v>6</v>
      </c>
      <c r="C284" s="4">
        <v>0</v>
      </c>
      <c r="D284" s="4">
        <v>839182</v>
      </c>
      <c r="E284" s="16">
        <v>53.63</v>
      </c>
      <c r="F284" t="str">
        <f t="shared" si="4"/>
        <v>if action =media_resources then ActionL=</v>
      </c>
    </row>
    <row r="285" spans="1:6" ht="15.75" thickBot="1" x14ac:dyDescent="0.3">
      <c r="A285" s="15" t="s">
        <v>232</v>
      </c>
      <c r="B285" s="4">
        <v>4</v>
      </c>
      <c r="C285" s="4">
        <v>0</v>
      </c>
      <c r="D285" s="4">
        <v>839186</v>
      </c>
      <c r="E285" s="16">
        <v>53.63</v>
      </c>
      <c r="F285" t="str">
        <f t="shared" si="4"/>
        <v>if action =message then ActionL=</v>
      </c>
    </row>
    <row r="286" spans="1:6" ht="15.75" thickBot="1" x14ac:dyDescent="0.3">
      <c r="A286" s="15" t="s">
        <v>238</v>
      </c>
      <c r="B286" s="4">
        <v>17</v>
      </c>
      <c r="C286" s="4">
        <v>0</v>
      </c>
      <c r="D286" s="4">
        <v>853874</v>
      </c>
      <c r="E286" s="16">
        <v>54.57</v>
      </c>
      <c r="F286" t="str">
        <f t="shared" si="4"/>
        <v>if action =multi_message then ActionL=</v>
      </c>
    </row>
    <row r="287" spans="1:6" ht="15.75" thickBot="1" x14ac:dyDescent="0.3">
      <c r="A287" s="15" t="s">
        <v>239</v>
      </c>
      <c r="B287" s="4">
        <v>34</v>
      </c>
      <c r="C287" s="4">
        <v>0</v>
      </c>
      <c r="D287" s="4">
        <v>853908</v>
      </c>
      <c r="E287" s="16">
        <v>54.57</v>
      </c>
      <c r="F287" t="str">
        <f t="shared" si="4"/>
        <v>if action =multi_message_attributes then ActionL=</v>
      </c>
    </row>
    <row r="288" spans="1:6" ht="15.75" thickBot="1" x14ac:dyDescent="0.3">
      <c r="A288" s="15" t="s">
        <v>244</v>
      </c>
      <c r="B288" s="4">
        <v>4</v>
      </c>
      <c r="C288" s="4">
        <v>0</v>
      </c>
      <c r="D288" s="4">
        <v>864539</v>
      </c>
      <c r="E288" s="16">
        <v>55.25</v>
      </c>
      <c r="F288" t="str">
        <f t="shared" si="4"/>
        <v>if action =new_host then ActionL=</v>
      </c>
    </row>
    <row r="289" spans="1:6" ht="15.75" thickBot="1" x14ac:dyDescent="0.3">
      <c r="A289" s="15" t="s">
        <v>245</v>
      </c>
      <c r="B289" s="4">
        <v>28</v>
      </c>
      <c r="C289" s="4">
        <v>0</v>
      </c>
      <c r="D289" s="4">
        <v>864567</v>
      </c>
      <c r="E289" s="16">
        <v>55.25</v>
      </c>
      <c r="F289" t="str">
        <f t="shared" si="4"/>
        <v>if action =new_session then ActionL=</v>
      </c>
    </row>
    <row r="290" spans="1:6" ht="15.75" thickBot="1" x14ac:dyDescent="0.3">
      <c r="A290" s="15" t="s">
        <v>247</v>
      </c>
      <c r="B290" s="4">
        <v>1</v>
      </c>
      <c r="C290" s="4">
        <v>0</v>
      </c>
      <c r="D290" s="4">
        <v>893068</v>
      </c>
      <c r="E290" s="16">
        <v>57.07</v>
      </c>
      <c r="F290" t="str">
        <f t="shared" si="4"/>
        <v>if action =nyan then ActionL=</v>
      </c>
    </row>
    <row r="291" spans="1:6" ht="15.75" thickBot="1" x14ac:dyDescent="0.3">
      <c r="A291" s="15" t="s">
        <v>248</v>
      </c>
      <c r="B291" s="4">
        <v>52</v>
      </c>
      <c r="C291" s="4">
        <v>0</v>
      </c>
      <c r="D291" s="4">
        <v>893120</v>
      </c>
      <c r="E291" s="16">
        <v>57.07</v>
      </c>
      <c r="F291" t="str">
        <f t="shared" si="4"/>
        <v>if action =office_location then ActionL=</v>
      </c>
    </row>
    <row r="292" spans="1:6" ht="15.75" thickBot="1" x14ac:dyDescent="0.3">
      <c r="A292" s="15" t="s">
        <v>249</v>
      </c>
      <c r="B292" s="4">
        <v>10</v>
      </c>
      <c r="C292" s="4">
        <v>0</v>
      </c>
      <c r="D292" s="4">
        <v>893130</v>
      </c>
      <c r="E292" s="16">
        <v>57.07</v>
      </c>
      <c r="F292" t="str">
        <f t="shared" si="4"/>
        <v>if action =onenight then ActionL=</v>
      </c>
    </row>
    <row r="293" spans="1:6" ht="15.75" thickBot="1" x14ac:dyDescent="0.3">
      <c r="A293" s="15" t="s">
        <v>251</v>
      </c>
      <c r="B293" s="4">
        <v>3</v>
      </c>
      <c r="C293" s="4">
        <v>0</v>
      </c>
      <c r="D293" s="4">
        <v>899062</v>
      </c>
      <c r="E293" s="16">
        <v>57.45</v>
      </c>
      <c r="F293" t="str">
        <f t="shared" si="4"/>
        <v>if action =open_hard_fallback_modal then ActionL=</v>
      </c>
    </row>
    <row r="294" spans="1:6" ht="15.75" thickBot="1" x14ac:dyDescent="0.3">
      <c r="A294" s="15" t="s">
        <v>262</v>
      </c>
      <c r="B294" s="4">
        <v>29</v>
      </c>
      <c r="C294" s="4">
        <v>0</v>
      </c>
      <c r="D294" s="4">
        <v>961245</v>
      </c>
      <c r="E294" s="16">
        <v>61.43</v>
      </c>
      <c r="F294" t="str">
        <f t="shared" si="4"/>
        <v>if action =payoneer_account_redirect then ActionL=</v>
      </c>
    </row>
    <row r="295" spans="1:6" ht="15.75" thickBot="1" x14ac:dyDescent="0.3">
      <c r="A295" s="15" t="s">
        <v>263</v>
      </c>
      <c r="B295" s="4">
        <v>17</v>
      </c>
      <c r="C295" s="4">
        <v>0</v>
      </c>
      <c r="D295" s="4">
        <v>961262</v>
      </c>
      <c r="E295" s="16">
        <v>61.43</v>
      </c>
      <c r="F295" t="str">
        <f t="shared" si="4"/>
        <v>if action =payoneer_signup_complete then ActionL=</v>
      </c>
    </row>
    <row r="296" spans="1:6" ht="15.75" thickBot="1" x14ac:dyDescent="0.3">
      <c r="A296" s="15" t="s">
        <v>264</v>
      </c>
      <c r="B296" s="4">
        <v>5</v>
      </c>
      <c r="C296" s="4">
        <v>0</v>
      </c>
      <c r="D296" s="4">
        <v>961267</v>
      </c>
      <c r="E296" s="16">
        <v>61.43</v>
      </c>
      <c r="F296" t="str">
        <f t="shared" si="4"/>
        <v>if action =payout_delete then ActionL=</v>
      </c>
    </row>
    <row r="297" spans="1:6" ht="15.75" thickBot="1" x14ac:dyDescent="0.3">
      <c r="A297" s="15" t="s">
        <v>271</v>
      </c>
      <c r="B297" s="4">
        <v>7</v>
      </c>
      <c r="C297" s="4">
        <v>0</v>
      </c>
      <c r="D297" s="4">
        <v>1042691</v>
      </c>
      <c r="E297" s="16">
        <v>66.63</v>
      </c>
      <c r="F297" t="str">
        <f t="shared" si="4"/>
        <v>if action =phone_verification then ActionL=</v>
      </c>
    </row>
    <row r="298" spans="1:6" ht="15.75" thickBot="1" x14ac:dyDescent="0.3">
      <c r="A298" s="15" t="s">
        <v>281</v>
      </c>
      <c r="B298" s="4">
        <v>4</v>
      </c>
      <c r="C298" s="4">
        <v>0</v>
      </c>
      <c r="D298" s="4">
        <v>1049432</v>
      </c>
      <c r="E298" s="16">
        <v>67.06</v>
      </c>
      <c r="F298" t="str">
        <f t="shared" si="4"/>
        <v>if action =photography_update then ActionL=</v>
      </c>
    </row>
    <row r="299" spans="1:6" ht="15.75" thickBot="1" x14ac:dyDescent="0.3">
      <c r="A299" s="15" t="s">
        <v>282</v>
      </c>
      <c r="B299" s="4">
        <v>44</v>
      </c>
      <c r="C299" s="4">
        <v>0</v>
      </c>
      <c r="D299" s="4">
        <v>1049476</v>
      </c>
      <c r="E299" s="16">
        <v>67.069999999999993</v>
      </c>
      <c r="F299" t="str">
        <f t="shared" si="4"/>
        <v>if action =place_worth then ActionL=</v>
      </c>
    </row>
    <row r="300" spans="1:6" ht="15.75" thickBot="1" x14ac:dyDescent="0.3">
      <c r="A300" s="15" t="s">
        <v>283</v>
      </c>
      <c r="B300" s="4">
        <v>1</v>
      </c>
      <c r="C300" s="4">
        <v>0</v>
      </c>
      <c r="D300" s="4">
        <v>1049477</v>
      </c>
      <c r="E300" s="16">
        <v>67.069999999999993</v>
      </c>
      <c r="F300" t="str">
        <f t="shared" si="4"/>
        <v>if action =plaxo_cb then ActionL=</v>
      </c>
    </row>
    <row r="301" spans="1:6" ht="15.75" thickBot="1" x14ac:dyDescent="0.3">
      <c r="A301" s="15" t="s">
        <v>285</v>
      </c>
      <c r="B301" s="4">
        <v>36</v>
      </c>
      <c r="C301" s="4">
        <v>0</v>
      </c>
      <c r="D301" s="4">
        <v>1050926</v>
      </c>
      <c r="E301" s="16">
        <v>67.16</v>
      </c>
      <c r="F301" t="str">
        <f t="shared" si="4"/>
        <v>if action =popular_listing then ActionL=</v>
      </c>
    </row>
    <row r="302" spans="1:6" ht="15.75" thickBot="1" x14ac:dyDescent="0.3">
      <c r="A302" s="15" t="s">
        <v>289</v>
      </c>
      <c r="B302" s="4">
        <v>2</v>
      </c>
      <c r="C302" s="4">
        <v>0</v>
      </c>
      <c r="D302" s="4">
        <v>1064194</v>
      </c>
      <c r="E302" s="16">
        <v>68.010000000000005</v>
      </c>
      <c r="F302" t="str">
        <f t="shared" si="4"/>
        <v>if action =preapproval then ActionL=</v>
      </c>
    </row>
    <row r="303" spans="1:6" ht="15.75" thickBot="1" x14ac:dyDescent="0.3">
      <c r="A303" s="15" t="s">
        <v>290</v>
      </c>
      <c r="B303" s="4">
        <v>2</v>
      </c>
      <c r="C303" s="4">
        <v>0</v>
      </c>
      <c r="D303" s="4">
        <v>1064196</v>
      </c>
      <c r="E303" s="16">
        <v>68.010000000000005</v>
      </c>
      <c r="F303" t="str">
        <f t="shared" si="4"/>
        <v>if action =press_content then ActionL=</v>
      </c>
    </row>
    <row r="304" spans="1:6" ht="15.75" thickBot="1" x14ac:dyDescent="0.3">
      <c r="A304" s="15" t="s">
        <v>291</v>
      </c>
      <c r="B304" s="4">
        <v>29</v>
      </c>
      <c r="C304" s="4">
        <v>0</v>
      </c>
      <c r="D304" s="4">
        <v>1064225</v>
      </c>
      <c r="E304" s="16">
        <v>68.010000000000005</v>
      </c>
      <c r="F304" t="str">
        <f t="shared" si="4"/>
        <v>if action =press_news then ActionL=</v>
      </c>
    </row>
    <row r="305" spans="1:6" ht="15.75" thickBot="1" x14ac:dyDescent="0.3">
      <c r="A305" s="15" t="s">
        <v>292</v>
      </c>
      <c r="B305" s="4">
        <v>48</v>
      </c>
      <c r="C305" s="4">
        <v>0</v>
      </c>
      <c r="D305" s="4">
        <v>1064273</v>
      </c>
      <c r="E305" s="16">
        <v>68.010000000000005</v>
      </c>
      <c r="F305" t="str">
        <f t="shared" si="4"/>
        <v>if action =press_release then ActionL=</v>
      </c>
    </row>
    <row r="306" spans="1:6" ht="15.75" thickBot="1" x14ac:dyDescent="0.3">
      <c r="A306" s="15" t="s">
        <v>293</v>
      </c>
      <c r="B306" s="4">
        <v>6</v>
      </c>
      <c r="C306" s="4">
        <v>0</v>
      </c>
      <c r="D306" s="4">
        <v>1064279</v>
      </c>
      <c r="E306" s="16">
        <v>68.010000000000005</v>
      </c>
      <c r="F306" t="str">
        <f t="shared" si="4"/>
        <v>if action =pricing then ActionL=</v>
      </c>
    </row>
    <row r="307" spans="1:6" ht="15.75" thickBot="1" x14ac:dyDescent="0.3">
      <c r="A307" s="15" t="s">
        <v>294</v>
      </c>
      <c r="B307" s="4">
        <v>60</v>
      </c>
      <c r="C307" s="4">
        <v>0</v>
      </c>
      <c r="D307" s="4">
        <v>1064339</v>
      </c>
      <c r="E307" s="16">
        <v>68.02</v>
      </c>
      <c r="F307" t="str">
        <f t="shared" si="4"/>
        <v>if action =print_confirmation then ActionL=</v>
      </c>
    </row>
    <row r="308" spans="1:6" ht="15.75" thickBot="1" x14ac:dyDescent="0.3">
      <c r="A308" s="15" t="s">
        <v>301</v>
      </c>
      <c r="B308" s="4">
        <v>7</v>
      </c>
      <c r="C308" s="4">
        <v>0</v>
      </c>
      <c r="D308" s="4">
        <v>1090504</v>
      </c>
      <c r="E308" s="16">
        <v>69.69</v>
      </c>
      <c r="F308" t="str">
        <f t="shared" si="4"/>
        <v>if action =questions then ActionL=</v>
      </c>
    </row>
    <row r="309" spans="1:6" ht="15.75" thickBot="1" x14ac:dyDescent="0.3">
      <c r="A309" s="15" t="s">
        <v>307</v>
      </c>
      <c r="B309" s="4">
        <v>2</v>
      </c>
      <c r="C309" s="4">
        <v>0</v>
      </c>
      <c r="D309" s="4">
        <v>1095483</v>
      </c>
      <c r="E309" s="16">
        <v>70.010000000000005</v>
      </c>
      <c r="F309" t="str">
        <f t="shared" si="4"/>
        <v>if action =recommendation_page then ActionL=</v>
      </c>
    </row>
    <row r="310" spans="1:6" ht="15.75" thickBot="1" x14ac:dyDescent="0.3">
      <c r="A310" s="15" t="s">
        <v>310</v>
      </c>
      <c r="B310" s="4">
        <v>16</v>
      </c>
      <c r="C310" s="4">
        <v>0</v>
      </c>
      <c r="D310" s="4">
        <v>1104609</v>
      </c>
      <c r="E310" s="16">
        <v>70.59</v>
      </c>
      <c r="F310" t="str">
        <f t="shared" si="4"/>
        <v>if action =redirect then ActionL=</v>
      </c>
    </row>
    <row r="311" spans="1:6" ht="15.75" thickBot="1" x14ac:dyDescent="0.3">
      <c r="A311" s="15" t="s">
        <v>313</v>
      </c>
      <c r="B311" s="4">
        <v>1</v>
      </c>
      <c r="C311" s="4">
        <v>0</v>
      </c>
      <c r="D311" s="4">
        <v>1110293</v>
      </c>
      <c r="E311" s="16">
        <v>70.95</v>
      </c>
      <c r="F311" t="str">
        <f t="shared" si="4"/>
        <v>if action =refund_guest_cancellation then ActionL=</v>
      </c>
    </row>
    <row r="312" spans="1:6" ht="15.75" thickBot="1" x14ac:dyDescent="0.3">
      <c r="A312" s="15" t="s">
        <v>314</v>
      </c>
      <c r="B312" s="4">
        <v>41</v>
      </c>
      <c r="C312" s="4">
        <v>0</v>
      </c>
      <c r="D312" s="4">
        <v>1110334</v>
      </c>
      <c r="E312" s="16">
        <v>70.95</v>
      </c>
      <c r="F312" t="str">
        <f t="shared" si="4"/>
        <v>if action =relationship then ActionL=</v>
      </c>
    </row>
    <row r="313" spans="1:6" ht="15.75" thickBot="1" x14ac:dyDescent="0.3">
      <c r="A313" s="15" t="s">
        <v>316</v>
      </c>
      <c r="B313" s="4">
        <v>5</v>
      </c>
      <c r="C313" s="4">
        <v>0</v>
      </c>
      <c r="D313" s="4">
        <v>1110724</v>
      </c>
      <c r="E313" s="16">
        <v>70.98</v>
      </c>
      <c r="F313" t="str">
        <f t="shared" si="4"/>
        <v>if action =rentals then ActionL=</v>
      </c>
    </row>
    <row r="314" spans="1:6" ht="15.75" thickBot="1" x14ac:dyDescent="0.3">
      <c r="A314" s="15" t="s">
        <v>317</v>
      </c>
      <c r="B314" s="4">
        <v>1</v>
      </c>
      <c r="C314" s="4">
        <v>0</v>
      </c>
      <c r="D314" s="4">
        <v>1110725</v>
      </c>
      <c r="E314" s="16">
        <v>70.98</v>
      </c>
      <c r="F314" t="str">
        <f t="shared" si="4"/>
        <v>if action =report then ActionL=</v>
      </c>
    </row>
    <row r="315" spans="1:6" ht="15.75" thickBot="1" x14ac:dyDescent="0.3">
      <c r="A315" s="15" t="s">
        <v>318</v>
      </c>
      <c r="B315" s="4">
        <v>35</v>
      </c>
      <c r="C315" s="4">
        <v>0</v>
      </c>
      <c r="D315" s="4">
        <v>1110760</v>
      </c>
      <c r="E315" s="16">
        <v>70.98</v>
      </c>
      <c r="F315" t="str">
        <f t="shared" si="4"/>
        <v>if action =reputation then ActionL=</v>
      </c>
    </row>
    <row r="316" spans="1:6" ht="15.75" thickBot="1" x14ac:dyDescent="0.3">
      <c r="A316" s="15" t="s">
        <v>320</v>
      </c>
      <c r="B316" s="4">
        <v>44</v>
      </c>
      <c r="C316" s="4">
        <v>0</v>
      </c>
      <c r="D316" s="4">
        <v>1114814</v>
      </c>
      <c r="E316" s="16">
        <v>71.239999999999995</v>
      </c>
      <c r="F316" t="str">
        <f t="shared" si="4"/>
        <v>if action =request_photography then ActionL=</v>
      </c>
    </row>
    <row r="317" spans="1:6" ht="15.75" thickBot="1" x14ac:dyDescent="0.3">
      <c r="A317" s="15" t="s">
        <v>323</v>
      </c>
      <c r="B317" s="4">
        <v>14</v>
      </c>
      <c r="C317" s="4">
        <v>0</v>
      </c>
      <c r="D317" s="4">
        <v>1125501</v>
      </c>
      <c r="E317" s="16">
        <v>71.92</v>
      </c>
      <c r="F317" t="str">
        <f t="shared" si="4"/>
        <v>if action =reservation then ActionL=</v>
      </c>
    </row>
    <row r="318" spans="1:6" ht="15.75" thickBot="1" x14ac:dyDescent="0.3">
      <c r="A318" s="15" t="s">
        <v>324</v>
      </c>
      <c r="B318" s="4">
        <v>2</v>
      </c>
      <c r="C318" s="4">
        <v>0</v>
      </c>
      <c r="D318" s="4">
        <v>1125503</v>
      </c>
      <c r="E318" s="16">
        <v>71.92</v>
      </c>
      <c r="F318" t="str">
        <f t="shared" si="4"/>
        <v>if action =reset_calendar then ActionL=</v>
      </c>
    </row>
    <row r="319" spans="1:6" ht="15.75" thickBot="1" x14ac:dyDescent="0.3">
      <c r="A319" s="15" t="s">
        <v>325</v>
      </c>
      <c r="B319" s="4">
        <v>11</v>
      </c>
      <c r="C319" s="4">
        <v>0</v>
      </c>
      <c r="D319" s="4">
        <v>1125514</v>
      </c>
      <c r="E319" s="16">
        <v>71.92</v>
      </c>
      <c r="F319" t="str">
        <f t="shared" si="4"/>
        <v>if action =respond then ActionL=</v>
      </c>
    </row>
    <row r="320" spans="1:6" ht="15.75" thickBot="1" x14ac:dyDescent="0.3">
      <c r="A320" s="15" t="s">
        <v>326</v>
      </c>
      <c r="B320" s="4">
        <v>1</v>
      </c>
      <c r="C320" s="4">
        <v>0</v>
      </c>
      <c r="D320" s="4">
        <v>1125515</v>
      </c>
      <c r="E320" s="16">
        <v>71.92</v>
      </c>
      <c r="F320" t="str">
        <f t="shared" si="4"/>
        <v>if action =rest-of-world then ActionL=</v>
      </c>
    </row>
    <row r="321" spans="1:6" ht="15.75" thickBot="1" x14ac:dyDescent="0.3">
      <c r="A321" s="15" t="s">
        <v>327</v>
      </c>
      <c r="B321" s="4">
        <v>1</v>
      </c>
      <c r="C321" s="4">
        <v>0</v>
      </c>
      <c r="D321" s="4">
        <v>1125516</v>
      </c>
      <c r="E321" s="16">
        <v>71.92</v>
      </c>
      <c r="F321" t="str">
        <f t="shared" si="4"/>
        <v>if action =revert_to_admin then ActionL=</v>
      </c>
    </row>
    <row r="322" spans="1:6" ht="15.75" thickBot="1" x14ac:dyDescent="0.3">
      <c r="A322" s="15" t="s">
        <v>332</v>
      </c>
      <c r="B322" s="4">
        <v>1</v>
      </c>
      <c r="C322" s="4">
        <v>0</v>
      </c>
      <c r="D322" s="4">
        <v>1154661</v>
      </c>
      <c r="E322" s="16">
        <v>73.790000000000006</v>
      </c>
      <c r="F322" t="str">
        <f t="shared" si="4"/>
        <v>if action =sandy then ActionL=</v>
      </c>
    </row>
    <row r="323" spans="1:6" ht="15.75" thickBot="1" x14ac:dyDescent="0.3">
      <c r="A323" s="15" t="s">
        <v>333</v>
      </c>
      <c r="B323" s="4">
        <v>6</v>
      </c>
      <c r="C323" s="4">
        <v>0</v>
      </c>
      <c r="D323" s="4">
        <v>1154667</v>
      </c>
      <c r="E323" s="16">
        <v>73.790000000000006</v>
      </c>
      <c r="F323" t="str">
        <f t="shared" ref="F323:F355" si="5">CONCATENATE("if action =",A323," then ActionL=")</f>
        <v>if action =satisfy then ActionL=</v>
      </c>
    </row>
    <row r="324" spans="1:6" ht="15.75" thickBot="1" x14ac:dyDescent="0.3">
      <c r="A324" s="15" t="s">
        <v>336</v>
      </c>
      <c r="B324" s="4">
        <v>15</v>
      </c>
      <c r="C324" s="4">
        <v>0</v>
      </c>
      <c r="D324" s="4">
        <v>1227707</v>
      </c>
      <c r="E324" s="16">
        <v>78.459999999999994</v>
      </c>
      <c r="F324" t="str">
        <f t="shared" si="5"/>
        <v>if action =set_default then ActionL=</v>
      </c>
    </row>
    <row r="325" spans="1:6" ht="15.75" thickBot="1" x14ac:dyDescent="0.3">
      <c r="A325" s="15" t="s">
        <v>337</v>
      </c>
      <c r="B325" s="4">
        <v>1</v>
      </c>
      <c r="C325" s="4">
        <v>0</v>
      </c>
      <c r="D325" s="4">
        <v>1227708</v>
      </c>
      <c r="E325" s="16">
        <v>78.459999999999994</v>
      </c>
      <c r="F325" t="str">
        <f t="shared" si="5"/>
        <v>if action =set_minimum_payout_amount then ActionL=</v>
      </c>
    </row>
    <row r="326" spans="1:6" ht="15.75" thickBot="1" x14ac:dyDescent="0.3">
      <c r="A326" s="15" t="s">
        <v>348</v>
      </c>
      <c r="B326" s="4">
        <v>4</v>
      </c>
      <c r="C326" s="4">
        <v>0</v>
      </c>
      <c r="D326" s="4">
        <v>1365761</v>
      </c>
      <c r="E326" s="16">
        <v>87.28</v>
      </c>
      <c r="F326" t="str">
        <f t="shared" si="5"/>
        <v>if action =signup_weibo then ActionL=</v>
      </c>
    </row>
    <row r="327" spans="1:6" ht="15.75" thickBot="1" x14ac:dyDescent="0.3">
      <c r="A327" s="15" t="s">
        <v>349</v>
      </c>
      <c r="B327" s="4">
        <v>40</v>
      </c>
      <c r="C327" s="4">
        <v>0</v>
      </c>
      <c r="D327" s="4">
        <v>1365801</v>
      </c>
      <c r="E327" s="16">
        <v>87.28</v>
      </c>
      <c r="F327" t="str">
        <f t="shared" si="5"/>
        <v>if action =signup_weibo_referral then ActionL=</v>
      </c>
    </row>
    <row r="328" spans="1:6" ht="15.75" thickBot="1" x14ac:dyDescent="0.3">
      <c r="A328" s="15" t="s">
        <v>352</v>
      </c>
      <c r="B328" s="4">
        <v>1</v>
      </c>
      <c r="C328" s="4">
        <v>0</v>
      </c>
      <c r="D328" s="4">
        <v>1419065</v>
      </c>
      <c r="E328" s="16">
        <v>90.68</v>
      </c>
      <c r="F328" t="str">
        <f t="shared" si="5"/>
        <v>if action =sldf then ActionL=</v>
      </c>
    </row>
    <row r="329" spans="1:6" ht="15.75" thickBot="1" x14ac:dyDescent="0.3">
      <c r="A329" s="15" t="s">
        <v>353</v>
      </c>
      <c r="B329" s="4">
        <v>16</v>
      </c>
      <c r="C329" s="4">
        <v>0</v>
      </c>
      <c r="D329" s="4">
        <v>1419081</v>
      </c>
      <c r="E329" s="16">
        <v>90.68</v>
      </c>
      <c r="F329" t="str">
        <f t="shared" si="5"/>
        <v>if action =slideshow then ActionL=</v>
      </c>
    </row>
    <row r="330" spans="1:6" ht="15.75" thickBot="1" x14ac:dyDescent="0.3">
      <c r="A330" s="15" t="s">
        <v>354</v>
      </c>
      <c r="B330" s="4">
        <v>35</v>
      </c>
      <c r="C330" s="4">
        <v>0</v>
      </c>
      <c r="D330" s="4">
        <v>1419116</v>
      </c>
      <c r="E330" s="16">
        <v>90.69</v>
      </c>
      <c r="F330" t="str">
        <f t="shared" si="5"/>
        <v>if action =social then ActionL=</v>
      </c>
    </row>
    <row r="331" spans="1:6" ht="15.75" thickBot="1" x14ac:dyDescent="0.3">
      <c r="A331" s="15" t="s">
        <v>355</v>
      </c>
      <c r="B331" s="4">
        <v>3</v>
      </c>
      <c r="C331" s="4">
        <v>0</v>
      </c>
      <c r="D331" s="4">
        <v>1419119</v>
      </c>
      <c r="E331" s="16">
        <v>90.69</v>
      </c>
      <c r="F331" t="str">
        <f t="shared" si="5"/>
        <v>if action =social-media then ActionL=</v>
      </c>
    </row>
    <row r="332" spans="1:6" ht="15.75" thickBot="1" x14ac:dyDescent="0.3">
      <c r="A332" s="15" t="s">
        <v>357</v>
      </c>
      <c r="B332" s="4">
        <v>1</v>
      </c>
      <c r="C332" s="4">
        <v>0</v>
      </c>
      <c r="D332" s="4">
        <v>1443880</v>
      </c>
      <c r="E332" s="16">
        <v>92.27</v>
      </c>
      <c r="F332" t="str">
        <f t="shared" si="5"/>
        <v>if action =south-america then ActionL=</v>
      </c>
    </row>
    <row r="333" spans="1:6" ht="15.75" thickBot="1" x14ac:dyDescent="0.3">
      <c r="A333" s="15" t="s">
        <v>358</v>
      </c>
      <c r="B333" s="4">
        <v>2</v>
      </c>
      <c r="C333" s="4">
        <v>0</v>
      </c>
      <c r="D333" s="4">
        <v>1443882</v>
      </c>
      <c r="E333" s="16">
        <v>92.27</v>
      </c>
      <c r="F333" t="str">
        <f t="shared" si="5"/>
        <v>if action =southern-europe then ActionL=</v>
      </c>
    </row>
    <row r="334" spans="1:6" ht="15.75" thickBot="1" x14ac:dyDescent="0.3">
      <c r="A334" s="15" t="s">
        <v>359</v>
      </c>
      <c r="B334" s="4">
        <v>1</v>
      </c>
      <c r="C334" s="4">
        <v>0</v>
      </c>
      <c r="D334" s="4">
        <v>1443883</v>
      </c>
      <c r="E334" s="16">
        <v>92.27</v>
      </c>
      <c r="F334" t="str">
        <f t="shared" si="5"/>
        <v>if action =special_offer then ActionL=</v>
      </c>
    </row>
    <row r="335" spans="1:6" ht="15.75" thickBot="1" x14ac:dyDescent="0.3">
      <c r="A335" s="15" t="s">
        <v>362</v>
      </c>
      <c r="B335" s="4">
        <v>1</v>
      </c>
      <c r="C335" s="4">
        <v>0</v>
      </c>
      <c r="D335" s="4">
        <v>1444804</v>
      </c>
      <c r="E335" s="16">
        <v>92.33</v>
      </c>
      <c r="F335" t="str">
        <f t="shared" si="5"/>
        <v>if action =stpcv then ActionL=</v>
      </c>
    </row>
    <row r="336" spans="1:6" ht="15.75" thickBot="1" x14ac:dyDescent="0.3">
      <c r="A336" s="15" t="s">
        <v>363</v>
      </c>
      <c r="B336" s="4">
        <v>17</v>
      </c>
      <c r="C336" s="4">
        <v>0</v>
      </c>
      <c r="D336" s="4">
        <v>1444821</v>
      </c>
      <c r="E336" s="16">
        <v>92.33</v>
      </c>
      <c r="F336" t="str">
        <f t="shared" si="5"/>
        <v>if action =sublets then ActionL=</v>
      </c>
    </row>
    <row r="337" spans="1:6" ht="15.75" thickBot="1" x14ac:dyDescent="0.3">
      <c r="A337" s="15" t="s">
        <v>365</v>
      </c>
      <c r="B337" s="4">
        <v>8</v>
      </c>
      <c r="C337" s="4">
        <v>0</v>
      </c>
      <c r="D337" s="4">
        <v>1445040</v>
      </c>
      <c r="E337" s="16">
        <v>92.34</v>
      </c>
      <c r="F337" t="str">
        <f t="shared" si="5"/>
        <v>if action =support_phone_numbers then ActionL=</v>
      </c>
    </row>
    <row r="338" spans="1:6" ht="15.75" thickBot="1" x14ac:dyDescent="0.3">
      <c r="A338" s="15" t="s">
        <v>367</v>
      </c>
      <c r="B338" s="4">
        <v>4</v>
      </c>
      <c r="C338" s="4">
        <v>0</v>
      </c>
      <c r="D338" s="4">
        <v>1445794</v>
      </c>
      <c r="E338" s="16">
        <v>92.39</v>
      </c>
      <c r="F338" t="str">
        <f t="shared" si="5"/>
        <v>if action =sync then ActionL=</v>
      </c>
    </row>
    <row r="339" spans="1:6" ht="15.75" thickBot="1" x14ac:dyDescent="0.3">
      <c r="A339" s="15" t="s">
        <v>374</v>
      </c>
      <c r="B339" s="4">
        <v>2</v>
      </c>
      <c r="C339" s="4">
        <v>0</v>
      </c>
      <c r="D339" s="4">
        <v>1450818</v>
      </c>
      <c r="E339" s="16">
        <v>92.71</v>
      </c>
      <c r="F339" t="str">
        <f t="shared" si="5"/>
        <v>if action =toggle_availability then ActionL=</v>
      </c>
    </row>
    <row r="340" spans="1:6" ht="15.75" thickBot="1" x14ac:dyDescent="0.3">
      <c r="A340" s="15" t="s">
        <v>378</v>
      </c>
      <c r="B340" s="4">
        <v>3</v>
      </c>
      <c r="C340" s="4">
        <v>0</v>
      </c>
      <c r="D340" s="4">
        <v>1452317</v>
      </c>
      <c r="E340" s="16">
        <v>92.81</v>
      </c>
      <c r="F340" t="str">
        <f t="shared" si="5"/>
        <v>if action =track_activity then ActionL=</v>
      </c>
    </row>
    <row r="341" spans="1:6" ht="15.75" thickBot="1" x14ac:dyDescent="0.3">
      <c r="A341" s="15" t="s">
        <v>382</v>
      </c>
      <c r="B341" s="4">
        <v>4</v>
      </c>
      <c r="C341" s="4">
        <v>0</v>
      </c>
      <c r="D341" s="4">
        <v>1461819</v>
      </c>
      <c r="E341" s="16">
        <v>93.42</v>
      </c>
      <c r="F341" t="str">
        <f t="shared" si="5"/>
        <v>if action =travel then ActionL=</v>
      </c>
    </row>
    <row r="342" spans="1:6" ht="15.75" thickBot="1" x14ac:dyDescent="0.3">
      <c r="A342" s="15" t="s">
        <v>387</v>
      </c>
      <c r="B342" s="4">
        <v>17</v>
      </c>
      <c r="C342" s="4">
        <v>0</v>
      </c>
      <c r="D342" s="4">
        <v>1491246</v>
      </c>
      <c r="E342" s="16">
        <v>95.3</v>
      </c>
      <c r="F342" t="str">
        <f t="shared" si="5"/>
        <v>if action =united-states then ActionL=</v>
      </c>
    </row>
    <row r="343" spans="1:6" ht="15.75" thickBot="1" x14ac:dyDescent="0.3">
      <c r="A343" s="15" t="s">
        <v>388</v>
      </c>
      <c r="B343" s="4">
        <v>14</v>
      </c>
      <c r="C343" s="4">
        <v>0</v>
      </c>
      <c r="D343" s="4">
        <v>1491260</v>
      </c>
      <c r="E343" s="16">
        <v>95.3</v>
      </c>
      <c r="F343" t="str">
        <f t="shared" si="5"/>
        <v>if action =unread then ActionL=</v>
      </c>
    </row>
    <row r="344" spans="1:6" ht="15.75" thickBot="1" x14ac:dyDescent="0.3">
      <c r="A344" s="15" t="s">
        <v>389</v>
      </c>
      <c r="B344" s="4">
        <v>1</v>
      </c>
      <c r="C344" s="4">
        <v>0</v>
      </c>
      <c r="D344" s="4">
        <v>1491261</v>
      </c>
      <c r="E344" s="16">
        <v>95.3</v>
      </c>
      <c r="F344" t="str">
        <f t="shared" si="5"/>
        <v>if action =unsubscribe then ActionL=</v>
      </c>
    </row>
    <row r="345" spans="1:6" ht="15.75" thickBot="1" x14ac:dyDescent="0.3">
      <c r="A345" s="15" t="s">
        <v>391</v>
      </c>
      <c r="B345" s="4">
        <v>77</v>
      </c>
      <c r="C345" s="4">
        <v>0</v>
      </c>
      <c r="D345" s="4">
        <v>1541780</v>
      </c>
      <c r="E345" s="16">
        <v>98.53</v>
      </c>
      <c r="F345" t="str">
        <f t="shared" si="5"/>
        <v>if action =update_cached then ActionL=</v>
      </c>
    </row>
    <row r="346" spans="1:6" ht="15.75" thickBot="1" x14ac:dyDescent="0.3">
      <c r="A346" s="15" t="s">
        <v>392</v>
      </c>
      <c r="B346" s="4">
        <v>54</v>
      </c>
      <c r="C346" s="4">
        <v>0</v>
      </c>
      <c r="D346" s="4">
        <v>1541834</v>
      </c>
      <c r="E346" s="16">
        <v>98.53</v>
      </c>
      <c r="F346" t="str">
        <f t="shared" si="5"/>
        <v>if action =update_country_of_residence then ActionL=</v>
      </c>
    </row>
    <row r="347" spans="1:6" ht="15.75" thickBot="1" x14ac:dyDescent="0.3">
      <c r="A347" s="15" t="s">
        <v>395</v>
      </c>
      <c r="B347" s="4">
        <v>1</v>
      </c>
      <c r="C347" s="4">
        <v>0</v>
      </c>
      <c r="D347" s="4">
        <v>1542163</v>
      </c>
      <c r="E347" s="16">
        <v>98.55</v>
      </c>
      <c r="F347" t="str">
        <f t="shared" si="5"/>
        <v>if action =update_message then ActionL=</v>
      </c>
    </row>
    <row r="348" spans="1:6" ht="15.75" thickBot="1" x14ac:dyDescent="0.3">
      <c r="A348" s="15" t="s">
        <v>397</v>
      </c>
      <c r="B348" s="4">
        <v>42</v>
      </c>
      <c r="C348" s="4">
        <v>0</v>
      </c>
      <c r="D348" s="4">
        <v>1543118</v>
      </c>
      <c r="E348" s="16">
        <v>98.61</v>
      </c>
      <c r="F348" t="str">
        <f t="shared" si="5"/>
        <v>if action =update_reservation_requirements then ActionL=</v>
      </c>
    </row>
    <row r="349" spans="1:6" ht="15.75" thickBot="1" x14ac:dyDescent="0.3">
      <c r="A349" s="15" t="s">
        <v>400</v>
      </c>
      <c r="B349" s="4">
        <v>1</v>
      </c>
      <c r="C349" s="4">
        <v>0</v>
      </c>
      <c r="D349" s="4">
        <v>1544504</v>
      </c>
      <c r="E349" s="16">
        <v>98.7</v>
      </c>
      <c r="F349" t="str">
        <f t="shared" si="5"/>
        <v>if action =use_mobile_site then ActionL=</v>
      </c>
    </row>
    <row r="350" spans="1:6" ht="15.75" thickBot="1" x14ac:dyDescent="0.3">
      <c r="A350" s="15" t="s">
        <v>403</v>
      </c>
      <c r="B350" s="4">
        <v>14</v>
      </c>
      <c r="C350" s="4">
        <v>0</v>
      </c>
      <c r="D350" s="4">
        <v>1564056</v>
      </c>
      <c r="E350" s="16">
        <v>99.95</v>
      </c>
      <c r="F350" t="str">
        <f t="shared" si="5"/>
        <v>if action =views then ActionL=</v>
      </c>
    </row>
    <row r="351" spans="1:6" ht="15.75" thickBot="1" x14ac:dyDescent="0.3">
      <c r="A351" s="15" t="s">
        <v>404</v>
      </c>
      <c r="B351" s="4">
        <v>1</v>
      </c>
      <c r="C351" s="4">
        <v>0</v>
      </c>
      <c r="D351" s="4">
        <v>1564057</v>
      </c>
      <c r="E351" s="16">
        <v>99.95</v>
      </c>
      <c r="F351" t="str">
        <f t="shared" si="5"/>
        <v>if action =views_campaign then ActionL=</v>
      </c>
    </row>
    <row r="352" spans="1:6" ht="15.75" thickBot="1" x14ac:dyDescent="0.3">
      <c r="A352" s="15" t="s">
        <v>406</v>
      </c>
      <c r="B352" s="4">
        <v>38</v>
      </c>
      <c r="C352" s="4">
        <v>0</v>
      </c>
      <c r="D352" s="4">
        <v>1564695</v>
      </c>
      <c r="E352" s="16">
        <v>99.99</v>
      </c>
      <c r="F352" t="str">
        <f t="shared" si="5"/>
        <v>if action =weibo_signup_referral_finish then ActionL=</v>
      </c>
    </row>
    <row r="353" spans="1:6" ht="15.75" thickBot="1" x14ac:dyDescent="0.3">
      <c r="A353" s="15" t="s">
        <v>408</v>
      </c>
      <c r="B353" s="4">
        <v>7</v>
      </c>
      <c r="C353" s="4">
        <v>0</v>
      </c>
      <c r="D353" s="4">
        <v>1564831</v>
      </c>
      <c r="E353" s="16">
        <v>100</v>
      </c>
      <c r="F353" t="str">
        <f t="shared" si="5"/>
        <v>if action =widget then ActionL=</v>
      </c>
    </row>
    <row r="354" spans="1:6" ht="15.75" thickBot="1" x14ac:dyDescent="0.3">
      <c r="A354" s="15" t="s">
        <v>409</v>
      </c>
      <c r="B354" s="4">
        <v>1</v>
      </c>
      <c r="C354" s="4">
        <v>0</v>
      </c>
      <c r="D354" s="4">
        <v>1564832</v>
      </c>
      <c r="E354" s="16">
        <v>100</v>
      </c>
      <c r="F354" t="str">
        <f t="shared" si="5"/>
        <v>if action =wishlists then ActionL=</v>
      </c>
    </row>
    <row r="355" spans="1:6" x14ac:dyDescent="0.25">
      <c r="A355" s="17" t="s">
        <v>410</v>
      </c>
      <c r="B355" s="7">
        <v>22</v>
      </c>
      <c r="C355" s="7">
        <v>0</v>
      </c>
      <c r="D355" s="7">
        <v>1564854</v>
      </c>
      <c r="E355" s="18">
        <v>100</v>
      </c>
      <c r="F355" t="str">
        <f t="shared" si="5"/>
        <v>if action =zendesk_login_jwt then ActionL=</v>
      </c>
    </row>
  </sheetData>
  <sortState ref="A2:E356">
    <sortCondition descending="1"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C2" sqref="C2"/>
    </sheetView>
  </sheetViews>
  <sheetFormatPr defaultRowHeight="15" x14ac:dyDescent="0.25"/>
  <sheetData>
    <row r="1" spans="1:6" ht="26.25" x14ac:dyDescent="0.25">
      <c r="A1" s="19" t="s">
        <v>32</v>
      </c>
      <c r="B1" s="20" t="s">
        <v>58</v>
      </c>
      <c r="C1" s="20" t="s">
        <v>59</v>
      </c>
      <c r="D1" s="13" t="s">
        <v>60</v>
      </c>
      <c r="E1" s="14" t="s">
        <v>60</v>
      </c>
    </row>
    <row r="2" spans="1:6" ht="15.75" thickBot="1" x14ac:dyDescent="0.3">
      <c r="A2" s="15" t="s">
        <v>416</v>
      </c>
      <c r="B2" s="4">
        <v>5337649</v>
      </c>
      <c r="C2" s="4">
        <v>96.38</v>
      </c>
      <c r="D2" s="4">
        <v>5354296</v>
      </c>
      <c r="E2" s="16">
        <v>96.68</v>
      </c>
      <c r="F2" t="str">
        <f>CONCATENATE("if language=",A2," then LangL= ")</f>
        <v xml:space="preserve">if language=en then LangL= </v>
      </c>
    </row>
    <row r="3" spans="1:6" ht="15.75" thickBot="1" x14ac:dyDescent="0.3">
      <c r="A3" s="15" t="s">
        <v>433</v>
      </c>
      <c r="B3" s="4">
        <v>62079</v>
      </c>
      <c r="C3" s="4">
        <v>1.1200000000000001</v>
      </c>
      <c r="D3" s="4">
        <v>5537957</v>
      </c>
      <c r="E3" s="16">
        <v>100</v>
      </c>
      <c r="F3" t="str">
        <f t="shared" ref="F3:F25" si="0">CONCATENATE("if language=",A3," then LangL= ")</f>
        <v xml:space="preserve">if language=zh then LangL= </v>
      </c>
    </row>
    <row r="4" spans="1:6" ht="15.75" thickBot="1" x14ac:dyDescent="0.3">
      <c r="A4" s="15" t="s">
        <v>424</v>
      </c>
      <c r="B4" s="4">
        <v>34055</v>
      </c>
      <c r="C4" s="4">
        <v>0.61</v>
      </c>
      <c r="D4" s="4">
        <v>5451027</v>
      </c>
      <c r="E4" s="16">
        <v>98.43</v>
      </c>
      <c r="F4" t="str">
        <f t="shared" si="0"/>
        <v xml:space="preserve">if language=ko then LangL= </v>
      </c>
    </row>
    <row r="5" spans="1:6" ht="15.75" thickBot="1" x14ac:dyDescent="0.3">
      <c r="A5" s="15" t="s">
        <v>419</v>
      </c>
      <c r="B5" s="4">
        <v>23485</v>
      </c>
      <c r="C5" s="4">
        <v>0.42</v>
      </c>
      <c r="D5" s="4">
        <v>5401007</v>
      </c>
      <c r="E5" s="16">
        <v>97.53</v>
      </c>
      <c r="F5" t="str">
        <f t="shared" si="0"/>
        <v xml:space="preserve">if language=fr then LangL= </v>
      </c>
    </row>
    <row r="6" spans="1:6" ht="15.75" thickBot="1" x14ac:dyDescent="0.3">
      <c r="A6" s="15" t="s">
        <v>417</v>
      </c>
      <c r="B6" s="4">
        <v>22143</v>
      </c>
      <c r="C6" s="4">
        <v>0.4</v>
      </c>
      <c r="D6" s="4">
        <v>5376439</v>
      </c>
      <c r="E6" s="16">
        <v>97.08</v>
      </c>
      <c r="F6" t="str">
        <f t="shared" si="0"/>
        <v xml:space="preserve">if language=es then LangL= </v>
      </c>
    </row>
    <row r="7" spans="1:6" ht="15.75" thickBot="1" x14ac:dyDescent="0.3">
      <c r="A7" s="15" t="s">
        <v>414</v>
      </c>
      <c r="B7" s="4">
        <v>13815</v>
      </c>
      <c r="C7" s="4">
        <v>0.25</v>
      </c>
      <c r="D7" s="4">
        <v>15708</v>
      </c>
      <c r="E7" s="16">
        <v>0.28000000000000003</v>
      </c>
      <c r="F7" t="str">
        <f t="shared" si="0"/>
        <v xml:space="preserve">if language=de then LangL= </v>
      </c>
    </row>
    <row r="8" spans="1:6" ht="15.75" thickBot="1" x14ac:dyDescent="0.3">
      <c r="A8" s="15" t="s">
        <v>422</v>
      </c>
      <c r="B8" s="4">
        <v>9101</v>
      </c>
      <c r="C8" s="4">
        <v>0.16</v>
      </c>
      <c r="D8" s="4">
        <v>5410584</v>
      </c>
      <c r="E8" s="16">
        <v>97.7</v>
      </c>
      <c r="F8" t="str">
        <f t="shared" si="0"/>
        <v xml:space="preserve">if language=it then LangL= </v>
      </c>
    </row>
    <row r="9" spans="1:6" ht="15.75" thickBot="1" x14ac:dyDescent="0.3">
      <c r="A9" s="15" t="s">
        <v>429</v>
      </c>
      <c r="B9" s="4">
        <v>8985</v>
      </c>
      <c r="C9" s="4">
        <v>0.16</v>
      </c>
      <c r="D9" s="4">
        <v>5471488</v>
      </c>
      <c r="E9" s="16">
        <v>98.8</v>
      </c>
      <c r="F9" t="str">
        <f t="shared" si="0"/>
        <v xml:space="preserve">if language=ru then LangL= </v>
      </c>
    </row>
    <row r="10" spans="1:6" ht="15.75" thickBot="1" x14ac:dyDescent="0.3">
      <c r="A10" s="15" t="s">
        <v>428</v>
      </c>
      <c r="B10" s="4">
        <v>8542</v>
      </c>
      <c r="C10" s="4">
        <v>0.15</v>
      </c>
      <c r="D10" s="4">
        <v>5462503</v>
      </c>
      <c r="E10" s="16">
        <v>98.64</v>
      </c>
      <c r="F10" t="str">
        <f t="shared" si="0"/>
        <v xml:space="preserve">if language=pt then LangL= </v>
      </c>
    </row>
    <row r="11" spans="1:6" ht="15.75" thickBot="1" x14ac:dyDescent="0.3">
      <c r="A11" s="15" t="s">
        <v>423</v>
      </c>
      <c r="B11" s="4">
        <v>6388</v>
      </c>
      <c r="C11" s="4">
        <v>0.12</v>
      </c>
      <c r="D11" s="4">
        <v>5416972</v>
      </c>
      <c r="E11" s="16">
        <v>97.82</v>
      </c>
      <c r="F11" t="str">
        <f t="shared" si="0"/>
        <v xml:space="preserve">if language=ja then LangL= </v>
      </c>
    </row>
    <row r="12" spans="1:6" ht="15.75" thickBot="1" x14ac:dyDescent="0.3">
      <c r="A12" s="15" t="s">
        <v>430</v>
      </c>
      <c r="B12" s="4">
        <v>3046</v>
      </c>
      <c r="C12" s="4">
        <v>0.06</v>
      </c>
      <c r="D12" s="4">
        <v>5474534</v>
      </c>
      <c r="E12" s="16">
        <v>98.85</v>
      </c>
      <c r="F12" t="str">
        <f t="shared" si="0"/>
        <v xml:space="preserve">if language=sv then LangL= </v>
      </c>
    </row>
    <row r="13" spans="1:6" ht="15.75" thickBot="1" x14ac:dyDescent="0.3">
      <c r="A13" s="15" t="s">
        <v>425</v>
      </c>
      <c r="B13" s="4">
        <v>1967</v>
      </c>
      <c r="C13" s="4">
        <v>0.04</v>
      </c>
      <c r="D13" s="4">
        <v>5452994</v>
      </c>
      <c r="E13" s="16">
        <v>98.47</v>
      </c>
      <c r="F13" t="str">
        <f t="shared" si="0"/>
        <v xml:space="preserve">if language=nl then LangL= </v>
      </c>
    </row>
    <row r="14" spans="1:6" ht="15.75" thickBot="1" x14ac:dyDescent="0.3">
      <c r="A14" s="15" t="s">
        <v>413</v>
      </c>
      <c r="B14" s="4">
        <v>1255</v>
      </c>
      <c r="C14" s="4">
        <v>0.02</v>
      </c>
      <c r="D14" s="4">
        <v>1893</v>
      </c>
      <c r="E14" s="16">
        <v>0.03</v>
      </c>
      <c r="F14" t="str">
        <f t="shared" si="0"/>
        <v xml:space="preserve">if language=da then LangL= </v>
      </c>
    </row>
    <row r="15" spans="1:6" ht="15.75" thickBot="1" x14ac:dyDescent="0.3">
      <c r="A15" s="15" t="s">
        <v>415</v>
      </c>
      <c r="B15" s="4">
        <v>939</v>
      </c>
      <c r="C15" s="4">
        <v>0.02</v>
      </c>
      <c r="D15" s="4">
        <v>16647</v>
      </c>
      <c r="E15" s="16">
        <v>0.3</v>
      </c>
      <c r="F15" t="str">
        <f t="shared" si="0"/>
        <v xml:space="preserve">if language=el then LangL= </v>
      </c>
    </row>
    <row r="16" spans="1:6" ht="15.75" thickBot="1" x14ac:dyDescent="0.3">
      <c r="A16" s="15" t="s">
        <v>418</v>
      </c>
      <c r="B16" s="4">
        <v>1083</v>
      </c>
      <c r="C16" s="4">
        <v>0.02</v>
      </c>
      <c r="D16" s="4">
        <v>5377522</v>
      </c>
      <c r="E16" s="16">
        <v>97.1</v>
      </c>
      <c r="F16" t="str">
        <f t="shared" si="0"/>
        <v xml:space="preserve">if language=fi then LangL= </v>
      </c>
    </row>
    <row r="17" spans="1:6" ht="15.75" thickBot="1" x14ac:dyDescent="0.3">
      <c r="A17" s="15" t="s">
        <v>432</v>
      </c>
      <c r="B17" s="4">
        <v>932</v>
      </c>
      <c r="C17" s="4">
        <v>0.02</v>
      </c>
      <c r="D17" s="4">
        <v>5475878</v>
      </c>
      <c r="E17" s="16">
        <v>98.88</v>
      </c>
      <c r="F17" t="str">
        <f t="shared" si="0"/>
        <v xml:space="preserve">if language=tr then LangL= </v>
      </c>
    </row>
    <row r="18" spans="1:6" ht="15.75" thickBot="1" x14ac:dyDescent="0.3">
      <c r="A18" s="15" t="s">
        <v>412</v>
      </c>
      <c r="B18" s="4">
        <v>576</v>
      </c>
      <c r="C18" s="4">
        <v>0.01</v>
      </c>
      <c r="D18" s="4">
        <v>638</v>
      </c>
      <c r="E18" s="16">
        <v>0.01</v>
      </c>
      <c r="F18" t="str">
        <f t="shared" si="0"/>
        <v xml:space="preserve">if language=cs then LangL= </v>
      </c>
    </row>
    <row r="19" spans="1:6" ht="15.75" thickBot="1" x14ac:dyDescent="0.3">
      <c r="A19" s="15" t="s">
        <v>427</v>
      </c>
      <c r="B19" s="4">
        <v>795</v>
      </c>
      <c r="C19" s="4">
        <v>0.01</v>
      </c>
      <c r="D19" s="4">
        <v>5453961</v>
      </c>
      <c r="E19" s="16">
        <v>98.48</v>
      </c>
      <c r="F19" t="str">
        <f t="shared" si="0"/>
        <v xml:space="preserve">if language=pl then LangL= </v>
      </c>
    </row>
    <row r="20" spans="1:6" ht="15.75" thickBot="1" x14ac:dyDescent="0.3">
      <c r="A20" s="15" t="s">
        <v>431</v>
      </c>
      <c r="B20" s="4">
        <v>412</v>
      </c>
      <c r="C20" s="4">
        <v>0.01</v>
      </c>
      <c r="D20" s="4">
        <v>5474946</v>
      </c>
      <c r="E20" s="16">
        <v>98.86</v>
      </c>
      <c r="F20" t="str">
        <f t="shared" si="0"/>
        <v xml:space="preserve">if language=th then LangL= </v>
      </c>
    </row>
    <row r="21" spans="1:6" ht="15.75" thickBot="1" x14ac:dyDescent="0.3">
      <c r="A21" s="15" t="s">
        <v>411</v>
      </c>
      <c r="B21" s="4">
        <v>62</v>
      </c>
      <c r="C21" s="4">
        <v>0</v>
      </c>
      <c r="D21" s="4">
        <v>62</v>
      </c>
      <c r="E21" s="16">
        <v>0</v>
      </c>
      <c r="F21" t="str">
        <f t="shared" si="0"/>
        <v xml:space="preserve">if language=ca then LangL= </v>
      </c>
    </row>
    <row r="22" spans="1:6" ht="15.75" thickBot="1" x14ac:dyDescent="0.3">
      <c r="A22" s="15" t="s">
        <v>420</v>
      </c>
      <c r="B22" s="4">
        <v>152</v>
      </c>
      <c r="C22" s="4">
        <v>0</v>
      </c>
      <c r="D22" s="4">
        <v>5401159</v>
      </c>
      <c r="E22" s="16">
        <v>97.53</v>
      </c>
      <c r="F22" t="str">
        <f t="shared" si="0"/>
        <v xml:space="preserve">if language=hu then LangL= </v>
      </c>
    </row>
    <row r="23" spans="1:6" ht="15.75" thickBot="1" x14ac:dyDescent="0.3">
      <c r="A23" s="15" t="s">
        <v>30</v>
      </c>
      <c r="B23" s="4">
        <v>231</v>
      </c>
      <c r="C23" s="4">
        <v>0</v>
      </c>
      <c r="D23" s="4">
        <v>5401390</v>
      </c>
      <c r="E23" s="16">
        <v>97.53</v>
      </c>
      <c r="F23" t="str">
        <f t="shared" si="0"/>
        <v xml:space="preserve">if language=id then LangL= </v>
      </c>
    </row>
    <row r="24" spans="1:6" ht="15.75" thickBot="1" x14ac:dyDescent="0.3">
      <c r="A24" s="15" t="s">
        <v>421</v>
      </c>
      <c r="B24" s="4">
        <v>93</v>
      </c>
      <c r="C24" s="4">
        <v>0</v>
      </c>
      <c r="D24" s="4">
        <v>5401483</v>
      </c>
      <c r="E24" s="16">
        <v>97.54</v>
      </c>
      <c r="F24" t="str">
        <f t="shared" si="0"/>
        <v xml:space="preserve">if language=is then LangL= </v>
      </c>
    </row>
    <row r="25" spans="1:6" x14ac:dyDescent="0.25">
      <c r="A25" s="17" t="s">
        <v>426</v>
      </c>
      <c r="B25" s="7">
        <v>172</v>
      </c>
      <c r="C25" s="7">
        <v>0</v>
      </c>
      <c r="D25" s="7">
        <v>5453166</v>
      </c>
      <c r="E25" s="18">
        <v>98.47</v>
      </c>
      <c r="F25" t="str">
        <f t="shared" si="0"/>
        <v xml:space="preserve">if language=no then LangL= </v>
      </c>
    </row>
  </sheetData>
  <sortState ref="A2:E356">
    <sortCondition descending="1" ref="C1"/>
  </sortState>
  <pageMargins left="0.7" right="0.7" top="0.75" bottom="0.75" header="0.3" footer="0.3"/>
  <pageSetup orientation="portrait" horizontalDpi="100" verticalDpi="1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F2" sqref="F2"/>
    </sheetView>
  </sheetViews>
  <sheetFormatPr defaultRowHeight="15" x14ac:dyDescent="0.25"/>
  <cols>
    <col min="1" max="1" width="22.7109375" style="51" customWidth="1"/>
    <col min="6" max="6" width="9.140625" style="46"/>
  </cols>
  <sheetData>
    <row r="1" spans="1:7" ht="15.75" thickBot="1" x14ac:dyDescent="0.3">
      <c r="A1" s="53" t="s">
        <v>24</v>
      </c>
      <c r="B1" s="26">
        <v>0</v>
      </c>
      <c r="C1" s="26">
        <v>1</v>
      </c>
      <c r="D1" s="42" t="s">
        <v>497</v>
      </c>
      <c r="E1" t="s">
        <v>498</v>
      </c>
      <c r="F1" s="46" t="s">
        <v>499</v>
      </c>
    </row>
    <row r="2" spans="1:7" ht="15.75" thickBot="1" x14ac:dyDescent="0.3">
      <c r="A2" s="52" t="s">
        <v>465</v>
      </c>
      <c r="B2" s="45">
        <v>11016</v>
      </c>
      <c r="C2" s="49">
        <v>7222</v>
      </c>
      <c r="D2" s="49">
        <v>18238</v>
      </c>
      <c r="E2" s="47">
        <f>D2/SUM($D$2:$D$38)</f>
        <v>0.31351314183555945</v>
      </c>
      <c r="F2" s="46">
        <f>C2/D2</f>
        <v>0.39598640201776508</v>
      </c>
      <c r="G2" s="50">
        <v>1</v>
      </c>
    </row>
    <row r="3" spans="1:7" ht="15.75" thickBot="1" x14ac:dyDescent="0.3">
      <c r="A3" s="52" t="s">
        <v>488</v>
      </c>
      <c r="B3" s="28">
        <v>7199</v>
      </c>
      <c r="C3" s="28">
        <v>4346</v>
      </c>
      <c r="D3" s="28">
        <v>11545</v>
      </c>
      <c r="E3" s="47">
        <f t="shared" ref="E3:E38" si="0">D3/SUM($D$2:$D$38)</f>
        <v>0.198459766558369</v>
      </c>
      <c r="F3" s="46">
        <f>C3/D3</f>
        <v>0.37644001732351667</v>
      </c>
      <c r="G3" s="50">
        <v>2</v>
      </c>
    </row>
    <row r="4" spans="1:7" ht="15.75" thickBot="1" x14ac:dyDescent="0.3">
      <c r="A4" s="52" t="s">
        <v>470</v>
      </c>
      <c r="B4" s="28">
        <v>4501</v>
      </c>
      <c r="C4" s="28">
        <v>2969</v>
      </c>
      <c r="D4" s="28">
        <v>7470</v>
      </c>
      <c r="E4" s="47">
        <f t="shared" si="0"/>
        <v>0.12841008715383426</v>
      </c>
      <c r="F4" s="46">
        <f>C4/D4</f>
        <v>0.39745649263721555</v>
      </c>
      <c r="G4" s="50">
        <v>3</v>
      </c>
    </row>
    <row r="5" spans="1:7" ht="15.75" thickBot="1" x14ac:dyDescent="0.3">
      <c r="A5" s="52" t="s">
        <v>460</v>
      </c>
      <c r="B5" s="48">
        <v>7450</v>
      </c>
      <c r="C5" s="48">
        <v>1778</v>
      </c>
      <c r="D5" s="48">
        <v>9228</v>
      </c>
      <c r="E5" s="47">
        <f t="shared" si="0"/>
        <v>0.15863029240369245</v>
      </c>
      <c r="F5" s="46">
        <f>C5/D5</f>
        <v>0.19267446900736887</v>
      </c>
      <c r="G5" s="50">
        <v>4</v>
      </c>
    </row>
    <row r="6" spans="1:7" ht="15.75" thickBot="1" x14ac:dyDescent="0.3">
      <c r="A6" s="52" t="s">
        <v>480</v>
      </c>
      <c r="B6" s="28">
        <v>3771</v>
      </c>
      <c r="C6" s="28">
        <v>1768</v>
      </c>
      <c r="D6" s="28">
        <v>5539</v>
      </c>
      <c r="E6" s="47">
        <f t="shared" si="0"/>
        <v>9.5215993674041224E-2</v>
      </c>
      <c r="F6" s="46">
        <f>C6/D6</f>
        <v>0.31919118974544142</v>
      </c>
      <c r="G6" s="50">
        <v>5</v>
      </c>
    </row>
    <row r="7" spans="1:7" ht="15.75" thickBot="1" x14ac:dyDescent="0.3">
      <c r="A7" s="52" t="s">
        <v>473</v>
      </c>
      <c r="B7" s="28">
        <v>3680</v>
      </c>
      <c r="C7" s="28">
        <v>1592</v>
      </c>
      <c r="D7" s="28">
        <v>5272</v>
      </c>
      <c r="E7" s="47">
        <f t="shared" si="0"/>
        <v>9.0626235538823846E-2</v>
      </c>
      <c r="F7" s="46">
        <f>C7/D7</f>
        <v>0.30197268588770865</v>
      </c>
      <c r="G7" s="50">
        <v>5</v>
      </c>
    </row>
    <row r="8" spans="1:7" ht="15.75" thickBot="1" x14ac:dyDescent="0.3">
      <c r="A8" s="52" t="s">
        <v>466</v>
      </c>
      <c r="B8" s="28">
        <v>323</v>
      </c>
      <c r="C8" s="28">
        <v>137</v>
      </c>
      <c r="D8" s="28">
        <v>460</v>
      </c>
      <c r="E8" s="47">
        <f t="shared" si="0"/>
        <v>7.9074484726591367E-3</v>
      </c>
      <c r="F8" s="46">
        <f>C8/D8</f>
        <v>0.29782608695652174</v>
      </c>
      <c r="G8" s="50">
        <v>5</v>
      </c>
    </row>
    <row r="9" spans="1:7" ht="15.75" thickBot="1" x14ac:dyDescent="0.3">
      <c r="A9" s="52" t="s">
        <v>462</v>
      </c>
      <c r="B9" s="28">
        <v>144</v>
      </c>
      <c r="C9" s="28">
        <v>40</v>
      </c>
      <c r="D9" s="28">
        <v>184</v>
      </c>
      <c r="E9" s="47">
        <f t="shared" si="0"/>
        <v>3.1629793890636548E-3</v>
      </c>
      <c r="F9" s="46">
        <f>C9/D9</f>
        <v>0.21739130434782608</v>
      </c>
      <c r="G9" s="50">
        <v>5</v>
      </c>
    </row>
    <row r="10" spans="1:7" ht="15.75" thickBot="1" x14ac:dyDescent="0.3">
      <c r="A10" s="52" t="s">
        <v>490</v>
      </c>
      <c r="B10" s="28">
        <v>28</v>
      </c>
      <c r="C10" s="28">
        <v>14</v>
      </c>
      <c r="D10" s="28">
        <v>42</v>
      </c>
      <c r="E10" s="47">
        <f t="shared" si="0"/>
        <v>7.2198442576452992E-4</v>
      </c>
      <c r="F10" s="46">
        <f>C10/D10</f>
        <v>0.33333333333333331</v>
      </c>
      <c r="G10" s="50">
        <v>5</v>
      </c>
    </row>
    <row r="11" spans="1:7" ht="15.75" thickBot="1" x14ac:dyDescent="0.3">
      <c r="A11" s="52" t="s">
        <v>483</v>
      </c>
      <c r="B11" s="28">
        <v>41</v>
      </c>
      <c r="C11" s="28">
        <v>12</v>
      </c>
      <c r="D11" s="28">
        <v>53</v>
      </c>
      <c r="E11" s="47">
        <f t="shared" si="0"/>
        <v>9.1107558489333538E-4</v>
      </c>
      <c r="F11" s="46">
        <f>C11/D11</f>
        <v>0.22641509433962265</v>
      </c>
      <c r="G11" s="50">
        <v>5</v>
      </c>
    </row>
    <row r="12" spans="1:7" ht="15.75" thickBot="1" x14ac:dyDescent="0.3">
      <c r="A12" s="52" t="s">
        <v>467</v>
      </c>
      <c r="B12" s="28">
        <v>13</v>
      </c>
      <c r="C12" s="28">
        <v>8</v>
      </c>
      <c r="D12" s="28">
        <v>21</v>
      </c>
      <c r="E12" s="47">
        <f t="shared" si="0"/>
        <v>3.6099221288226496E-4</v>
      </c>
      <c r="F12" s="46">
        <f>C12/D12</f>
        <v>0.38095238095238093</v>
      </c>
    </row>
    <row r="13" spans="1:7" ht="15.75" thickBot="1" x14ac:dyDescent="0.3">
      <c r="A13" s="52" t="s">
        <v>463</v>
      </c>
      <c r="B13" s="28">
        <v>7</v>
      </c>
      <c r="C13" s="28">
        <v>5</v>
      </c>
      <c r="D13" s="28">
        <v>12</v>
      </c>
      <c r="E13" s="47">
        <f t="shared" si="0"/>
        <v>2.0628126450415141E-4</v>
      </c>
      <c r="F13" s="46">
        <f>C13/D13</f>
        <v>0.41666666666666669</v>
      </c>
    </row>
    <row r="14" spans="1:7" ht="15.75" thickBot="1" x14ac:dyDescent="0.3">
      <c r="A14" s="52" t="s">
        <v>479</v>
      </c>
      <c r="B14" s="28">
        <v>6</v>
      </c>
      <c r="C14" s="28">
        <v>4</v>
      </c>
      <c r="D14" s="28">
        <v>10</v>
      </c>
      <c r="E14" s="47">
        <f t="shared" si="0"/>
        <v>1.7190105375345952E-4</v>
      </c>
      <c r="F14" s="46">
        <f>C14/D14</f>
        <v>0.4</v>
      </c>
    </row>
    <row r="15" spans="1:7" ht="15.75" thickBot="1" x14ac:dyDescent="0.3">
      <c r="A15" s="52" t="s">
        <v>461</v>
      </c>
      <c r="B15" s="28">
        <v>23</v>
      </c>
      <c r="C15" s="28">
        <v>4</v>
      </c>
      <c r="D15" s="28">
        <v>27</v>
      </c>
      <c r="E15" s="47">
        <f t="shared" si="0"/>
        <v>4.6413284513434068E-4</v>
      </c>
      <c r="F15" s="46">
        <f>C15/D15</f>
        <v>0.14814814814814814</v>
      </c>
    </row>
    <row r="16" spans="1:7" ht="15.75" thickBot="1" x14ac:dyDescent="0.3">
      <c r="A16" s="52" t="s">
        <v>464</v>
      </c>
      <c r="B16" s="28">
        <v>6</v>
      </c>
      <c r="C16" s="28">
        <v>3</v>
      </c>
      <c r="D16" s="28">
        <v>9</v>
      </c>
      <c r="E16" s="47">
        <f t="shared" si="0"/>
        <v>1.5471094837811355E-4</v>
      </c>
      <c r="F16" s="46">
        <f>C16/D16</f>
        <v>0.33333333333333331</v>
      </c>
    </row>
    <row r="17" spans="1:6" ht="15.75" thickBot="1" x14ac:dyDescent="0.3">
      <c r="A17" s="52" t="s">
        <v>474</v>
      </c>
      <c r="B17" s="28">
        <v>7</v>
      </c>
      <c r="C17" s="28">
        <v>3</v>
      </c>
      <c r="D17" s="28">
        <v>10</v>
      </c>
      <c r="E17" s="47">
        <f t="shared" si="0"/>
        <v>1.7190105375345952E-4</v>
      </c>
      <c r="F17" s="46">
        <f>C17/D17</f>
        <v>0.3</v>
      </c>
    </row>
    <row r="18" spans="1:6" ht="15.75" thickBot="1" x14ac:dyDescent="0.3">
      <c r="A18" s="52" t="s">
        <v>476</v>
      </c>
      <c r="B18" s="28">
        <v>2</v>
      </c>
      <c r="C18" s="28">
        <v>2</v>
      </c>
      <c r="D18" s="28">
        <v>4</v>
      </c>
      <c r="E18" s="47">
        <f t="shared" si="0"/>
        <v>6.8760421501383803E-5</v>
      </c>
      <c r="F18" s="46">
        <f>C18/D18</f>
        <v>0.5</v>
      </c>
    </row>
    <row r="19" spans="1:6" ht="15.75" thickBot="1" x14ac:dyDescent="0.3">
      <c r="A19" s="52" t="s">
        <v>491</v>
      </c>
      <c r="B19" s="28">
        <v>7</v>
      </c>
      <c r="C19" s="28">
        <v>2</v>
      </c>
      <c r="D19" s="28">
        <v>9</v>
      </c>
      <c r="E19" s="47">
        <f t="shared" si="0"/>
        <v>1.5471094837811355E-4</v>
      </c>
      <c r="F19" s="46">
        <f>C19/D19</f>
        <v>0.22222222222222221</v>
      </c>
    </row>
    <row r="20" spans="1:6" ht="15.75" thickBot="1" x14ac:dyDescent="0.3">
      <c r="A20" s="52" t="s">
        <v>484</v>
      </c>
      <c r="B20" s="28">
        <v>0</v>
      </c>
      <c r="C20" s="28">
        <v>1</v>
      </c>
      <c r="D20" s="28">
        <v>1</v>
      </c>
      <c r="E20" s="47">
        <f t="shared" si="0"/>
        <v>1.7190105375345951E-5</v>
      </c>
      <c r="F20" s="46">
        <f>C20/D20</f>
        <v>1</v>
      </c>
    </row>
    <row r="21" spans="1:6" ht="15.75" thickBot="1" x14ac:dyDescent="0.3">
      <c r="A21" s="52" t="s">
        <v>493</v>
      </c>
      <c r="B21" s="28">
        <v>0</v>
      </c>
      <c r="C21" s="28">
        <v>1</v>
      </c>
      <c r="D21" s="28">
        <v>1</v>
      </c>
      <c r="E21" s="47">
        <f t="shared" si="0"/>
        <v>1.7190105375345951E-5</v>
      </c>
      <c r="F21" s="46">
        <f>C21/D21</f>
        <v>1</v>
      </c>
    </row>
    <row r="22" spans="1:6" ht="15.75" thickBot="1" x14ac:dyDescent="0.3">
      <c r="A22" s="52" t="s">
        <v>477</v>
      </c>
      <c r="B22" s="28">
        <v>2</v>
      </c>
      <c r="C22" s="28">
        <v>1</v>
      </c>
      <c r="D22" s="28">
        <v>3</v>
      </c>
      <c r="E22" s="47">
        <f t="shared" si="0"/>
        <v>5.1570316126037852E-5</v>
      </c>
      <c r="F22" s="46">
        <f>C22/D22</f>
        <v>0.33333333333333331</v>
      </c>
    </row>
    <row r="23" spans="1:6" ht="15.75" thickBot="1" x14ac:dyDescent="0.3">
      <c r="A23" s="52" t="s">
        <v>478</v>
      </c>
      <c r="B23" s="28">
        <v>11</v>
      </c>
      <c r="C23" s="28">
        <v>1</v>
      </c>
      <c r="D23" s="28">
        <v>12</v>
      </c>
      <c r="E23" s="47">
        <f t="shared" si="0"/>
        <v>2.0628126450415141E-4</v>
      </c>
      <c r="F23" s="46">
        <f>C23/D23</f>
        <v>8.3333333333333329E-2</v>
      </c>
    </row>
    <row r="24" spans="1:6" ht="15.75" thickBot="1" x14ac:dyDescent="0.3">
      <c r="A24" s="52" t="s">
        <v>468</v>
      </c>
      <c r="B24" s="28">
        <v>0</v>
      </c>
      <c r="C24" s="28">
        <v>0</v>
      </c>
      <c r="D24" s="28">
        <v>0</v>
      </c>
      <c r="E24" s="47">
        <f t="shared" si="0"/>
        <v>0</v>
      </c>
      <c r="F24" s="46" t="e">
        <f>C24/D24</f>
        <v>#DIV/0!</v>
      </c>
    </row>
    <row r="25" spans="1:6" ht="15.75" thickBot="1" x14ac:dyDescent="0.3">
      <c r="A25" s="52" t="s">
        <v>472</v>
      </c>
      <c r="B25" s="28">
        <v>0</v>
      </c>
      <c r="C25" s="28">
        <v>0</v>
      </c>
      <c r="D25" s="28">
        <v>0</v>
      </c>
      <c r="E25" s="47">
        <f t="shared" si="0"/>
        <v>0</v>
      </c>
      <c r="F25" s="46" t="e">
        <f>C25/D25</f>
        <v>#DIV/0!</v>
      </c>
    </row>
    <row r="26" spans="1:6" ht="15.75" thickBot="1" x14ac:dyDescent="0.3">
      <c r="A26" s="52" t="s">
        <v>482</v>
      </c>
      <c r="B26" s="28">
        <v>0</v>
      </c>
      <c r="C26" s="28">
        <v>0</v>
      </c>
      <c r="D26" s="28">
        <v>0</v>
      </c>
      <c r="E26" s="47">
        <f t="shared" si="0"/>
        <v>0</v>
      </c>
      <c r="F26" s="46" t="e">
        <f>C26/D26</f>
        <v>#DIV/0!</v>
      </c>
    </row>
    <row r="27" spans="1:6" ht="15.75" thickBot="1" x14ac:dyDescent="0.3">
      <c r="A27" s="52" t="s">
        <v>485</v>
      </c>
      <c r="B27" s="28">
        <v>0</v>
      </c>
      <c r="C27" s="28">
        <v>0</v>
      </c>
      <c r="D27" s="28">
        <v>0</v>
      </c>
      <c r="E27" s="47">
        <f t="shared" si="0"/>
        <v>0</v>
      </c>
      <c r="F27" s="46" t="e">
        <f>C27/D27</f>
        <v>#DIV/0!</v>
      </c>
    </row>
    <row r="28" spans="1:6" ht="15.75" thickBot="1" x14ac:dyDescent="0.3">
      <c r="A28" s="52" t="s">
        <v>494</v>
      </c>
      <c r="B28" s="48">
        <v>0</v>
      </c>
      <c r="C28" s="48">
        <v>0</v>
      </c>
      <c r="D28" s="48">
        <v>0</v>
      </c>
      <c r="E28" s="47">
        <f t="shared" si="0"/>
        <v>0</v>
      </c>
      <c r="F28" s="46" t="e">
        <f>C28/D28</f>
        <v>#DIV/0!</v>
      </c>
    </row>
    <row r="29" spans="1:6" ht="15.75" thickBot="1" x14ac:dyDescent="0.3">
      <c r="A29" s="52" t="s">
        <v>469</v>
      </c>
      <c r="B29" s="28">
        <v>1</v>
      </c>
      <c r="C29" s="28">
        <v>0</v>
      </c>
      <c r="D29" s="28">
        <v>1</v>
      </c>
      <c r="E29" s="47">
        <f t="shared" si="0"/>
        <v>1.7190105375345951E-5</v>
      </c>
      <c r="F29" s="46">
        <f>C29/D29</f>
        <v>0</v>
      </c>
    </row>
    <row r="30" spans="1:6" ht="15.75" thickBot="1" x14ac:dyDescent="0.3">
      <c r="A30" s="52" t="s">
        <v>471</v>
      </c>
      <c r="B30" s="28">
        <v>1</v>
      </c>
      <c r="C30" s="28">
        <v>0</v>
      </c>
      <c r="D30" s="28">
        <v>1</v>
      </c>
      <c r="E30" s="47">
        <f t="shared" si="0"/>
        <v>1.7190105375345951E-5</v>
      </c>
      <c r="F30" s="46">
        <f>C30/D30</f>
        <v>0</v>
      </c>
    </row>
    <row r="31" spans="1:6" ht="15.75" thickBot="1" x14ac:dyDescent="0.3">
      <c r="A31" s="52" t="s">
        <v>475</v>
      </c>
      <c r="B31" s="28">
        <v>1</v>
      </c>
      <c r="C31" s="28">
        <v>0</v>
      </c>
      <c r="D31" s="28">
        <v>1</v>
      </c>
      <c r="E31" s="47">
        <f t="shared" si="0"/>
        <v>1.7190105375345951E-5</v>
      </c>
      <c r="F31" s="46">
        <f>C31/D31</f>
        <v>0</v>
      </c>
    </row>
    <row r="32" spans="1:6" ht="15.75" thickBot="1" x14ac:dyDescent="0.3">
      <c r="A32" s="52" t="s">
        <v>481</v>
      </c>
      <c r="B32" s="28">
        <v>1</v>
      </c>
      <c r="C32" s="28">
        <v>0</v>
      </c>
      <c r="D32" s="28">
        <v>1</v>
      </c>
      <c r="E32" s="47">
        <f t="shared" si="0"/>
        <v>1.7190105375345951E-5</v>
      </c>
      <c r="F32" s="46">
        <f>C32/D32</f>
        <v>0</v>
      </c>
    </row>
    <row r="33" spans="1:6" ht="15.75" thickBot="1" x14ac:dyDescent="0.3">
      <c r="A33" s="52" t="s">
        <v>486</v>
      </c>
      <c r="B33" s="28">
        <v>1</v>
      </c>
      <c r="C33" s="28">
        <v>0</v>
      </c>
      <c r="D33" s="28">
        <v>1</v>
      </c>
      <c r="E33" s="47">
        <f t="shared" si="0"/>
        <v>1.7190105375345951E-5</v>
      </c>
      <c r="F33" s="46">
        <f>C33/D33</f>
        <v>0</v>
      </c>
    </row>
    <row r="34" spans="1:6" ht="15.75" thickBot="1" x14ac:dyDescent="0.3">
      <c r="A34" s="52" t="s">
        <v>487</v>
      </c>
      <c r="B34" s="28">
        <v>2</v>
      </c>
      <c r="C34" s="28">
        <v>0</v>
      </c>
      <c r="D34" s="28">
        <v>2</v>
      </c>
      <c r="E34" s="47">
        <f t="shared" si="0"/>
        <v>3.4380210750691902E-5</v>
      </c>
      <c r="F34" s="46">
        <f>C34/D34</f>
        <v>0</v>
      </c>
    </row>
    <row r="35" spans="1:6" ht="15.75" thickBot="1" x14ac:dyDescent="0.3">
      <c r="A35" s="52" t="s">
        <v>489</v>
      </c>
      <c r="B35" s="28">
        <v>1</v>
      </c>
      <c r="C35" s="28">
        <v>0</v>
      </c>
      <c r="D35" s="28">
        <v>1</v>
      </c>
      <c r="E35" s="47">
        <f t="shared" si="0"/>
        <v>1.7190105375345951E-5</v>
      </c>
      <c r="F35" s="46">
        <f>C35/D35</f>
        <v>0</v>
      </c>
    </row>
    <row r="36" spans="1:6" ht="15.75" thickBot="1" x14ac:dyDescent="0.3">
      <c r="A36" s="52" t="s">
        <v>492</v>
      </c>
      <c r="B36" s="28">
        <v>9</v>
      </c>
      <c r="C36" s="28">
        <v>0</v>
      </c>
      <c r="D36" s="28">
        <v>9</v>
      </c>
      <c r="E36" s="47">
        <f t="shared" si="0"/>
        <v>1.5471094837811355E-4</v>
      </c>
      <c r="F36" s="46">
        <f>C36/D36</f>
        <v>0</v>
      </c>
    </row>
    <row r="37" spans="1:6" ht="15.75" thickBot="1" x14ac:dyDescent="0.3">
      <c r="A37" s="52" t="s">
        <v>495</v>
      </c>
      <c r="B37" s="28">
        <v>5</v>
      </c>
      <c r="C37" s="28">
        <v>0</v>
      </c>
      <c r="D37" s="28">
        <v>5</v>
      </c>
      <c r="E37" s="47">
        <f t="shared" si="0"/>
        <v>8.5950526876729761E-5</v>
      </c>
      <c r="F37" s="46">
        <f>C37/D37</f>
        <v>0</v>
      </c>
    </row>
    <row r="38" spans="1:6" ht="15.75" thickBot="1" x14ac:dyDescent="0.3">
      <c r="A38" s="52" t="s">
        <v>496</v>
      </c>
      <c r="B38" s="28">
        <v>1</v>
      </c>
      <c r="C38" s="28">
        <v>0</v>
      </c>
      <c r="D38" s="28">
        <v>1</v>
      </c>
      <c r="E38" s="47">
        <f t="shared" si="0"/>
        <v>1.7190105375345951E-5</v>
      </c>
      <c r="F38" s="46">
        <f>C38/D38</f>
        <v>0</v>
      </c>
    </row>
  </sheetData>
  <sortState ref="A2:F334">
    <sortCondition descending="1" ref="E2:E334"/>
    <sortCondition descending="1" ref="F2:F334"/>
  </sortState>
  <pageMargins left="0.7" right="0.7" top="0.75" bottom="0.75" header="0.3" footer="0.3"/>
  <pageSetup orientation="portrait" horizontalDpi="100" verticalDpi="1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/>
  </sheetViews>
  <sheetFormatPr defaultRowHeight="15" x14ac:dyDescent="0.25"/>
  <cols>
    <col min="1" max="1" width="19" customWidth="1"/>
  </cols>
  <sheetData>
    <row r="1" spans="1:8" ht="26.25" customHeight="1" x14ac:dyDescent="0.25">
      <c r="A1" s="19" t="s">
        <v>23</v>
      </c>
      <c r="B1" s="20" t="s">
        <v>58</v>
      </c>
      <c r="C1" s="20" t="s">
        <v>59</v>
      </c>
      <c r="D1" s="23"/>
      <c r="E1" s="23" t="s">
        <v>446</v>
      </c>
      <c r="F1" s="13" t="s">
        <v>60</v>
      </c>
      <c r="G1" s="14" t="s">
        <v>60</v>
      </c>
    </row>
    <row r="2" spans="1:8" ht="15.75" thickBot="1" x14ac:dyDescent="0.3">
      <c r="A2" s="15" t="s">
        <v>441</v>
      </c>
      <c r="B2" s="4">
        <v>2994106</v>
      </c>
      <c r="C2" s="4">
        <v>54.08</v>
      </c>
      <c r="D2" s="4">
        <v>1</v>
      </c>
      <c r="E2" s="4"/>
      <c r="F2" s="4">
        <v>5536616</v>
      </c>
      <c r="G2" s="16">
        <v>100</v>
      </c>
      <c r="H2" t="str">
        <f>CONCATENATE("if first_affiliate_tracked=",A2," then FrstAffliateL=")</f>
        <v>if first_affiliate_tracked=untracked then FrstAffliateL=</v>
      </c>
    </row>
    <row r="3" spans="1:8" ht="15.75" thickBot="1" x14ac:dyDescent="0.3">
      <c r="A3" s="15" t="s">
        <v>438</v>
      </c>
      <c r="B3" s="4">
        <v>1352898</v>
      </c>
      <c r="C3" s="4">
        <v>24.44</v>
      </c>
      <c r="D3" s="4">
        <v>2</v>
      </c>
      <c r="E3" s="4"/>
      <c r="F3" s="4">
        <v>2437677</v>
      </c>
      <c r="G3" s="16">
        <v>44.03</v>
      </c>
      <c r="H3" t="str">
        <f>CONCATENATE("if first_affiliate_tracked=",A3," then FrstAffliateL=")</f>
        <v>if first_affiliate_tracked=omg then FrstAffliateL=</v>
      </c>
    </row>
    <row r="4" spans="1:8" ht="15.75" thickBot="1" x14ac:dyDescent="0.3">
      <c r="A4" s="15" t="s">
        <v>435</v>
      </c>
      <c r="B4" s="4">
        <v>1072192</v>
      </c>
      <c r="C4" s="4">
        <v>19.37</v>
      </c>
      <c r="D4" s="4">
        <v>3</v>
      </c>
      <c r="E4" s="4"/>
      <c r="F4" s="4">
        <v>1072192</v>
      </c>
      <c r="G4" s="16">
        <v>19.37</v>
      </c>
      <c r="H4" t="str">
        <f>CONCATENATE("if first_affiliate_tracked=",A4," then FrstAffliateL=")</f>
        <v>if first_affiliate_tracked=linked then FrstAffliateL=</v>
      </c>
    </row>
    <row r="5" spans="1:8" ht="15.75" thickBot="1" x14ac:dyDescent="0.3">
      <c r="A5" s="15" t="s">
        <v>440</v>
      </c>
      <c r="B5" s="4">
        <v>66421</v>
      </c>
      <c r="C5" s="4">
        <v>1.2</v>
      </c>
      <c r="D5" s="4">
        <v>4</v>
      </c>
      <c r="E5" s="24">
        <f>10000/B5</f>
        <v>0.15055479441742822</v>
      </c>
      <c r="F5" s="4">
        <v>2542510</v>
      </c>
      <c r="G5" s="16">
        <v>45.92</v>
      </c>
      <c r="H5" t="str">
        <f>CONCATENATE("if first_affiliate_tracked=",A5," then FrstAffliateL=")</f>
        <v>if first_affiliate_tracked=tracked-other then FrstAffliateL=</v>
      </c>
    </row>
    <row r="6" spans="1:8" ht="15.75" thickBot="1" x14ac:dyDescent="0.3">
      <c r="A6" s="15" t="s">
        <v>439</v>
      </c>
      <c r="B6" s="4">
        <v>38412</v>
      </c>
      <c r="C6" s="4">
        <v>0.69</v>
      </c>
      <c r="D6" s="4">
        <v>4</v>
      </c>
      <c r="E6" s="24">
        <f>35000/B6</f>
        <v>0.91117359158596267</v>
      </c>
      <c r="F6" s="4">
        <v>2476089</v>
      </c>
      <c r="G6" s="16">
        <v>44.72</v>
      </c>
      <c r="H6" t="str">
        <f>CONCATENATE("if first_affiliate_tracked=",A6," then FrstAffliateL=")</f>
        <v>if first_affiliate_tracked=product then FrstAffliateL=</v>
      </c>
    </row>
    <row r="7" spans="1:8" ht="15.75" thickBot="1" x14ac:dyDescent="0.3">
      <c r="A7" s="15" t="s">
        <v>437</v>
      </c>
      <c r="B7" s="4">
        <v>10726</v>
      </c>
      <c r="C7" s="4">
        <v>0.19</v>
      </c>
      <c r="D7" s="4">
        <v>4</v>
      </c>
      <c r="E7" s="24">
        <f>1500/B7</f>
        <v>0.13984710050344956</v>
      </c>
      <c r="F7" s="4">
        <v>1084779</v>
      </c>
      <c r="G7" s="16">
        <v>19.59</v>
      </c>
      <c r="H7" t="str">
        <f>CONCATENATE("if first_affiliate_tracked=",A7," then FrstAffliateL=")</f>
        <v>if first_affiliate_tracked=marketing then FrstAffliateL=</v>
      </c>
    </row>
    <row r="8" spans="1:8" ht="15.75" thickBot="1" x14ac:dyDescent="0.3">
      <c r="A8" s="15" t="s">
        <v>436</v>
      </c>
      <c r="B8" s="4">
        <v>1861</v>
      </c>
      <c r="C8" s="4">
        <v>0.03</v>
      </c>
      <c r="D8" s="4">
        <v>4</v>
      </c>
      <c r="E8" s="24">
        <f>1500/B8</f>
        <v>0.80601826974744761</v>
      </c>
      <c r="F8" s="4">
        <v>1074053</v>
      </c>
      <c r="G8" s="16">
        <v>19.399999999999999</v>
      </c>
      <c r="H8" t="str">
        <f>CONCATENATE("if first_affiliate_tracked=",A8," then FrstAffliateL=")</f>
        <v>if first_affiliate_tracked=local ops then FrstAffliateL=</v>
      </c>
    </row>
    <row r="9" spans="1:8" x14ac:dyDescent="0.25">
      <c r="A9" s="21" t="s">
        <v>442</v>
      </c>
      <c r="B9" s="22"/>
      <c r="C9" s="22"/>
      <c r="D9" s="22"/>
      <c r="E9" s="22"/>
      <c r="F9" s="22"/>
      <c r="G9" s="22"/>
      <c r="H9" t="str">
        <f>CONCATENATE("if first_affiliate_tracked=",A9," then FrstAffliateL=")</f>
        <v>if first_affiliate_tracked=Frequency Missing = 1341 then FrstAffliateL=</v>
      </c>
    </row>
    <row r="10" spans="1:8" x14ac:dyDescent="0.25">
      <c r="E10" s="25">
        <f>AVERAGE(E5:E8)</f>
        <v>0.50189843906357201</v>
      </c>
    </row>
  </sheetData>
  <autoFilter ref="A1:H9">
    <sortState ref="A2:F9">
      <sortCondition descending="1" ref="C1:C9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3" sqref="A3"/>
    </sheetView>
  </sheetViews>
  <sheetFormatPr defaultRowHeight="15" x14ac:dyDescent="0.25"/>
  <sheetData>
    <row r="1" spans="1:11" ht="27" thickBot="1" x14ac:dyDescent="0.3">
      <c r="A1" s="55" t="s">
        <v>0</v>
      </c>
      <c r="B1" s="56" t="s">
        <v>500</v>
      </c>
      <c r="C1" s="56" t="s">
        <v>501</v>
      </c>
      <c r="D1" s="56" t="s">
        <v>502</v>
      </c>
      <c r="E1" s="56" t="s">
        <v>503</v>
      </c>
      <c r="F1" s="56" t="s">
        <v>504</v>
      </c>
      <c r="G1" s="57" t="s">
        <v>505</v>
      </c>
    </row>
    <row r="2" spans="1:11" ht="15.75" thickBot="1" x14ac:dyDescent="0.3">
      <c r="A2" s="58" t="s">
        <v>12</v>
      </c>
      <c r="B2" s="54">
        <v>53948</v>
      </c>
      <c r="C2" s="54">
        <v>35.7760915</v>
      </c>
      <c r="D2" s="54">
        <v>1</v>
      </c>
      <c r="E2" s="54">
        <v>19</v>
      </c>
      <c r="F2" s="54">
        <v>105</v>
      </c>
      <c r="G2" s="59">
        <v>105</v>
      </c>
      <c r="H2" s="63">
        <f>SUM(F2,F2*0.3)</f>
        <v>136.5</v>
      </c>
      <c r="I2">
        <f>G2-H2</f>
        <v>-31.5</v>
      </c>
      <c r="J2" t="str">
        <f>CONCATENATE("if ",A2,"&gt;",F2," then ",A2," =",F2,";")</f>
        <v>if age&gt;105 then age =105;</v>
      </c>
      <c r="K2" t="str">
        <f>CONCATENATE("if ",A2,"=. Then ",A2,"=",C2)</f>
        <v>if age=. Then age=35.7760915</v>
      </c>
    </row>
    <row r="3" spans="1:11" ht="15.75" thickBot="1" x14ac:dyDescent="0.3">
      <c r="A3" s="58" t="s">
        <v>447</v>
      </c>
      <c r="B3" s="54">
        <v>21886</v>
      </c>
      <c r="C3" s="54">
        <v>308071.06</v>
      </c>
      <c r="D3" s="54">
        <v>0</v>
      </c>
      <c r="E3" s="54">
        <v>107</v>
      </c>
      <c r="F3" s="54">
        <v>3074738</v>
      </c>
      <c r="G3" s="59">
        <v>3074738</v>
      </c>
      <c r="H3" s="63">
        <f t="shared" ref="H3:H11" si="0">SUM(F3,F3*0.3)</f>
        <v>3997159.4</v>
      </c>
      <c r="I3">
        <f t="shared" ref="I3:I11" si="1">G3-H3</f>
        <v>-922421.39999999991</v>
      </c>
      <c r="J3" t="str">
        <f t="shared" ref="J3:J11" si="2">CONCATENATE("if ",A3,"&gt;",F3," then ",A3," =",F3,";")</f>
        <v>if A&gt;3074738 then A =3074738;</v>
      </c>
      <c r="K3" t="str">
        <f t="shared" ref="K3:K11" si="3">CONCATENATE("if ",A3,"=. Then ",A3,"=",C3)</f>
        <v>if A=. Then A=308071.06</v>
      </c>
    </row>
    <row r="4" spans="1:11" ht="15.75" thickBot="1" x14ac:dyDescent="0.3">
      <c r="A4" s="58" t="s">
        <v>448</v>
      </c>
      <c r="B4" s="54">
        <v>35806</v>
      </c>
      <c r="C4" s="54">
        <v>434954.47</v>
      </c>
      <c r="D4" s="54">
        <v>0</v>
      </c>
      <c r="E4" s="54">
        <v>19</v>
      </c>
      <c r="F4" s="54">
        <v>3607108</v>
      </c>
      <c r="G4" s="59">
        <v>3607108</v>
      </c>
      <c r="H4" s="63">
        <f t="shared" si="0"/>
        <v>4689240.4000000004</v>
      </c>
      <c r="I4">
        <f t="shared" si="1"/>
        <v>-1082132.4000000004</v>
      </c>
      <c r="J4" t="str">
        <f t="shared" si="2"/>
        <v>if B&gt;3607108 then B =3607108;</v>
      </c>
      <c r="K4" t="str">
        <f t="shared" si="3"/>
        <v>if B=. Then B=434954.47</v>
      </c>
    </row>
    <row r="5" spans="1:11" ht="15.75" thickBot="1" x14ac:dyDescent="0.3">
      <c r="A5" s="58" t="s">
        <v>506</v>
      </c>
      <c r="B5" s="54">
        <v>66317</v>
      </c>
      <c r="C5" s="54">
        <v>42100.04</v>
      </c>
      <c r="D5" s="54">
        <v>0</v>
      </c>
      <c r="E5" s="54">
        <v>74</v>
      </c>
      <c r="F5" s="54">
        <v>709723</v>
      </c>
      <c r="G5" s="59">
        <v>709723</v>
      </c>
      <c r="H5" s="63">
        <f t="shared" si="0"/>
        <v>922639.9</v>
      </c>
      <c r="I5">
        <f t="shared" si="1"/>
        <v>-212916.90000000002</v>
      </c>
      <c r="J5" t="str">
        <f t="shared" si="2"/>
        <v>if C&gt;709723 then C =709723;</v>
      </c>
      <c r="K5" t="str">
        <f t="shared" si="3"/>
        <v>if C=. Then C=42100.04</v>
      </c>
    </row>
    <row r="6" spans="1:11" ht="15.75" thickBot="1" x14ac:dyDescent="0.3">
      <c r="A6" s="58" t="s">
        <v>449</v>
      </c>
      <c r="B6" s="54">
        <v>4161</v>
      </c>
      <c r="C6" s="54">
        <v>362467.32</v>
      </c>
      <c r="D6" s="54">
        <v>0</v>
      </c>
      <c r="E6" s="54">
        <v>243</v>
      </c>
      <c r="F6" s="54">
        <v>3411370</v>
      </c>
      <c r="G6" s="59">
        <v>3411370</v>
      </c>
      <c r="H6" s="63">
        <f t="shared" si="0"/>
        <v>4434781</v>
      </c>
      <c r="I6">
        <f t="shared" si="1"/>
        <v>-1023411</v>
      </c>
      <c r="J6" t="str">
        <f t="shared" si="2"/>
        <v>if D&gt;3411370 then D =3411370;</v>
      </c>
      <c r="K6" t="str">
        <f t="shared" si="3"/>
        <v>if D=. Then D=362467.32</v>
      </c>
    </row>
    <row r="7" spans="1:11" ht="15.75" thickBot="1" x14ac:dyDescent="0.3">
      <c r="A7" s="58" t="s">
        <v>450</v>
      </c>
      <c r="B7" s="54">
        <v>27507</v>
      </c>
      <c r="C7" s="54">
        <v>240318.51</v>
      </c>
      <c r="D7" s="54">
        <v>0</v>
      </c>
      <c r="E7" s="54">
        <v>30</v>
      </c>
      <c r="F7" s="54">
        <v>2002744</v>
      </c>
      <c r="G7" s="59">
        <v>2002744</v>
      </c>
      <c r="H7" s="63">
        <f t="shared" si="0"/>
        <v>2603567.2000000002</v>
      </c>
      <c r="I7">
        <f t="shared" si="1"/>
        <v>-600823.20000000019</v>
      </c>
      <c r="J7" t="str">
        <f t="shared" si="2"/>
        <v>if E&gt;2002744 then E =2002744;</v>
      </c>
      <c r="K7" t="str">
        <f t="shared" si="3"/>
        <v>if E=. Then E=240318.51</v>
      </c>
    </row>
    <row r="8" spans="1:11" ht="15.75" thickBot="1" x14ac:dyDescent="0.3">
      <c r="A8" s="58" t="s">
        <v>452</v>
      </c>
      <c r="B8" s="54">
        <v>32975</v>
      </c>
      <c r="C8" s="54">
        <v>316581.11</v>
      </c>
      <c r="D8" s="54">
        <v>0</v>
      </c>
      <c r="E8" s="54">
        <v>46</v>
      </c>
      <c r="F8" s="54">
        <v>2682723</v>
      </c>
      <c r="G8" s="59">
        <v>2682723</v>
      </c>
      <c r="H8" s="63">
        <f t="shared" si="0"/>
        <v>3487539.9</v>
      </c>
      <c r="I8">
        <f t="shared" si="1"/>
        <v>-804816.89999999991</v>
      </c>
      <c r="J8" t="str">
        <f t="shared" si="2"/>
        <v>if F&gt;2682723 then F =2682723;</v>
      </c>
      <c r="K8" t="str">
        <f t="shared" si="3"/>
        <v>if F=. Then F=316581.11</v>
      </c>
    </row>
    <row r="9" spans="1:11" ht="15.75" thickBot="1" x14ac:dyDescent="0.3">
      <c r="A9" s="58" t="s">
        <v>453</v>
      </c>
      <c r="B9" s="54">
        <v>110764</v>
      </c>
      <c r="C9" s="54">
        <v>102755.75</v>
      </c>
      <c r="D9" s="54">
        <v>1</v>
      </c>
      <c r="E9" s="54">
        <v>58</v>
      </c>
      <c r="F9" s="54">
        <v>1237140</v>
      </c>
      <c r="G9" s="59">
        <v>1237140</v>
      </c>
      <c r="H9" s="63">
        <f t="shared" si="0"/>
        <v>1608282</v>
      </c>
      <c r="I9">
        <f t="shared" si="1"/>
        <v>-371142</v>
      </c>
      <c r="J9" t="str">
        <f t="shared" si="2"/>
        <v>if G&gt;1237140 then G =1237140;</v>
      </c>
      <c r="K9" t="str">
        <f t="shared" si="3"/>
        <v>if G=. Then G=102755.75</v>
      </c>
    </row>
    <row r="10" spans="1:11" ht="15.75" thickBot="1" x14ac:dyDescent="0.3">
      <c r="A10" s="58" t="s">
        <v>454</v>
      </c>
      <c r="B10" s="54">
        <v>56178</v>
      </c>
      <c r="C10" s="54">
        <v>149291.20000000001</v>
      </c>
      <c r="D10" s="54">
        <v>0</v>
      </c>
      <c r="E10" s="54">
        <v>0</v>
      </c>
      <c r="F10" s="54">
        <v>1668259</v>
      </c>
      <c r="G10" s="59">
        <v>1668259</v>
      </c>
      <c r="H10" s="63">
        <f t="shared" si="0"/>
        <v>2168736.7000000002</v>
      </c>
      <c r="I10">
        <f t="shared" si="1"/>
        <v>-500477.70000000019</v>
      </c>
      <c r="J10" t="str">
        <f t="shared" si="2"/>
        <v>if H&gt;1668259 then H =1668259;</v>
      </c>
      <c r="K10" t="str">
        <f t="shared" si="3"/>
        <v>if H=. Then H=149291.2</v>
      </c>
    </row>
    <row r="11" spans="1:11" x14ac:dyDescent="0.25">
      <c r="A11" s="60" t="s">
        <v>507</v>
      </c>
      <c r="B11" s="61">
        <v>0</v>
      </c>
      <c r="C11" s="61">
        <v>8.1117647999999996</v>
      </c>
      <c r="D11" s="61">
        <v>0</v>
      </c>
      <c r="E11" s="61">
        <v>0</v>
      </c>
      <c r="F11" s="61">
        <v>272</v>
      </c>
      <c r="G11" s="62">
        <v>272</v>
      </c>
      <c r="H11" s="63">
        <f t="shared" si="0"/>
        <v>353.6</v>
      </c>
      <c r="I11">
        <f t="shared" si="1"/>
        <v>-81.600000000000023</v>
      </c>
      <c r="J11" t="str">
        <f t="shared" si="2"/>
        <v>if gap2&gt;272 then gap2 =272;</v>
      </c>
      <c r="K11" t="str">
        <f t="shared" si="3"/>
        <v>if gap2=. Then gap2=8.1117648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opLeftCell="A11" workbookViewId="0">
      <selection activeCell="F11" sqref="F11"/>
    </sheetView>
  </sheetViews>
  <sheetFormatPr defaultRowHeight="15" x14ac:dyDescent="0.25"/>
  <sheetData>
    <row r="1" spans="1:9" x14ac:dyDescent="0.25">
      <c r="A1" s="66"/>
      <c r="B1" s="66" t="s">
        <v>510</v>
      </c>
      <c r="C1" s="66">
        <v>0</v>
      </c>
      <c r="D1" s="66">
        <v>1</v>
      </c>
      <c r="E1" s="66" t="s">
        <v>497</v>
      </c>
      <c r="F1" s="66" t="s">
        <v>511</v>
      </c>
      <c r="G1" s="66" t="s">
        <v>512</v>
      </c>
      <c r="H1" s="66" t="s">
        <v>513</v>
      </c>
      <c r="I1" s="66" t="s">
        <v>514</v>
      </c>
    </row>
    <row r="2" spans="1:9" x14ac:dyDescent="0.25">
      <c r="A2" s="66" t="s">
        <v>57</v>
      </c>
      <c r="B2" s="67" t="s">
        <v>515</v>
      </c>
      <c r="C2" s="69">
        <v>11016</v>
      </c>
      <c r="D2" s="69">
        <v>7222</v>
      </c>
      <c r="E2" s="69">
        <v>18238</v>
      </c>
      <c r="F2" s="66">
        <f>D2/E2</f>
        <v>0.39598640201776508</v>
      </c>
      <c r="G2" s="66">
        <f>C2/E2</f>
        <v>0.60401359798223486</v>
      </c>
      <c r="H2" s="66">
        <f>(F2-G2)*LOG(F2/G2)</f>
        <v>3.8145207004149445E-2</v>
      </c>
      <c r="I2" s="66">
        <f>SUM(H2:H7)</f>
        <v>0.89217320461543426</v>
      </c>
    </row>
    <row r="3" spans="1:9" x14ac:dyDescent="0.25">
      <c r="A3" s="66"/>
      <c r="B3" s="67" t="s">
        <v>520</v>
      </c>
      <c r="C3" s="68">
        <v>7199</v>
      </c>
      <c r="D3" s="68">
        <v>4346</v>
      </c>
      <c r="E3" s="68">
        <v>11545</v>
      </c>
      <c r="F3" s="74">
        <f t="shared" ref="F3:F53" si="0">D3/E3</f>
        <v>0.37644001732351667</v>
      </c>
      <c r="G3" s="74">
        <f t="shared" ref="G3:G53" si="1">C3/E3</f>
        <v>0.62355998267648327</v>
      </c>
      <c r="H3" s="74">
        <f t="shared" ref="H3:H53" si="2">(F3-G3)*LOG(F3/G3)</f>
        <v>5.4164359840313113E-2</v>
      </c>
      <c r="I3" s="66"/>
    </row>
    <row r="4" spans="1:9" ht="15.75" customHeight="1" x14ac:dyDescent="0.25">
      <c r="A4" s="66"/>
      <c r="B4" s="67" t="s">
        <v>521</v>
      </c>
      <c r="C4" s="68">
        <v>4501</v>
      </c>
      <c r="D4" s="68">
        <v>2969</v>
      </c>
      <c r="E4" s="68">
        <v>7470</v>
      </c>
      <c r="F4" s="74">
        <f t="shared" si="0"/>
        <v>0.39745649263721555</v>
      </c>
      <c r="G4" s="74">
        <f t="shared" si="1"/>
        <v>0.6025435073627845</v>
      </c>
      <c r="H4" s="74">
        <f t="shared" si="2"/>
        <v>3.7058980603026682E-2</v>
      </c>
      <c r="I4" s="66"/>
    </row>
    <row r="5" spans="1:9" x14ac:dyDescent="0.25">
      <c r="A5" s="66"/>
      <c r="B5" s="67" t="s">
        <v>522</v>
      </c>
      <c r="C5" s="68">
        <v>7450</v>
      </c>
      <c r="D5" s="68">
        <v>1778</v>
      </c>
      <c r="E5" s="68">
        <v>9228</v>
      </c>
      <c r="F5" s="74">
        <f t="shared" si="0"/>
        <v>0.19267446900736887</v>
      </c>
      <c r="G5" s="74">
        <f t="shared" si="1"/>
        <v>0.80732553099263116</v>
      </c>
      <c r="H5" s="74">
        <f t="shared" si="2"/>
        <v>0.38245095962279629</v>
      </c>
      <c r="I5" s="66"/>
    </row>
    <row r="6" spans="1:9" x14ac:dyDescent="0.25">
      <c r="A6" s="66"/>
      <c r="B6" s="67" t="s">
        <v>523</v>
      </c>
      <c r="C6" s="68">
        <v>7987</v>
      </c>
      <c r="D6" s="68">
        <v>3563</v>
      </c>
      <c r="E6" s="68">
        <v>11550</v>
      </c>
      <c r="F6" s="74">
        <f t="shared" si="0"/>
        <v>0.30848484848484847</v>
      </c>
      <c r="G6" s="74">
        <f t="shared" si="1"/>
        <v>0.69151515151515153</v>
      </c>
      <c r="H6" s="74">
        <f t="shared" si="2"/>
        <v>0.13427811444574556</v>
      </c>
      <c r="I6" s="66"/>
    </row>
    <row r="7" spans="1:9" x14ac:dyDescent="0.25">
      <c r="A7" s="66"/>
      <c r="B7" s="67" t="s">
        <v>524</v>
      </c>
      <c r="C7" s="68">
        <v>107</v>
      </c>
      <c r="D7" s="68">
        <v>35</v>
      </c>
      <c r="E7" s="68">
        <v>142</v>
      </c>
      <c r="F7" s="74">
        <f t="shared" si="0"/>
        <v>0.24647887323943662</v>
      </c>
      <c r="G7" s="74">
        <f t="shared" si="1"/>
        <v>0.75352112676056338</v>
      </c>
      <c r="H7" s="74">
        <f t="shared" si="2"/>
        <v>0.24607558309940317</v>
      </c>
      <c r="I7" s="66"/>
    </row>
    <row r="8" spans="1:9" x14ac:dyDescent="0.25">
      <c r="A8" s="66" t="s">
        <v>508</v>
      </c>
      <c r="B8" s="67" t="s">
        <v>515</v>
      </c>
      <c r="C8" s="69">
        <v>6526</v>
      </c>
      <c r="D8" s="69">
        <v>3886</v>
      </c>
      <c r="E8" s="69">
        <v>10412</v>
      </c>
      <c r="F8" s="74">
        <f t="shared" si="0"/>
        <v>0.37322320399538994</v>
      </c>
      <c r="G8" s="74">
        <f t="shared" si="1"/>
        <v>0.62677679600461011</v>
      </c>
      <c r="H8" s="74">
        <f t="shared" si="2"/>
        <v>5.7086139187146001E-2</v>
      </c>
      <c r="I8" s="66">
        <v>2.3922912418893834</v>
      </c>
    </row>
    <row r="9" spans="1:9" x14ac:dyDescent="0.25">
      <c r="A9" s="66"/>
      <c r="B9" s="67" t="s">
        <v>520</v>
      </c>
      <c r="C9" s="68">
        <v>14</v>
      </c>
      <c r="D9" s="68">
        <v>5</v>
      </c>
      <c r="E9" s="68">
        <v>19</v>
      </c>
      <c r="F9" s="74">
        <f t="shared" si="0"/>
        <v>0.26315789473684209</v>
      </c>
      <c r="G9" s="74">
        <f t="shared" si="1"/>
        <v>0.73684210526315785</v>
      </c>
      <c r="H9" s="74">
        <f t="shared" si="2"/>
        <v>0.21181169905684066</v>
      </c>
      <c r="I9" s="66"/>
    </row>
    <row r="10" spans="1:9" x14ac:dyDescent="0.25">
      <c r="A10" s="66"/>
      <c r="B10" s="67" t="s">
        <v>521</v>
      </c>
      <c r="C10" s="68">
        <v>52</v>
      </c>
      <c r="D10" s="68">
        <v>43</v>
      </c>
      <c r="E10" s="68">
        <v>95</v>
      </c>
      <c r="F10" s="74">
        <f t="shared" si="0"/>
        <v>0.45263157894736844</v>
      </c>
      <c r="G10" s="74">
        <f t="shared" si="1"/>
        <v>0.54736842105263162</v>
      </c>
      <c r="H10" s="74">
        <f t="shared" si="2"/>
        <v>7.8190946578622529E-3</v>
      </c>
      <c r="I10" s="66"/>
    </row>
    <row r="11" spans="1:9" x14ac:dyDescent="0.25">
      <c r="A11" s="66"/>
      <c r="B11" s="67" t="s">
        <v>522</v>
      </c>
      <c r="C11" s="68">
        <v>9940</v>
      </c>
      <c r="D11" s="68">
        <v>4865</v>
      </c>
      <c r="E11" s="68">
        <v>14805</v>
      </c>
      <c r="F11" s="74">
        <f t="shared" si="0"/>
        <v>0.32860520094562645</v>
      </c>
      <c r="G11" s="74">
        <f t="shared" si="1"/>
        <v>0.67139479905437349</v>
      </c>
      <c r="H11" s="74">
        <f t="shared" si="2"/>
        <v>0.10636882569734439</v>
      </c>
      <c r="I11" s="66"/>
    </row>
    <row r="12" spans="1:9" x14ac:dyDescent="0.25">
      <c r="A12" s="66"/>
      <c r="B12" s="67" t="s">
        <v>523</v>
      </c>
      <c r="C12" s="68">
        <v>415</v>
      </c>
      <c r="D12" s="68">
        <v>173</v>
      </c>
      <c r="E12" s="68">
        <v>588</v>
      </c>
      <c r="F12" s="74">
        <f t="shared" si="0"/>
        <v>0.29421768707482993</v>
      </c>
      <c r="G12" s="74">
        <f t="shared" si="1"/>
        <v>0.70578231292517002</v>
      </c>
      <c r="H12" s="74">
        <f t="shared" si="2"/>
        <v>0.15639537831149306</v>
      </c>
      <c r="I12" s="66"/>
    </row>
    <row r="13" spans="1:9" x14ac:dyDescent="0.25">
      <c r="A13" s="66"/>
      <c r="B13" s="67" t="s">
        <v>524</v>
      </c>
      <c r="C13" s="68">
        <v>495</v>
      </c>
      <c r="D13" s="68">
        <v>302</v>
      </c>
      <c r="E13" s="68">
        <v>797</v>
      </c>
      <c r="F13" s="74">
        <f t="shared" si="0"/>
        <v>0.37892095357590966</v>
      </c>
      <c r="G13" s="74">
        <f t="shared" si="1"/>
        <v>0.62107904642409029</v>
      </c>
      <c r="H13" s="74">
        <f t="shared" si="2"/>
        <v>5.1966704395795073E-2</v>
      </c>
      <c r="I13" s="66"/>
    </row>
    <row r="14" spans="1:9" x14ac:dyDescent="0.25">
      <c r="A14" s="66"/>
      <c r="B14" s="67" t="s">
        <v>525</v>
      </c>
      <c r="C14" s="68">
        <v>20524</v>
      </c>
      <c r="D14" s="68">
        <v>10634</v>
      </c>
      <c r="E14" s="68">
        <v>31158</v>
      </c>
      <c r="F14" s="74">
        <f t="shared" si="0"/>
        <v>0.34129276590281787</v>
      </c>
      <c r="G14" s="74">
        <f t="shared" si="1"/>
        <v>0.65870723409718213</v>
      </c>
      <c r="H14" s="74">
        <f t="shared" si="2"/>
        <v>9.0642573706634075E-2</v>
      </c>
      <c r="I14" s="66"/>
    </row>
    <row r="15" spans="1:9" x14ac:dyDescent="0.25">
      <c r="A15" s="66"/>
      <c r="B15" s="67" t="s">
        <v>526</v>
      </c>
      <c r="C15" s="68">
        <v>294</v>
      </c>
      <c r="D15" s="68">
        <v>5</v>
      </c>
      <c r="E15" s="68">
        <v>299</v>
      </c>
      <c r="F15" s="74">
        <f t="shared" si="0"/>
        <v>1.6722408026755852E-2</v>
      </c>
      <c r="G15" s="74">
        <f t="shared" si="1"/>
        <v>0.98327759197324416</v>
      </c>
      <c r="H15" s="74">
        <f t="shared" si="2"/>
        <v>1.7102008268762676</v>
      </c>
      <c r="I15" s="66"/>
    </row>
    <row r="16" spans="1:9" x14ac:dyDescent="0.25">
      <c r="A16" s="66" t="s">
        <v>52</v>
      </c>
      <c r="B16" s="67" t="s">
        <v>515</v>
      </c>
      <c r="C16" s="69">
        <v>1143</v>
      </c>
      <c r="D16" s="69">
        <v>382</v>
      </c>
      <c r="E16" s="69">
        <v>1525</v>
      </c>
      <c r="F16" s="74">
        <f t="shared" si="0"/>
        <v>0.25049180327868853</v>
      </c>
      <c r="G16" s="74">
        <f t="shared" si="1"/>
        <v>0.74950819672131153</v>
      </c>
      <c r="H16" s="74">
        <f t="shared" si="2"/>
        <v>0.23752325387213055</v>
      </c>
      <c r="I16" s="66">
        <v>0.86815651159743668</v>
      </c>
    </row>
    <row r="17" spans="1:9" x14ac:dyDescent="0.25">
      <c r="A17" s="66"/>
      <c r="B17" s="67" t="s">
        <v>520</v>
      </c>
      <c r="C17" s="68">
        <v>22120</v>
      </c>
      <c r="D17" s="68">
        <v>12192</v>
      </c>
      <c r="E17" s="68">
        <v>34312</v>
      </c>
      <c r="F17" s="74">
        <f t="shared" si="0"/>
        <v>0.35532758218698995</v>
      </c>
      <c r="G17" s="74">
        <f t="shared" si="1"/>
        <v>0.64467241781300999</v>
      </c>
      <c r="H17" s="74">
        <f t="shared" si="2"/>
        <v>7.4856451219091874E-2</v>
      </c>
      <c r="I17" s="66"/>
    </row>
    <row r="18" spans="1:9" x14ac:dyDescent="0.25">
      <c r="A18" s="66"/>
      <c r="B18" s="67" t="s">
        <v>521</v>
      </c>
      <c r="C18" s="68">
        <v>12602</v>
      </c>
      <c r="D18" s="68">
        <v>6872</v>
      </c>
      <c r="E18" s="68">
        <v>19474</v>
      </c>
      <c r="F18" s="74">
        <f t="shared" si="0"/>
        <v>0.35288076409571739</v>
      </c>
      <c r="G18" s="74">
        <f t="shared" si="1"/>
        <v>0.64711923590428266</v>
      </c>
      <c r="H18" s="74">
        <f t="shared" si="2"/>
        <v>7.7489562449031213E-2</v>
      </c>
      <c r="I18" s="66"/>
    </row>
    <row r="19" spans="1:9" x14ac:dyDescent="0.25">
      <c r="A19" s="66"/>
      <c r="B19" s="67" t="s">
        <v>522</v>
      </c>
      <c r="C19" s="68">
        <v>2395</v>
      </c>
      <c r="D19" s="68">
        <v>467</v>
      </c>
      <c r="E19" s="68">
        <v>2862</v>
      </c>
      <c r="F19" s="74">
        <f t="shared" si="0"/>
        <v>0.16317260656883298</v>
      </c>
      <c r="G19" s="74">
        <f t="shared" si="1"/>
        <v>0.83682739343116697</v>
      </c>
      <c r="H19" s="74">
        <f t="shared" si="2"/>
        <v>0.47828724405718304</v>
      </c>
      <c r="I19" s="66"/>
    </row>
    <row r="20" spans="1:9" x14ac:dyDescent="0.25">
      <c r="A20" s="66" t="s">
        <v>516</v>
      </c>
      <c r="B20" s="67" t="s">
        <v>515</v>
      </c>
      <c r="C20" s="69">
        <v>36613</v>
      </c>
      <c r="D20" s="69">
        <v>19409</v>
      </c>
      <c r="E20" s="69">
        <v>56022</v>
      </c>
      <c r="F20" s="74">
        <f t="shared" si="0"/>
        <v>0.3464531791082075</v>
      </c>
      <c r="G20" s="74">
        <f t="shared" si="1"/>
        <v>0.6535468208917925</v>
      </c>
      <c r="H20" s="74">
        <f t="shared" si="2"/>
        <v>8.4644882448622408E-2</v>
      </c>
      <c r="I20" s="66">
        <v>0.75511697528179045</v>
      </c>
    </row>
    <row r="21" spans="1:9" x14ac:dyDescent="0.25">
      <c r="A21" s="66"/>
      <c r="B21" s="67" t="s">
        <v>520</v>
      </c>
      <c r="C21" s="68">
        <v>1634</v>
      </c>
      <c r="D21" s="68">
        <v>501</v>
      </c>
      <c r="E21" s="68">
        <v>2135</v>
      </c>
      <c r="F21" s="74">
        <f t="shared" si="0"/>
        <v>0.23466042154566744</v>
      </c>
      <c r="G21" s="74">
        <f t="shared" si="1"/>
        <v>0.76533957845433254</v>
      </c>
      <c r="H21" s="74">
        <f t="shared" si="2"/>
        <v>0.27245828184118409</v>
      </c>
      <c r="I21" s="66"/>
    </row>
    <row r="22" spans="1:9" x14ac:dyDescent="0.25">
      <c r="A22" s="66"/>
      <c r="B22" s="67" t="s">
        <v>521</v>
      </c>
      <c r="C22" s="68">
        <v>13</v>
      </c>
      <c r="D22" s="68">
        <v>3</v>
      </c>
      <c r="E22" s="68">
        <v>16</v>
      </c>
      <c r="F22" s="74">
        <f t="shared" si="0"/>
        <v>0.1875</v>
      </c>
      <c r="G22" s="74">
        <f t="shared" si="1"/>
        <v>0.8125</v>
      </c>
      <c r="H22" s="74">
        <f t="shared" si="2"/>
        <v>0.39801381099198396</v>
      </c>
      <c r="I22" s="66"/>
    </row>
    <row r="23" spans="1:9" x14ac:dyDescent="0.25">
      <c r="A23" s="66" t="s">
        <v>517</v>
      </c>
      <c r="B23" s="67" t="s">
        <v>515</v>
      </c>
      <c r="C23" s="69">
        <v>28229</v>
      </c>
      <c r="D23" s="69">
        <v>15112</v>
      </c>
      <c r="E23" s="69">
        <v>43341</v>
      </c>
      <c r="F23" s="74">
        <f t="shared" si="0"/>
        <v>0.34867677257100665</v>
      </c>
      <c r="G23" s="74">
        <f t="shared" si="1"/>
        <v>0.65132322742899329</v>
      </c>
      <c r="H23" s="74">
        <f t="shared" si="2"/>
        <v>8.213024249055445E-2</v>
      </c>
      <c r="I23" s="66">
        <v>0.71701135170070662</v>
      </c>
    </row>
    <row r="24" spans="1:9" x14ac:dyDescent="0.25">
      <c r="A24" s="66"/>
      <c r="B24" s="67" t="s">
        <v>520</v>
      </c>
      <c r="C24" s="68">
        <v>9719</v>
      </c>
      <c r="D24" s="68">
        <v>4746</v>
      </c>
      <c r="E24" s="68">
        <v>14465</v>
      </c>
      <c r="F24" s="74">
        <f t="shared" si="0"/>
        <v>0.32810231593501554</v>
      </c>
      <c r="G24" s="74">
        <f t="shared" si="1"/>
        <v>0.6718976840649844</v>
      </c>
      <c r="H24" s="74">
        <f t="shared" si="2"/>
        <v>0.10702138315369687</v>
      </c>
      <c r="I24" s="66"/>
    </row>
    <row r="25" spans="1:9" x14ac:dyDescent="0.25">
      <c r="A25" s="66"/>
      <c r="B25" s="67" t="s">
        <v>521</v>
      </c>
      <c r="C25" s="68">
        <v>312</v>
      </c>
      <c r="D25" s="68">
        <v>55</v>
      </c>
      <c r="E25" s="68">
        <v>367</v>
      </c>
      <c r="F25" s="74">
        <f t="shared" si="0"/>
        <v>0.14986376021798364</v>
      </c>
      <c r="G25" s="74">
        <f t="shared" si="1"/>
        <v>0.85013623978201636</v>
      </c>
      <c r="H25" s="74">
        <f t="shared" si="2"/>
        <v>0.52785972605645537</v>
      </c>
      <c r="I25" s="66"/>
    </row>
    <row r="26" spans="1:9" x14ac:dyDescent="0.25">
      <c r="A26" s="66" t="s">
        <v>46</v>
      </c>
      <c r="B26" s="67" t="s">
        <v>515</v>
      </c>
      <c r="C26" s="69">
        <v>12079</v>
      </c>
      <c r="D26" s="69">
        <v>6130</v>
      </c>
      <c r="E26" s="69">
        <v>18209</v>
      </c>
      <c r="F26" s="74">
        <f t="shared" si="0"/>
        <v>0.33664671316382011</v>
      </c>
      <c r="G26" s="74">
        <f t="shared" si="1"/>
        <v>0.66335328683617989</v>
      </c>
      <c r="H26" s="74">
        <f t="shared" si="2"/>
        <v>9.6238120964764848E-2</v>
      </c>
      <c r="I26" s="66">
        <v>2.3124677344358462</v>
      </c>
    </row>
    <row r="27" spans="1:9" x14ac:dyDescent="0.25">
      <c r="A27" s="66"/>
      <c r="B27" s="67" t="s">
        <v>520</v>
      </c>
      <c r="C27" s="68">
        <v>2</v>
      </c>
      <c r="D27" s="68">
        <v>0</v>
      </c>
      <c r="E27" s="68">
        <v>2</v>
      </c>
      <c r="F27" s="74">
        <f t="shared" si="0"/>
        <v>0</v>
      </c>
      <c r="G27" s="74">
        <f t="shared" si="1"/>
        <v>1</v>
      </c>
      <c r="H27" s="74" t="e">
        <f t="shared" si="2"/>
        <v>#NUM!</v>
      </c>
      <c r="I27" s="66"/>
    </row>
    <row r="28" spans="1:9" x14ac:dyDescent="0.25">
      <c r="A28" s="66"/>
      <c r="B28" s="67" t="s">
        <v>521</v>
      </c>
      <c r="C28" s="68">
        <v>1</v>
      </c>
      <c r="D28" s="68">
        <v>0</v>
      </c>
      <c r="E28" s="68">
        <v>1</v>
      </c>
      <c r="F28" s="74">
        <f t="shared" si="0"/>
        <v>0</v>
      </c>
      <c r="G28" s="74">
        <f t="shared" si="1"/>
        <v>1</v>
      </c>
      <c r="H28" s="74" t="e">
        <f t="shared" si="2"/>
        <v>#NUM!</v>
      </c>
      <c r="I28" s="66"/>
    </row>
    <row r="29" spans="1:9" x14ac:dyDescent="0.25">
      <c r="A29" s="66"/>
      <c r="B29" s="67" t="s">
        <v>522</v>
      </c>
      <c r="C29" s="68">
        <v>23149</v>
      </c>
      <c r="D29" s="68">
        <v>12612</v>
      </c>
      <c r="E29" s="68">
        <v>35761</v>
      </c>
      <c r="F29" s="74">
        <f t="shared" si="0"/>
        <v>0.35267470149045049</v>
      </c>
      <c r="G29" s="74">
        <f t="shared" si="1"/>
        <v>0.64732529850954956</v>
      </c>
      <c r="H29" s="74">
        <f t="shared" si="2"/>
        <v>7.7713586058625342E-2</v>
      </c>
      <c r="I29" s="66"/>
    </row>
    <row r="30" spans="1:9" x14ac:dyDescent="0.25">
      <c r="A30" s="66"/>
      <c r="B30" s="67" t="s">
        <v>523</v>
      </c>
      <c r="C30" s="68">
        <v>48</v>
      </c>
      <c r="D30" s="68">
        <v>16</v>
      </c>
      <c r="E30" s="68">
        <v>64</v>
      </c>
      <c r="F30" s="74">
        <f t="shared" si="0"/>
        <v>0.25</v>
      </c>
      <c r="G30" s="74">
        <f t="shared" si="1"/>
        <v>0.75</v>
      </c>
      <c r="H30" s="74">
        <f t="shared" si="2"/>
        <v>0.23856062735983122</v>
      </c>
      <c r="I30" s="66"/>
    </row>
    <row r="31" spans="1:9" x14ac:dyDescent="0.25">
      <c r="A31" s="66"/>
      <c r="B31" s="67" t="s">
        <v>524</v>
      </c>
      <c r="C31" s="68">
        <v>403</v>
      </c>
      <c r="D31" s="68">
        <v>244</v>
      </c>
      <c r="E31" s="68">
        <v>647</v>
      </c>
      <c r="F31" s="74">
        <f t="shared" si="0"/>
        <v>0.37712519319938176</v>
      </c>
      <c r="G31" s="74">
        <f t="shared" si="1"/>
        <v>0.62287480680061824</v>
      </c>
      <c r="H31" s="74">
        <f t="shared" si="2"/>
        <v>5.3552581064263423E-2</v>
      </c>
      <c r="I31" s="66"/>
    </row>
    <row r="32" spans="1:9" x14ac:dyDescent="0.25">
      <c r="A32" s="66"/>
      <c r="B32" s="67" t="s">
        <v>525</v>
      </c>
      <c r="C32" s="68">
        <v>27</v>
      </c>
      <c r="D32" s="68">
        <v>4</v>
      </c>
      <c r="E32" s="68">
        <v>31</v>
      </c>
      <c r="F32" s="74">
        <f t="shared" si="0"/>
        <v>0.12903225806451613</v>
      </c>
      <c r="G32" s="74">
        <f t="shared" si="1"/>
        <v>0.87096774193548387</v>
      </c>
      <c r="H32" s="74">
        <f t="shared" si="2"/>
        <v>0.6152898959714056</v>
      </c>
      <c r="I32" s="66"/>
    </row>
    <row r="33" spans="1:9" x14ac:dyDescent="0.25">
      <c r="A33" s="66"/>
      <c r="B33" s="67" t="s">
        <v>526</v>
      </c>
      <c r="C33" s="68">
        <v>3</v>
      </c>
      <c r="D33" s="68">
        <v>2</v>
      </c>
      <c r="E33" s="68">
        <v>5</v>
      </c>
      <c r="F33" s="74">
        <f t="shared" si="0"/>
        <v>0.4</v>
      </c>
      <c r="G33" s="74">
        <f t="shared" si="1"/>
        <v>0.6</v>
      </c>
      <c r="H33" s="74">
        <f t="shared" si="2"/>
        <v>3.5218251811136227E-2</v>
      </c>
      <c r="I33" s="66"/>
    </row>
    <row r="34" spans="1:9" x14ac:dyDescent="0.25">
      <c r="A34" s="66"/>
      <c r="B34" s="67" t="s">
        <v>527</v>
      </c>
      <c r="C34" s="68">
        <v>14</v>
      </c>
      <c r="D34" s="68">
        <v>3</v>
      </c>
      <c r="E34" s="68">
        <v>17</v>
      </c>
      <c r="F34" s="74">
        <f t="shared" si="0"/>
        <v>0.17647058823529413</v>
      </c>
      <c r="G34" s="74">
        <f t="shared" si="1"/>
        <v>0.82352941176470584</v>
      </c>
      <c r="H34" s="74">
        <f t="shared" si="2"/>
        <v>0.43288674062025473</v>
      </c>
      <c r="I34" s="66"/>
    </row>
    <row r="35" spans="1:9" x14ac:dyDescent="0.25">
      <c r="A35" s="66"/>
      <c r="B35" s="67" t="s">
        <v>528</v>
      </c>
      <c r="C35" s="68">
        <v>100</v>
      </c>
      <c r="D35" s="68">
        <v>47</v>
      </c>
      <c r="E35" s="68">
        <v>147</v>
      </c>
      <c r="F35" s="74">
        <f t="shared" si="0"/>
        <v>0.31972789115646261</v>
      </c>
      <c r="G35" s="74">
        <f t="shared" si="1"/>
        <v>0.68027210884353739</v>
      </c>
      <c r="H35" s="74">
        <f t="shared" si="2"/>
        <v>0.1182232212884828</v>
      </c>
      <c r="I35" s="66"/>
    </row>
    <row r="36" spans="1:9" x14ac:dyDescent="0.25">
      <c r="A36" s="66"/>
      <c r="B36" s="67" t="s">
        <v>529</v>
      </c>
      <c r="C36" s="68">
        <v>21</v>
      </c>
      <c r="D36" s="68">
        <v>8</v>
      </c>
      <c r="E36" s="68">
        <v>29</v>
      </c>
      <c r="F36" s="74">
        <f t="shared" si="0"/>
        <v>0.27586206896551724</v>
      </c>
      <c r="G36" s="74">
        <f t="shared" si="1"/>
        <v>0.72413793103448276</v>
      </c>
      <c r="H36" s="74">
        <f t="shared" si="2"/>
        <v>0.1878855517464029</v>
      </c>
      <c r="I36" s="66"/>
    </row>
    <row r="37" spans="1:9" x14ac:dyDescent="0.25">
      <c r="A37" s="66"/>
      <c r="B37" s="67" t="s">
        <v>530</v>
      </c>
      <c r="C37" s="68">
        <v>2404</v>
      </c>
      <c r="D37" s="68">
        <v>844</v>
      </c>
      <c r="E37" s="68">
        <v>3248</v>
      </c>
      <c r="F37" s="74">
        <f t="shared" si="0"/>
        <v>0.25985221674876846</v>
      </c>
      <c r="G37" s="74">
        <f t="shared" si="1"/>
        <v>0.74014778325123154</v>
      </c>
      <c r="H37" s="74">
        <f t="shared" si="2"/>
        <v>0.21833853019084765</v>
      </c>
      <c r="I37" s="66"/>
    </row>
    <row r="38" spans="1:9" x14ac:dyDescent="0.25">
      <c r="A38" s="66"/>
      <c r="B38" s="67" t="s">
        <v>531</v>
      </c>
      <c r="C38" s="68">
        <v>9</v>
      </c>
      <c r="D38" s="68">
        <v>3</v>
      </c>
      <c r="E38" s="68">
        <v>12</v>
      </c>
      <c r="F38" s="74">
        <f t="shared" si="0"/>
        <v>0.25</v>
      </c>
      <c r="G38" s="74">
        <f t="shared" si="1"/>
        <v>0.75</v>
      </c>
      <c r="H38" s="74">
        <f t="shared" si="2"/>
        <v>0.23856062735983122</v>
      </c>
      <c r="I38" s="66"/>
    </row>
    <row r="39" spans="1:9" x14ac:dyDescent="0.25">
      <c r="A39" s="66" t="s">
        <v>518</v>
      </c>
      <c r="B39" s="67" t="s">
        <v>515</v>
      </c>
      <c r="C39" s="69">
        <v>2476</v>
      </c>
      <c r="D39" s="69">
        <v>546</v>
      </c>
      <c r="E39" s="69">
        <v>3022</v>
      </c>
      <c r="F39" s="74">
        <f t="shared" si="0"/>
        <v>0.18067504963600264</v>
      </c>
      <c r="G39" s="74">
        <f t="shared" si="1"/>
        <v>0.81932495036399733</v>
      </c>
      <c r="H39" s="74">
        <f t="shared" si="2"/>
        <v>0.41931070001709203</v>
      </c>
      <c r="I39" s="66">
        <v>0.90105353151487433</v>
      </c>
    </row>
    <row r="40" spans="1:9" x14ac:dyDescent="0.25">
      <c r="A40" s="66"/>
      <c r="B40" s="67" t="s">
        <v>520</v>
      </c>
      <c r="C40" s="68">
        <v>5673</v>
      </c>
      <c r="D40" s="68">
        <v>1769</v>
      </c>
      <c r="E40" s="68">
        <v>7442</v>
      </c>
      <c r="F40" s="74">
        <f t="shared" si="0"/>
        <v>0.23770491803278687</v>
      </c>
      <c r="G40" s="74">
        <f t="shared" si="1"/>
        <v>0.76229508196721307</v>
      </c>
      <c r="H40" s="74">
        <f t="shared" si="2"/>
        <v>0.2654871872288414</v>
      </c>
      <c r="I40" s="66"/>
    </row>
    <row r="41" spans="1:9" x14ac:dyDescent="0.25">
      <c r="A41" s="66"/>
      <c r="B41" s="67" t="s">
        <v>521</v>
      </c>
      <c r="C41" s="68">
        <v>1260</v>
      </c>
      <c r="D41" s="68">
        <v>523</v>
      </c>
      <c r="E41" s="68">
        <v>1783</v>
      </c>
      <c r="F41" s="74">
        <f t="shared" si="0"/>
        <v>0.29332585530005606</v>
      </c>
      <c r="G41" s="74">
        <f t="shared" si="1"/>
        <v>0.70667414469994394</v>
      </c>
      <c r="H41" s="74">
        <f t="shared" si="2"/>
        <v>0.15784483850614853</v>
      </c>
      <c r="I41" s="66"/>
    </row>
    <row r="42" spans="1:9" x14ac:dyDescent="0.25">
      <c r="A42" s="66"/>
      <c r="B42" s="67" t="s">
        <v>522</v>
      </c>
      <c r="C42" s="68">
        <v>28851</v>
      </c>
      <c r="D42" s="68">
        <v>17075</v>
      </c>
      <c r="E42" s="68">
        <v>45926</v>
      </c>
      <c r="F42" s="74">
        <f t="shared" si="0"/>
        <v>0.37179375517136265</v>
      </c>
      <c r="G42" s="74">
        <f t="shared" si="1"/>
        <v>0.62820624482863741</v>
      </c>
      <c r="H42" s="74">
        <f t="shared" si="2"/>
        <v>5.8410805762792319E-2</v>
      </c>
      <c r="I42" s="66"/>
    </row>
    <row r="43" spans="1:9" x14ac:dyDescent="0.25">
      <c r="A43" s="66" t="s">
        <v>36</v>
      </c>
      <c r="B43" s="67" t="s">
        <v>519</v>
      </c>
      <c r="C43" s="69">
        <v>28665</v>
      </c>
      <c r="D43" s="69">
        <v>16973</v>
      </c>
      <c r="E43" s="69">
        <v>45638</v>
      </c>
      <c r="F43" s="74">
        <f t="shared" si="0"/>
        <v>0.37190499145448969</v>
      </c>
      <c r="G43" s="74">
        <f t="shared" si="1"/>
        <v>0.62809500854551037</v>
      </c>
      <c r="H43" s="74">
        <f t="shared" si="2"/>
        <v>5.8307140355097493E-2</v>
      </c>
      <c r="I43" s="66">
        <v>1.1950030471106496</v>
      </c>
    </row>
    <row r="44" spans="1:9" x14ac:dyDescent="0.25">
      <c r="A44" s="66"/>
      <c r="B44" s="67" t="s">
        <v>526</v>
      </c>
      <c r="C44" s="68">
        <v>40</v>
      </c>
      <c r="D44" s="68">
        <v>36</v>
      </c>
      <c r="E44" s="68">
        <v>76</v>
      </c>
      <c r="F44" s="74">
        <f t="shared" si="0"/>
        <v>0.47368421052631576</v>
      </c>
      <c r="G44" s="74">
        <f t="shared" si="1"/>
        <v>0.52631578947368418</v>
      </c>
      <c r="H44" s="74">
        <f t="shared" si="2"/>
        <v>2.4082889768776376E-3</v>
      </c>
      <c r="I44" s="66"/>
    </row>
    <row r="45" spans="1:9" x14ac:dyDescent="0.25">
      <c r="A45" s="66"/>
      <c r="B45" s="67" t="s">
        <v>530</v>
      </c>
      <c r="C45" s="68">
        <v>2876</v>
      </c>
      <c r="D45" s="68">
        <v>889</v>
      </c>
      <c r="E45" s="68">
        <v>3765</v>
      </c>
      <c r="F45" s="74">
        <f t="shared" si="0"/>
        <v>0.23612217795484727</v>
      </c>
      <c r="G45" s="74">
        <f t="shared" si="1"/>
        <v>0.76387782204515275</v>
      </c>
      <c r="H45" s="74">
        <f t="shared" si="2"/>
        <v>0.26909580581982323</v>
      </c>
      <c r="I45" s="66"/>
    </row>
    <row r="46" spans="1:9" x14ac:dyDescent="0.25">
      <c r="A46" s="66"/>
      <c r="B46" s="67" t="s">
        <v>532</v>
      </c>
      <c r="C46" s="68">
        <v>3</v>
      </c>
      <c r="D46" s="68">
        <v>0</v>
      </c>
      <c r="E46" s="68">
        <v>3</v>
      </c>
      <c r="F46" s="74">
        <f t="shared" si="0"/>
        <v>0</v>
      </c>
      <c r="G46" s="74">
        <f t="shared" si="1"/>
        <v>1</v>
      </c>
      <c r="H46" s="74" t="e">
        <f t="shared" si="2"/>
        <v>#NUM!</v>
      </c>
      <c r="I46" s="66"/>
    </row>
    <row r="47" spans="1:9" x14ac:dyDescent="0.25">
      <c r="A47" s="66"/>
      <c r="B47" s="67" t="s">
        <v>533</v>
      </c>
      <c r="C47" s="68">
        <v>1307</v>
      </c>
      <c r="D47" s="68">
        <v>291</v>
      </c>
      <c r="E47" s="68">
        <v>1598</v>
      </c>
      <c r="F47" s="74">
        <f t="shared" si="0"/>
        <v>0.1821026282853567</v>
      </c>
      <c r="G47" s="74">
        <f t="shared" si="1"/>
        <v>0.81789737171464327</v>
      </c>
      <c r="H47" s="74">
        <f t="shared" si="2"/>
        <v>0.41478142689120845</v>
      </c>
      <c r="I47" s="66"/>
    </row>
    <row r="48" spans="1:9" x14ac:dyDescent="0.25">
      <c r="A48" s="66"/>
      <c r="B48" s="67" t="s">
        <v>534</v>
      </c>
      <c r="C48" s="68">
        <v>1193</v>
      </c>
      <c r="D48" s="68">
        <v>487</v>
      </c>
      <c r="E48" s="68">
        <v>1680</v>
      </c>
      <c r="F48" s="74">
        <f t="shared" si="0"/>
        <v>0.28988095238095241</v>
      </c>
      <c r="G48" s="74">
        <f t="shared" si="1"/>
        <v>0.71011904761904765</v>
      </c>
      <c r="H48" s="74">
        <f t="shared" si="2"/>
        <v>0.16351946822245805</v>
      </c>
      <c r="I48" s="66"/>
    </row>
    <row r="49" spans="1:9" x14ac:dyDescent="0.25">
      <c r="A49" s="65"/>
      <c r="B49" s="67" t="s">
        <v>535</v>
      </c>
      <c r="C49" s="68">
        <v>4176</v>
      </c>
      <c r="D49" s="68">
        <v>1237</v>
      </c>
      <c r="E49" s="68">
        <v>5413</v>
      </c>
      <c r="F49" s="74">
        <f t="shared" si="0"/>
        <v>0.22852392388693885</v>
      </c>
      <c r="G49" s="74">
        <f t="shared" si="1"/>
        <v>0.77147607611306113</v>
      </c>
      <c r="H49" s="74">
        <f t="shared" si="2"/>
        <v>0.2868909168451847</v>
      </c>
      <c r="I49" s="65"/>
    </row>
    <row r="50" spans="1:9" x14ac:dyDescent="0.25">
      <c r="A50" t="s">
        <v>53</v>
      </c>
      <c r="B50" s="75" t="s">
        <v>515</v>
      </c>
      <c r="C50" s="77">
        <v>8229</v>
      </c>
      <c r="D50" s="77">
        <v>6959</v>
      </c>
      <c r="E50" s="77">
        <v>15188</v>
      </c>
      <c r="F50" s="74">
        <f t="shared" si="0"/>
        <v>0.45819067685014486</v>
      </c>
      <c r="G50" s="74">
        <f t="shared" si="1"/>
        <v>0.54180932314985519</v>
      </c>
      <c r="H50" s="74">
        <f t="shared" si="2"/>
        <v>6.0874563341489817E-3</v>
      </c>
      <c r="I50">
        <f>SUM(H50:H53)</f>
        <v>0.29793770575219247</v>
      </c>
    </row>
    <row r="51" spans="1:9" x14ac:dyDescent="0.25">
      <c r="B51" s="75" t="s">
        <v>520</v>
      </c>
      <c r="C51" s="76">
        <v>7471</v>
      </c>
      <c r="D51" s="76">
        <v>5856</v>
      </c>
      <c r="E51" s="76">
        <v>13327</v>
      </c>
      <c r="F51" s="74">
        <f t="shared" si="0"/>
        <v>0.43940871914159224</v>
      </c>
      <c r="G51" s="74">
        <f t="shared" si="1"/>
        <v>0.5605912808584077</v>
      </c>
      <c r="H51" s="74">
        <f t="shared" si="2"/>
        <v>1.2818408824151801E-2</v>
      </c>
    </row>
    <row r="52" spans="1:9" x14ac:dyDescent="0.25">
      <c r="B52" s="75" t="s">
        <v>521</v>
      </c>
      <c r="C52" s="76">
        <v>29</v>
      </c>
      <c r="D52" s="76">
        <v>22</v>
      </c>
      <c r="E52" s="76">
        <v>51</v>
      </c>
      <c r="F52" s="74">
        <f t="shared" si="0"/>
        <v>0.43137254901960786</v>
      </c>
      <c r="G52" s="74">
        <f t="shared" si="1"/>
        <v>0.56862745098039214</v>
      </c>
      <c r="H52" s="74">
        <f t="shared" si="2"/>
        <v>1.6467200383083302E-2</v>
      </c>
    </row>
    <row r="53" spans="1:9" x14ac:dyDescent="0.25">
      <c r="B53" s="75" t="s">
        <v>522</v>
      </c>
      <c r="C53" s="76">
        <v>22531</v>
      </c>
      <c r="D53" s="76">
        <v>7076</v>
      </c>
      <c r="E53" s="76">
        <v>29607</v>
      </c>
      <c r="F53" s="74">
        <f t="shared" si="0"/>
        <v>0.23899753436687271</v>
      </c>
      <c r="G53" s="74">
        <f t="shared" si="1"/>
        <v>0.76100246563312735</v>
      </c>
      <c r="H53" s="74">
        <f t="shared" si="2"/>
        <v>0.26256464021080839</v>
      </c>
    </row>
  </sheetData>
  <autoFilter ref="A1:I49"/>
  <pageMargins left="0.7" right="0.7" top="0.75" bottom="0.75" header="0.3" footer="0.3"/>
  <pageSetup orientation="portrait" horizontalDpi="100" verticalDpi="1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B5" sqref="B5"/>
    </sheetView>
  </sheetViews>
  <sheetFormatPr defaultRowHeight="15" x14ac:dyDescent="0.25"/>
  <cols>
    <col min="1" max="1" width="9.140625" style="74"/>
  </cols>
  <sheetData>
    <row r="1" spans="1:5" ht="15.75" thickBot="1" x14ac:dyDescent="0.3">
      <c r="B1" s="73" t="s">
        <v>536</v>
      </c>
      <c r="C1" s="57"/>
    </row>
    <row r="2" spans="1:5" ht="15.75" thickBot="1" x14ac:dyDescent="0.3">
      <c r="A2" s="74" t="s">
        <v>447</v>
      </c>
      <c r="B2" s="78">
        <v>791527</v>
      </c>
      <c r="C2" s="16">
        <v>3074738</v>
      </c>
      <c r="D2">
        <v>0</v>
      </c>
      <c r="E2" t="str">
        <f>CONCATENATE("if ",A2,"&gt;=",B2," and ",A2,"&lt;=",C2," then ",A2,"=",D2,";")</f>
        <v>if A&gt;=791527 and A&lt;=3074738 then A=0;</v>
      </c>
    </row>
    <row r="3" spans="1:5" ht="15.75" thickBot="1" x14ac:dyDescent="0.3">
      <c r="A3" s="74" t="s">
        <v>447</v>
      </c>
      <c r="B3" s="78">
        <v>354052</v>
      </c>
      <c r="C3" s="16">
        <v>791312</v>
      </c>
      <c r="D3">
        <v>1</v>
      </c>
      <c r="E3" s="74" t="str">
        <f t="shared" ref="E3:E49" si="0">CONCATENATE("if ",A3,"&gt;=",B3," and ",A3,"&lt;=",C3," then ",A3,"=",D3,";")</f>
        <v>if A&gt;=354052 and A&lt;=791312 then A=1;</v>
      </c>
    </row>
    <row r="4" spans="1:5" ht="15.75" thickBot="1" x14ac:dyDescent="0.3">
      <c r="A4" s="74" t="s">
        <v>447</v>
      </c>
      <c r="B4" s="78">
        <v>308112</v>
      </c>
      <c r="C4" s="16">
        <v>354010</v>
      </c>
      <c r="D4">
        <v>2</v>
      </c>
      <c r="E4" s="74" t="str">
        <f t="shared" si="0"/>
        <v>if A&gt;=308112 and A&lt;=354010 then A=2;</v>
      </c>
    </row>
    <row r="5" spans="1:5" ht="15.75" thickBot="1" x14ac:dyDescent="0.3">
      <c r="A5" s="74" t="s">
        <v>447</v>
      </c>
      <c r="B5" s="78">
        <v>308071.09999999998</v>
      </c>
      <c r="C5" s="16">
        <v>308071.09999999998</v>
      </c>
      <c r="D5" s="74">
        <v>3</v>
      </c>
      <c r="E5" s="74" t="str">
        <f t="shared" si="0"/>
        <v>if A&gt;=308071.1 and A&lt;=308071.1 then A=3;</v>
      </c>
    </row>
    <row r="6" spans="1:5" ht="15.75" thickBot="1" x14ac:dyDescent="0.3">
      <c r="A6" s="74" t="s">
        <v>447</v>
      </c>
      <c r="B6" s="78">
        <v>224139</v>
      </c>
      <c r="C6" s="16">
        <v>307981</v>
      </c>
      <c r="D6" s="74">
        <v>4</v>
      </c>
      <c r="E6" s="74" t="str">
        <f t="shared" si="0"/>
        <v>if A&gt;=224139 and A&lt;=307981 then A=4;</v>
      </c>
    </row>
    <row r="7" spans="1:5" ht="15.75" thickBot="1" x14ac:dyDescent="0.3">
      <c r="A7" s="74" t="s">
        <v>447</v>
      </c>
      <c r="B7" s="78">
        <v>119153</v>
      </c>
      <c r="C7" s="16">
        <v>224125</v>
      </c>
      <c r="D7" s="74">
        <v>5</v>
      </c>
      <c r="E7" s="74" t="str">
        <f t="shared" si="0"/>
        <v>if A&gt;=119153 and A&lt;=224125 then A=5;</v>
      </c>
    </row>
    <row r="8" spans="1:5" ht="15.75" thickBot="1" x14ac:dyDescent="0.3">
      <c r="A8" s="74" t="s">
        <v>447</v>
      </c>
      <c r="B8" s="78">
        <v>62177</v>
      </c>
      <c r="C8" s="16">
        <v>119149</v>
      </c>
      <c r="D8" s="74">
        <v>6</v>
      </c>
      <c r="E8" s="74" t="str">
        <f t="shared" si="0"/>
        <v>if A&gt;=62177 and A&lt;=119149 then A=6;</v>
      </c>
    </row>
    <row r="9" spans="1:5" ht="15.75" thickBot="1" x14ac:dyDescent="0.3">
      <c r="A9" s="74" t="s">
        <v>447</v>
      </c>
      <c r="B9" s="78">
        <v>27196</v>
      </c>
      <c r="C9" s="16">
        <v>62176</v>
      </c>
      <c r="D9" s="74">
        <v>7</v>
      </c>
      <c r="E9" s="74" t="str">
        <f t="shared" si="0"/>
        <v>if A&gt;=27196 and A&lt;=62176 then A=7;</v>
      </c>
    </row>
    <row r="10" spans="1:5" ht="15.75" thickBot="1" x14ac:dyDescent="0.3">
      <c r="A10" s="74" t="s">
        <v>447</v>
      </c>
      <c r="B10" s="78">
        <v>5042</v>
      </c>
      <c r="C10" s="16">
        <v>27184</v>
      </c>
      <c r="D10" s="74">
        <v>8</v>
      </c>
      <c r="E10" s="74" t="str">
        <f t="shared" si="0"/>
        <v>if A&gt;=5042 and A&lt;=27184 then A=8;</v>
      </c>
    </row>
    <row r="11" spans="1:5" x14ac:dyDescent="0.25">
      <c r="A11" s="74" t="s">
        <v>447</v>
      </c>
      <c r="B11" s="79">
        <v>0</v>
      </c>
      <c r="C11" s="18">
        <v>5039</v>
      </c>
      <c r="D11" s="74">
        <v>9</v>
      </c>
      <c r="E11" s="74" t="str">
        <f t="shared" si="0"/>
        <v>if A&gt;=0 and A&lt;=5039 then A=9;</v>
      </c>
    </row>
    <row r="12" spans="1:5" ht="15.75" thickBot="1" x14ac:dyDescent="0.3">
      <c r="A12" s="74" t="s">
        <v>448</v>
      </c>
      <c r="B12" s="78">
        <v>1065109</v>
      </c>
      <c r="C12" s="4">
        <v>3607108</v>
      </c>
      <c r="D12" s="16">
        <v>0</v>
      </c>
      <c r="E12" s="74" t="str">
        <f t="shared" si="0"/>
        <v>if B&gt;=1065109 and B&lt;=3607108 then B=0;</v>
      </c>
    </row>
    <row r="13" spans="1:5" ht="15.75" thickBot="1" x14ac:dyDescent="0.3">
      <c r="A13" s="74" t="s">
        <v>448</v>
      </c>
      <c r="B13" s="78">
        <v>515772</v>
      </c>
      <c r="C13" s="4">
        <v>1065029</v>
      </c>
      <c r="D13" s="16">
        <v>1</v>
      </c>
      <c r="E13" s="74" t="str">
        <f t="shared" si="0"/>
        <v>if B&gt;=515772 and B&lt;=1065029 then B=1;</v>
      </c>
    </row>
    <row r="14" spans="1:5" ht="15.75" thickBot="1" x14ac:dyDescent="0.3">
      <c r="A14" s="74" t="s">
        <v>448</v>
      </c>
      <c r="B14" s="78">
        <v>434992</v>
      </c>
      <c r="C14" s="4">
        <v>515735</v>
      </c>
      <c r="D14" s="16">
        <v>2</v>
      </c>
      <c r="E14" s="74" t="str">
        <f t="shared" si="0"/>
        <v>if B&gt;=434992 and B&lt;=515735 then B=2;</v>
      </c>
    </row>
    <row r="15" spans="1:5" ht="15.75" thickBot="1" x14ac:dyDescent="0.3">
      <c r="A15" s="74" t="s">
        <v>448</v>
      </c>
      <c r="B15" s="78">
        <v>434954.5</v>
      </c>
      <c r="C15" s="4">
        <v>434954.5</v>
      </c>
      <c r="D15" s="16">
        <v>3</v>
      </c>
      <c r="E15" s="74" t="str">
        <f t="shared" si="0"/>
        <v>if B&gt;=434954.5 and B&lt;=434954.5 then B=3;</v>
      </c>
    </row>
    <row r="16" spans="1:5" ht="15.75" thickBot="1" x14ac:dyDescent="0.3">
      <c r="A16" s="74" t="s">
        <v>448</v>
      </c>
      <c r="B16" s="78">
        <v>369025</v>
      </c>
      <c r="C16" s="4">
        <v>434861</v>
      </c>
      <c r="D16" s="16">
        <v>4</v>
      </c>
      <c r="E16" s="74" t="str">
        <f t="shared" si="0"/>
        <v>if B&gt;=369025 and B&lt;=434861 then B=4;</v>
      </c>
    </row>
    <row r="17" spans="1:5" ht="15.75" thickBot="1" x14ac:dyDescent="0.3">
      <c r="A17" s="74" t="s">
        <v>448</v>
      </c>
      <c r="B17" s="78">
        <v>184904</v>
      </c>
      <c r="C17" s="4">
        <v>369015</v>
      </c>
      <c r="D17" s="16">
        <v>5</v>
      </c>
      <c r="E17" s="74" t="str">
        <f t="shared" si="0"/>
        <v>if B&gt;=184904 and B&lt;=369015 then B=5;</v>
      </c>
    </row>
    <row r="18" spans="1:5" ht="15.75" thickBot="1" x14ac:dyDescent="0.3">
      <c r="A18" s="74" t="s">
        <v>448</v>
      </c>
      <c r="B18" s="78">
        <v>79829</v>
      </c>
      <c r="C18" s="4">
        <v>184871</v>
      </c>
      <c r="D18" s="16">
        <v>6</v>
      </c>
      <c r="E18" s="74" t="str">
        <f t="shared" si="0"/>
        <v>if B&gt;=79829 and B&lt;=184871 then B=6;</v>
      </c>
    </row>
    <row r="19" spans="1:5" ht="15.75" thickBot="1" x14ac:dyDescent="0.3">
      <c r="A19" s="74" t="s">
        <v>448</v>
      </c>
      <c r="B19" s="78">
        <v>25417</v>
      </c>
      <c r="C19" s="4">
        <v>79827</v>
      </c>
      <c r="D19" s="16">
        <v>7</v>
      </c>
      <c r="E19" s="74" t="str">
        <f t="shared" si="0"/>
        <v>if B&gt;=25417 and B&lt;=79827 then B=7;</v>
      </c>
    </row>
    <row r="20" spans="1:5" ht="15.75" thickBot="1" x14ac:dyDescent="0.3">
      <c r="A20" s="74" t="s">
        <v>448</v>
      </c>
      <c r="B20" s="78">
        <v>2582</v>
      </c>
      <c r="C20" s="4">
        <v>25415</v>
      </c>
      <c r="D20" s="16">
        <v>8</v>
      </c>
      <c r="E20" s="74" t="str">
        <f t="shared" si="0"/>
        <v>if B&gt;=2582 and B&lt;=25415 then B=8;</v>
      </c>
    </row>
    <row r="21" spans="1:5" x14ac:dyDescent="0.25">
      <c r="A21" s="74" t="s">
        <v>448</v>
      </c>
      <c r="B21" s="79">
        <v>0</v>
      </c>
      <c r="C21" s="7">
        <v>2580</v>
      </c>
      <c r="D21" s="18">
        <v>9</v>
      </c>
      <c r="E21" s="74" t="str">
        <f t="shared" si="0"/>
        <v>if B&gt;=0 and B&lt;=2580 then B=9;</v>
      </c>
    </row>
    <row r="22" spans="1:5" ht="15.75" thickBot="1" x14ac:dyDescent="0.3">
      <c r="A22" s="74" t="s">
        <v>506</v>
      </c>
      <c r="B22" s="78">
        <v>56115</v>
      </c>
      <c r="C22" s="4">
        <v>709723</v>
      </c>
      <c r="D22" s="16">
        <v>0</v>
      </c>
      <c r="E22" s="74" t="str">
        <f t="shared" si="0"/>
        <v>if C&gt;=56115 and C&lt;=709723 then C=0;</v>
      </c>
    </row>
    <row r="23" spans="1:5" ht="15.75" thickBot="1" x14ac:dyDescent="0.3">
      <c r="A23" s="74" t="s">
        <v>506</v>
      </c>
      <c r="B23" s="78">
        <v>42102</v>
      </c>
      <c r="C23" s="4">
        <v>56103</v>
      </c>
      <c r="D23" s="16">
        <v>1</v>
      </c>
      <c r="E23" s="74" t="str">
        <f t="shared" si="0"/>
        <v>if C&gt;=42102 and C&lt;=56103 then C=1;</v>
      </c>
    </row>
    <row r="24" spans="1:5" ht="15.75" thickBot="1" x14ac:dyDescent="0.3">
      <c r="A24" s="74" t="s">
        <v>506</v>
      </c>
      <c r="B24" s="78">
        <v>42100.04</v>
      </c>
      <c r="C24" s="4">
        <v>42100.04</v>
      </c>
      <c r="D24" s="16">
        <v>3</v>
      </c>
      <c r="E24" s="74" t="str">
        <f t="shared" si="0"/>
        <v>if C&gt;=42100.04 and C&lt;=42100.04 then C=3;</v>
      </c>
    </row>
    <row r="25" spans="1:5" ht="15.75" thickBot="1" x14ac:dyDescent="0.3">
      <c r="A25" s="74" t="s">
        <v>506</v>
      </c>
      <c r="B25" s="78">
        <v>29968</v>
      </c>
      <c r="C25" s="4">
        <v>42048</v>
      </c>
      <c r="D25" s="16">
        <v>5</v>
      </c>
      <c r="E25" s="74" t="str">
        <f t="shared" si="0"/>
        <v>if C&gt;=29968 and C&lt;=42048 then C=5;</v>
      </c>
    </row>
    <row r="26" spans="1:5" ht="15.75" thickBot="1" x14ac:dyDescent="0.3">
      <c r="A26" s="74" t="s">
        <v>506</v>
      </c>
      <c r="B26" s="78">
        <v>9113</v>
      </c>
      <c r="C26" s="4">
        <v>29961</v>
      </c>
      <c r="D26" s="16">
        <v>6</v>
      </c>
      <c r="E26" s="74" t="str">
        <f t="shared" si="0"/>
        <v>if C&gt;=9113 and C&lt;=29961 then C=6;</v>
      </c>
    </row>
    <row r="27" spans="1:5" ht="15.75" thickBot="1" x14ac:dyDescent="0.3">
      <c r="A27" s="74" t="s">
        <v>506</v>
      </c>
      <c r="B27" s="78">
        <v>3430</v>
      </c>
      <c r="C27" s="4">
        <v>9112</v>
      </c>
      <c r="D27" s="16">
        <v>7</v>
      </c>
      <c r="E27" s="74" t="str">
        <f t="shared" si="0"/>
        <v>if C&gt;=3430 and C&lt;=9112 then C=7;</v>
      </c>
    </row>
    <row r="28" spans="1:5" ht="15.75" thickBot="1" x14ac:dyDescent="0.3">
      <c r="A28" s="74" t="s">
        <v>506</v>
      </c>
      <c r="B28" s="78">
        <v>1241</v>
      </c>
      <c r="C28" s="4">
        <v>3429</v>
      </c>
      <c r="D28" s="16">
        <v>8</v>
      </c>
      <c r="E28" s="74" t="str">
        <f t="shared" si="0"/>
        <v>if C&gt;=1241 and C&lt;=3429 then C=8;</v>
      </c>
    </row>
    <row r="29" spans="1:5" x14ac:dyDescent="0.25">
      <c r="A29" s="74" t="s">
        <v>506</v>
      </c>
      <c r="B29" s="79">
        <v>0</v>
      </c>
      <c r="C29" s="7">
        <v>1240</v>
      </c>
      <c r="D29" s="18">
        <v>9</v>
      </c>
      <c r="E29" s="74" t="str">
        <f t="shared" si="0"/>
        <v>if C&gt;=0 and C&lt;=1240 then C=9;</v>
      </c>
    </row>
    <row r="30" spans="1:5" ht="15.75" thickBot="1" x14ac:dyDescent="0.3">
      <c r="A30" s="74" t="s">
        <v>449</v>
      </c>
      <c r="B30" s="78">
        <v>950065</v>
      </c>
      <c r="C30" s="4">
        <v>3411370</v>
      </c>
      <c r="D30" s="16">
        <v>0</v>
      </c>
      <c r="E30" s="74" t="str">
        <f t="shared" si="0"/>
        <v>if D&gt;=950065 and D&lt;=3411370 then D=0;</v>
      </c>
    </row>
    <row r="31" spans="1:5" ht="15.75" thickBot="1" x14ac:dyDescent="0.3">
      <c r="A31" s="74" t="s">
        <v>449</v>
      </c>
      <c r="B31" s="78">
        <v>475104</v>
      </c>
      <c r="C31" s="4">
        <v>949988</v>
      </c>
      <c r="D31" s="16">
        <v>1</v>
      </c>
      <c r="E31" s="74" t="str">
        <f t="shared" si="0"/>
        <v>if D&gt;=475104 and D&lt;=949988 then D=1;</v>
      </c>
    </row>
    <row r="32" spans="1:5" ht="15.75" thickBot="1" x14ac:dyDescent="0.3">
      <c r="A32" s="74" t="s">
        <v>449</v>
      </c>
      <c r="B32" s="78">
        <v>362467.3</v>
      </c>
      <c r="C32" s="4">
        <v>475055</v>
      </c>
      <c r="D32" s="16">
        <v>2</v>
      </c>
      <c r="E32" s="74" t="str">
        <f t="shared" si="0"/>
        <v>if D&gt;=362467.3 and D&lt;=475055 then D=2;</v>
      </c>
    </row>
    <row r="33" spans="1:5" ht="15.75" thickBot="1" x14ac:dyDescent="0.3">
      <c r="A33" s="74" t="s">
        <v>449</v>
      </c>
      <c r="B33" s="78">
        <v>207436</v>
      </c>
      <c r="C33" s="4">
        <v>362436</v>
      </c>
      <c r="D33" s="16">
        <v>3</v>
      </c>
      <c r="E33" s="74" t="str">
        <f t="shared" si="0"/>
        <v>if D&gt;=207436 and D&lt;=362436 then D=3;</v>
      </c>
    </row>
    <row r="34" spans="1:5" ht="15.75" thickBot="1" x14ac:dyDescent="0.3">
      <c r="A34" s="74" t="s">
        <v>449</v>
      </c>
      <c r="B34" s="78">
        <v>102755</v>
      </c>
      <c r="C34" s="4">
        <v>207433</v>
      </c>
      <c r="D34" s="16">
        <v>4</v>
      </c>
      <c r="E34" s="74" t="str">
        <f t="shared" si="0"/>
        <v>if D&gt;=102755 and D&lt;=207433 then D=4;</v>
      </c>
    </row>
    <row r="35" spans="1:5" ht="15.75" thickBot="1" x14ac:dyDescent="0.3">
      <c r="A35" s="74" t="s">
        <v>449</v>
      </c>
      <c r="B35" s="78">
        <v>36290</v>
      </c>
      <c r="C35" s="4">
        <v>102748</v>
      </c>
      <c r="D35" s="16">
        <v>5</v>
      </c>
      <c r="E35" s="74" t="str">
        <f t="shared" si="0"/>
        <v>if D&gt;=36290 and D&lt;=102748 then D=5;</v>
      </c>
    </row>
    <row r="36" spans="1:5" ht="15.75" thickBot="1" x14ac:dyDescent="0.3">
      <c r="A36" s="74" t="s">
        <v>449</v>
      </c>
      <c r="B36" s="78">
        <v>10905</v>
      </c>
      <c r="C36" s="4">
        <v>36276</v>
      </c>
      <c r="D36" s="16">
        <v>6</v>
      </c>
      <c r="E36" s="74" t="str">
        <f t="shared" si="0"/>
        <v>if D&gt;=10905 and D&lt;=36276 then D=6;</v>
      </c>
    </row>
    <row r="37" spans="1:5" ht="15.75" thickBot="1" x14ac:dyDescent="0.3">
      <c r="A37" s="74" t="s">
        <v>449</v>
      </c>
      <c r="B37" s="78">
        <v>4015</v>
      </c>
      <c r="C37" s="4">
        <v>10897</v>
      </c>
      <c r="D37" s="16">
        <v>7</v>
      </c>
      <c r="E37" s="74" t="str">
        <f t="shared" si="0"/>
        <v>if D&gt;=4015 and D&lt;=10897 then D=7;</v>
      </c>
    </row>
    <row r="38" spans="1:5" ht="15.75" thickBot="1" x14ac:dyDescent="0.3">
      <c r="A38" s="74" t="s">
        <v>449</v>
      </c>
      <c r="B38" s="78">
        <v>1585</v>
      </c>
      <c r="C38" s="4">
        <v>4014</v>
      </c>
      <c r="D38" s="16">
        <v>8</v>
      </c>
      <c r="E38" s="74" t="str">
        <f t="shared" si="0"/>
        <v>if D&gt;=1585 and D&lt;=4014 then D=8;</v>
      </c>
    </row>
    <row r="39" spans="1:5" x14ac:dyDescent="0.25">
      <c r="A39" s="74" t="s">
        <v>449</v>
      </c>
      <c r="B39" s="79">
        <v>0</v>
      </c>
      <c r="C39" s="7">
        <v>1584</v>
      </c>
      <c r="D39" s="18">
        <v>9</v>
      </c>
      <c r="E39" s="74" t="str">
        <f t="shared" si="0"/>
        <v>if D&gt;=0 and D&lt;=1584 then D=9;</v>
      </c>
    </row>
    <row r="40" spans="1:5" ht="15.75" thickBot="1" x14ac:dyDescent="0.3">
      <c r="A40" s="74" t="s">
        <v>450</v>
      </c>
      <c r="B40" s="78">
        <v>624692</v>
      </c>
      <c r="C40" s="4">
        <v>2002744</v>
      </c>
      <c r="D40" s="16">
        <v>0</v>
      </c>
      <c r="E40" s="74" t="str">
        <f t="shared" si="0"/>
        <v>if E&gt;=624692 and E&lt;=2002744 then E=0;</v>
      </c>
    </row>
    <row r="41" spans="1:5" ht="15.75" thickBot="1" x14ac:dyDescent="0.3">
      <c r="A41" s="74" t="s">
        <v>450</v>
      </c>
      <c r="B41" s="78">
        <v>259046</v>
      </c>
      <c r="C41" s="4">
        <v>624643</v>
      </c>
      <c r="D41" s="16">
        <v>1</v>
      </c>
      <c r="E41" s="74" t="str">
        <f t="shared" si="0"/>
        <v>if E&gt;=259046 and E&lt;=624643 then E=1;</v>
      </c>
    </row>
    <row r="42" spans="1:5" ht="15.75" thickBot="1" x14ac:dyDescent="0.3">
      <c r="A42" s="74" t="s">
        <v>450</v>
      </c>
      <c r="B42" s="78">
        <v>240335</v>
      </c>
      <c r="C42" s="4">
        <v>259011</v>
      </c>
      <c r="D42" s="16">
        <v>2</v>
      </c>
      <c r="E42" s="74" t="str">
        <f t="shared" si="0"/>
        <v>if E&gt;=240335 and E&lt;=259011 then E=2;</v>
      </c>
    </row>
    <row r="43" spans="1:5" ht="15.75" thickBot="1" x14ac:dyDescent="0.3">
      <c r="A43" s="74" t="s">
        <v>450</v>
      </c>
      <c r="B43" s="78">
        <v>240318.5</v>
      </c>
      <c r="C43" s="4">
        <v>240318.5</v>
      </c>
      <c r="D43" s="16">
        <v>3</v>
      </c>
      <c r="E43" s="74" t="str">
        <f t="shared" si="0"/>
        <v>if E&gt;=240318.5 and E&lt;=240318.5 then E=3;</v>
      </c>
    </row>
    <row r="44" spans="1:5" ht="15.75" thickBot="1" x14ac:dyDescent="0.3">
      <c r="A44" s="74" t="s">
        <v>450</v>
      </c>
      <c r="B44" s="78">
        <v>170717</v>
      </c>
      <c r="C44" s="4">
        <v>240270</v>
      </c>
      <c r="D44" s="16">
        <v>4</v>
      </c>
      <c r="E44" s="74" t="str">
        <f t="shared" si="0"/>
        <v>if E&gt;=170717 and E&lt;=240270 then E=4;</v>
      </c>
    </row>
    <row r="45" spans="1:5" ht="15.75" thickBot="1" x14ac:dyDescent="0.3">
      <c r="A45" s="74" t="s">
        <v>450</v>
      </c>
      <c r="B45" s="78">
        <v>85300</v>
      </c>
      <c r="C45" s="4">
        <v>170714</v>
      </c>
      <c r="D45" s="16">
        <v>5</v>
      </c>
      <c r="E45" s="74" t="str">
        <f t="shared" si="0"/>
        <v>if E&gt;=85300 and E&lt;=170714 then E=5;</v>
      </c>
    </row>
    <row r="46" spans="1:5" ht="15.75" thickBot="1" x14ac:dyDescent="0.3">
      <c r="A46" s="74" t="s">
        <v>450</v>
      </c>
      <c r="B46" s="78">
        <v>40955</v>
      </c>
      <c r="C46" s="4">
        <v>85295</v>
      </c>
      <c r="D46" s="16">
        <v>6</v>
      </c>
      <c r="E46" s="74" t="str">
        <f t="shared" si="0"/>
        <v>if E&gt;=40955 and E&lt;=85295 then E=6;</v>
      </c>
    </row>
    <row r="47" spans="1:5" ht="15.75" thickBot="1" x14ac:dyDescent="0.3">
      <c r="A47" s="74" t="s">
        <v>450</v>
      </c>
      <c r="B47" s="78">
        <v>14074</v>
      </c>
      <c r="C47" s="4">
        <v>40954</v>
      </c>
      <c r="D47" s="16">
        <v>7</v>
      </c>
      <c r="E47" s="74" t="str">
        <f t="shared" si="0"/>
        <v>if E&gt;=14074 and E&lt;=40954 then E=7;</v>
      </c>
    </row>
    <row r="48" spans="1:5" ht="15.75" thickBot="1" x14ac:dyDescent="0.3">
      <c r="A48" s="74" t="s">
        <v>450</v>
      </c>
      <c r="B48" s="78">
        <v>1079</v>
      </c>
      <c r="C48" s="4">
        <v>14073</v>
      </c>
      <c r="D48" s="16">
        <v>8</v>
      </c>
      <c r="E48" s="74" t="str">
        <f t="shared" si="0"/>
        <v>if E&gt;=1079 and E&lt;=14073 then E=8;</v>
      </c>
    </row>
    <row r="49" spans="1:5" x14ac:dyDescent="0.25">
      <c r="A49" s="74" t="s">
        <v>450</v>
      </c>
      <c r="B49" s="79">
        <v>0</v>
      </c>
      <c r="C49" s="7">
        <v>1078</v>
      </c>
      <c r="D49" s="18">
        <v>9</v>
      </c>
      <c r="E49" s="74" t="str">
        <f t="shared" si="0"/>
        <v>if E&gt;=0 and E&lt;=1078 then E=9;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L22" sqref="L22"/>
    </sheetView>
  </sheetViews>
  <sheetFormatPr defaultRowHeight="15" x14ac:dyDescent="0.25"/>
  <cols>
    <col min="9" max="10" width="9.140625" style="74"/>
  </cols>
  <sheetData>
    <row r="1" spans="1:10" s="74" customFormat="1" ht="26.25" x14ac:dyDescent="0.25">
      <c r="A1" s="81" t="s">
        <v>537</v>
      </c>
      <c r="B1" s="82" t="s">
        <v>538</v>
      </c>
      <c r="C1" s="82" t="s">
        <v>539</v>
      </c>
      <c r="D1" s="12" t="s">
        <v>540</v>
      </c>
      <c r="E1" s="12" t="s">
        <v>541</v>
      </c>
      <c r="F1" s="83" t="s">
        <v>542</v>
      </c>
      <c r="I1" s="81" t="s">
        <v>537</v>
      </c>
      <c r="J1" s="83" t="s">
        <v>542</v>
      </c>
    </row>
    <row r="2" spans="1:10" ht="15.75" thickBot="1" x14ac:dyDescent="0.3">
      <c r="A2" s="15" t="s">
        <v>506</v>
      </c>
      <c r="B2" s="4">
        <v>1</v>
      </c>
      <c r="C2" s="80">
        <v>6.9919999999999993E-8</v>
      </c>
      <c r="D2" s="80">
        <v>1.155E-7</v>
      </c>
      <c r="E2" s="4">
        <v>0.3664</v>
      </c>
      <c r="F2" s="16">
        <v>0.54500000000000004</v>
      </c>
      <c r="G2" t="s">
        <v>545</v>
      </c>
      <c r="I2" s="15" t="s">
        <v>47</v>
      </c>
      <c r="J2" s="16">
        <v>0.47970000000000002</v>
      </c>
    </row>
    <row r="3" spans="1:10" ht="15.75" thickBot="1" x14ac:dyDescent="0.3">
      <c r="A3" s="15" t="s">
        <v>12</v>
      </c>
      <c r="B3" s="4">
        <v>1</v>
      </c>
      <c r="C3" s="4">
        <v>-5.9000000000000003E-4</v>
      </c>
      <c r="D3" s="4">
        <v>8.5599999999999999E-4</v>
      </c>
      <c r="E3" s="4">
        <v>0.48060000000000003</v>
      </c>
      <c r="F3" s="16">
        <v>0.48820000000000002</v>
      </c>
      <c r="I3" s="15" t="s">
        <v>448</v>
      </c>
      <c r="J3" s="16">
        <v>8.9599999999999999E-2</v>
      </c>
    </row>
    <row r="4" spans="1:10" ht="15.75" thickBot="1" x14ac:dyDescent="0.3">
      <c r="A4" s="15" t="s">
        <v>47</v>
      </c>
      <c r="B4" s="4">
        <v>1</v>
      </c>
      <c r="C4" s="4">
        <v>5.6699999999999997E-3</v>
      </c>
      <c r="D4" s="4">
        <v>8.1099999999999992E-3</v>
      </c>
      <c r="E4" s="4">
        <v>0.48970000000000002</v>
      </c>
      <c r="F4" s="16">
        <v>0.48409999999999997</v>
      </c>
      <c r="I4" s="15" t="s">
        <v>449</v>
      </c>
      <c r="J4" s="16">
        <v>6.3E-2</v>
      </c>
    </row>
    <row r="5" spans="1:10" ht="15.75" thickBot="1" x14ac:dyDescent="0.3">
      <c r="A5" s="15" t="s">
        <v>448</v>
      </c>
      <c r="B5" s="4">
        <v>1</v>
      </c>
      <c r="C5" s="80">
        <v>-3.2100000000000003E-8</v>
      </c>
      <c r="D5" s="80">
        <v>1.8180000000000001E-8</v>
      </c>
      <c r="E5" s="4">
        <v>3.1276000000000002</v>
      </c>
      <c r="F5" s="16">
        <v>7.6999999999999999E-2</v>
      </c>
      <c r="I5" s="15" t="s">
        <v>36</v>
      </c>
      <c r="J5" s="16">
        <v>4.7999999999999996E-3</v>
      </c>
    </row>
    <row r="6" spans="1:10" ht="15.75" thickBot="1" x14ac:dyDescent="0.3">
      <c r="A6" s="15" t="s">
        <v>449</v>
      </c>
      <c r="B6" s="4">
        <v>1</v>
      </c>
      <c r="C6" s="80">
        <v>3.4809999999999999E-8</v>
      </c>
      <c r="D6" s="80">
        <v>1.8320000000000001E-8</v>
      </c>
      <c r="E6" s="4">
        <v>3.6103000000000001</v>
      </c>
      <c r="F6" s="16">
        <v>5.74E-2</v>
      </c>
      <c r="G6" t="s">
        <v>546</v>
      </c>
      <c r="I6" s="15" t="s">
        <v>447</v>
      </c>
      <c r="J6" s="16">
        <v>3.0999999999999999E-3</v>
      </c>
    </row>
    <row r="7" spans="1:10" ht="15.75" thickBot="1" x14ac:dyDescent="0.3">
      <c r="A7" s="15" t="s">
        <v>447</v>
      </c>
      <c r="B7" s="4">
        <v>1</v>
      </c>
      <c r="C7" s="80">
        <v>6.151E-8</v>
      </c>
      <c r="D7" s="80">
        <v>2.1889999999999999E-8</v>
      </c>
      <c r="E7" s="4">
        <v>7.8944999999999999</v>
      </c>
      <c r="F7" s="16">
        <v>5.0000000000000001E-3</v>
      </c>
      <c r="G7" s="74" t="s">
        <v>546</v>
      </c>
      <c r="I7" s="15" t="s">
        <v>508</v>
      </c>
      <c r="J7" s="16">
        <v>2.0000000000000001E-4</v>
      </c>
    </row>
    <row r="8" spans="1:10" ht="15.75" thickBot="1" x14ac:dyDescent="0.3">
      <c r="A8" s="15" t="s">
        <v>36</v>
      </c>
      <c r="B8" s="4">
        <v>1</v>
      </c>
      <c r="C8" s="4">
        <v>-7.9600000000000001E-3</v>
      </c>
      <c r="D8" s="4">
        <v>2.8E-3</v>
      </c>
      <c r="E8" s="4">
        <v>8.0954999999999995</v>
      </c>
      <c r="F8" s="16">
        <v>4.4000000000000003E-3</v>
      </c>
      <c r="G8" s="74" t="s">
        <v>546</v>
      </c>
      <c r="I8" s="15" t="s">
        <v>52</v>
      </c>
      <c r="J8" s="16">
        <v>1E-4</v>
      </c>
    </row>
    <row r="9" spans="1:10" ht="15.75" thickBot="1" x14ac:dyDescent="0.3">
      <c r="A9" s="15" t="s">
        <v>508</v>
      </c>
      <c r="B9" s="4">
        <v>1</v>
      </c>
      <c r="C9" s="4">
        <v>1.7100000000000001E-2</v>
      </c>
      <c r="D9" s="4">
        <v>4.5799999999999999E-3</v>
      </c>
      <c r="E9" s="4">
        <v>13.9238</v>
      </c>
      <c r="F9" s="16">
        <v>2.0000000000000001E-4</v>
      </c>
      <c r="G9" s="74" t="s">
        <v>546</v>
      </c>
      <c r="I9" s="15" t="s">
        <v>453</v>
      </c>
      <c r="J9" s="16" t="s">
        <v>544</v>
      </c>
    </row>
    <row r="10" spans="1:10" ht="15.75" thickBot="1" x14ac:dyDescent="0.3">
      <c r="A10" s="15" t="s">
        <v>52</v>
      </c>
      <c r="B10" s="4">
        <v>1</v>
      </c>
      <c r="C10" s="4">
        <v>-6.6900000000000001E-2</v>
      </c>
      <c r="D10" s="4">
        <v>1.7600000000000001E-2</v>
      </c>
      <c r="E10" s="4">
        <v>14.511200000000001</v>
      </c>
      <c r="F10" s="16">
        <v>1E-4</v>
      </c>
      <c r="G10" s="74" t="s">
        <v>546</v>
      </c>
      <c r="I10" s="15" t="s">
        <v>543</v>
      </c>
      <c r="J10" s="16" t="s">
        <v>544</v>
      </c>
    </row>
    <row r="11" spans="1:10" ht="15.75" thickBot="1" x14ac:dyDescent="0.3">
      <c r="A11" s="15" t="s">
        <v>453</v>
      </c>
      <c r="B11" s="4">
        <v>1</v>
      </c>
      <c r="C11" s="80">
        <v>-7.6700000000000003E-7</v>
      </c>
      <c r="D11" s="80">
        <v>1.9210000000000001E-7</v>
      </c>
      <c r="E11" s="4">
        <v>15.9359</v>
      </c>
      <c r="F11" s="16" t="s">
        <v>544</v>
      </c>
      <c r="G11" s="74" t="s">
        <v>546</v>
      </c>
      <c r="I11" s="15" t="s">
        <v>46</v>
      </c>
      <c r="J11" s="16" t="s">
        <v>544</v>
      </c>
    </row>
    <row r="12" spans="1:10" ht="15.75" thickBot="1" x14ac:dyDescent="0.3">
      <c r="A12" s="15" t="s">
        <v>543</v>
      </c>
      <c r="B12" s="4">
        <v>1</v>
      </c>
      <c r="C12" s="4">
        <v>0.85299999999999998</v>
      </c>
      <c r="D12" s="4">
        <v>0.18010000000000001</v>
      </c>
      <c r="E12" s="4">
        <v>22.4392</v>
      </c>
      <c r="F12" s="16" t="s">
        <v>544</v>
      </c>
      <c r="G12" s="74" t="s">
        <v>546</v>
      </c>
      <c r="I12" s="15" t="s">
        <v>450</v>
      </c>
      <c r="J12" s="16" t="s">
        <v>544</v>
      </c>
    </row>
    <row r="13" spans="1:10" ht="15.75" thickBot="1" x14ac:dyDescent="0.3">
      <c r="A13" s="15" t="s">
        <v>46</v>
      </c>
      <c r="B13" s="4">
        <v>1</v>
      </c>
      <c r="C13" s="4">
        <v>2.4899999999999999E-2</v>
      </c>
      <c r="D13" s="4">
        <v>5.2100000000000002E-3</v>
      </c>
      <c r="E13" s="4">
        <v>22.822800000000001</v>
      </c>
      <c r="F13" s="16" t="s">
        <v>544</v>
      </c>
      <c r="G13" s="74" t="s">
        <v>546</v>
      </c>
      <c r="I13" s="15" t="s">
        <v>51</v>
      </c>
      <c r="J13" s="16" t="s">
        <v>544</v>
      </c>
    </row>
    <row r="14" spans="1:10" ht="15.75" thickBot="1" x14ac:dyDescent="0.3">
      <c r="A14" s="15" t="s">
        <v>450</v>
      </c>
      <c r="B14" s="4">
        <v>1</v>
      </c>
      <c r="C14" s="80">
        <v>1.526E-7</v>
      </c>
      <c r="D14" s="80">
        <v>2.73E-8</v>
      </c>
      <c r="E14" s="4">
        <v>31.228400000000001</v>
      </c>
      <c r="F14" s="16" t="s">
        <v>544</v>
      </c>
      <c r="G14" s="74" t="s">
        <v>546</v>
      </c>
      <c r="I14" s="15" t="s">
        <v>509</v>
      </c>
      <c r="J14" s="16" t="s">
        <v>544</v>
      </c>
    </row>
    <row r="15" spans="1:10" ht="15.75" thickBot="1" x14ac:dyDescent="0.3">
      <c r="A15" s="15" t="s">
        <v>51</v>
      </c>
      <c r="B15" s="4">
        <v>1</v>
      </c>
      <c r="C15" s="4">
        <v>0.2283</v>
      </c>
      <c r="D15" s="4">
        <v>3.0800000000000001E-2</v>
      </c>
      <c r="E15" s="4">
        <v>54.970100000000002</v>
      </c>
      <c r="F15" s="16" t="s">
        <v>544</v>
      </c>
      <c r="G15" s="74" t="s">
        <v>546</v>
      </c>
      <c r="I15" s="15" t="s">
        <v>454</v>
      </c>
      <c r="J15" s="16" t="s">
        <v>544</v>
      </c>
    </row>
    <row r="16" spans="1:10" ht="15.75" thickBot="1" x14ac:dyDescent="0.3">
      <c r="A16" s="15" t="s">
        <v>509</v>
      </c>
      <c r="B16" s="4">
        <v>1</v>
      </c>
      <c r="C16" s="4">
        <v>-0.55120000000000002</v>
      </c>
      <c r="D16" s="4">
        <v>5.7700000000000001E-2</v>
      </c>
      <c r="E16" s="4">
        <v>91.206000000000003</v>
      </c>
      <c r="F16" s="16" t="s">
        <v>544</v>
      </c>
      <c r="G16" s="74" t="s">
        <v>546</v>
      </c>
      <c r="I16" s="15" t="s">
        <v>57</v>
      </c>
      <c r="J16" s="16" t="s">
        <v>544</v>
      </c>
    </row>
    <row r="17" spans="1:12" ht="15.75" thickBot="1" x14ac:dyDescent="0.3">
      <c r="A17" s="15" t="s">
        <v>454</v>
      </c>
      <c r="B17" s="4">
        <v>1</v>
      </c>
      <c r="C17" s="80">
        <v>5.5049999999999996E-7</v>
      </c>
      <c r="D17" s="80">
        <v>4.6779999999999999E-8</v>
      </c>
      <c r="E17" s="4">
        <v>138.50630000000001</v>
      </c>
      <c r="F17" s="16" t="s">
        <v>544</v>
      </c>
      <c r="G17" s="74" t="s">
        <v>546</v>
      </c>
      <c r="I17" s="15" t="s">
        <v>452</v>
      </c>
      <c r="J17" s="16" t="s">
        <v>544</v>
      </c>
    </row>
    <row r="18" spans="1:12" ht="15.75" thickBot="1" x14ac:dyDescent="0.3">
      <c r="A18" s="15" t="s">
        <v>57</v>
      </c>
      <c r="B18" s="4">
        <v>1</v>
      </c>
      <c r="C18" s="4">
        <v>-8.7400000000000005E-2</v>
      </c>
      <c r="D18" s="4">
        <v>6.96E-3</v>
      </c>
      <c r="E18" s="4">
        <v>157.69540000000001</v>
      </c>
      <c r="F18" s="16" t="s">
        <v>544</v>
      </c>
      <c r="G18" s="74" t="s">
        <v>546</v>
      </c>
      <c r="I18" s="15" t="s">
        <v>50</v>
      </c>
      <c r="J18" s="16" t="s">
        <v>544</v>
      </c>
    </row>
    <row r="19" spans="1:12" ht="15.75" thickBot="1" x14ac:dyDescent="0.3">
      <c r="A19" s="15" t="s">
        <v>452</v>
      </c>
      <c r="B19" s="4">
        <v>1</v>
      </c>
      <c r="C19" s="80">
        <v>5.384E-7</v>
      </c>
      <c r="D19" s="80">
        <v>2.2469999999999999E-8</v>
      </c>
      <c r="E19" s="4">
        <v>574.12260000000003</v>
      </c>
      <c r="F19" s="16" t="s">
        <v>544</v>
      </c>
      <c r="G19" s="74" t="s">
        <v>546</v>
      </c>
      <c r="I19" s="15" t="s">
        <v>53</v>
      </c>
      <c r="J19" s="16" t="s">
        <v>544</v>
      </c>
    </row>
    <row r="20" spans="1:12" ht="15.75" thickBot="1" x14ac:dyDescent="0.3">
      <c r="A20" s="15" t="s">
        <v>50</v>
      </c>
      <c r="B20" s="4">
        <v>1</v>
      </c>
      <c r="C20" s="4">
        <v>-0.76839999999999997</v>
      </c>
      <c r="D20" s="4">
        <v>2.7099999999999999E-2</v>
      </c>
      <c r="E20" s="4">
        <v>804.64469999999994</v>
      </c>
      <c r="F20" s="16" t="s">
        <v>544</v>
      </c>
      <c r="G20" s="74" t="s">
        <v>546</v>
      </c>
      <c r="I20" s="17" t="s">
        <v>507</v>
      </c>
      <c r="J20" s="18" t="s">
        <v>544</v>
      </c>
    </row>
    <row r="21" spans="1:12" ht="15.75" thickBot="1" x14ac:dyDescent="0.3">
      <c r="A21" s="15" t="s">
        <v>53</v>
      </c>
      <c r="B21" s="4">
        <v>1</v>
      </c>
      <c r="C21" s="4">
        <v>-0.39560000000000001</v>
      </c>
      <c r="D21" s="4">
        <v>8.6800000000000002E-3</v>
      </c>
      <c r="E21" s="4">
        <v>2076.5129999999999</v>
      </c>
      <c r="F21" s="16" t="s">
        <v>544</v>
      </c>
      <c r="G21" s="74" t="s">
        <v>546</v>
      </c>
    </row>
    <row r="22" spans="1:12" x14ac:dyDescent="0.25">
      <c r="A22" s="17" t="s">
        <v>507</v>
      </c>
      <c r="B22" s="7">
        <v>1</v>
      </c>
      <c r="C22" s="7">
        <v>2.06E-2</v>
      </c>
      <c r="D22" s="7">
        <v>3.9800000000000002E-4</v>
      </c>
      <c r="E22" s="7">
        <v>2683.8099000000002</v>
      </c>
      <c r="F22" s="18" t="s">
        <v>544</v>
      </c>
      <c r="G22" s="74" t="s">
        <v>546</v>
      </c>
      <c r="L22" t="s">
        <v>547</v>
      </c>
    </row>
  </sheetData>
  <sortState ref="A2:F24">
    <sortCondition ref="E1"/>
  </sortState>
  <pageMargins left="0.7" right="0.7" top="0.75" bottom="0.75" header="0.3" footer="0.3"/>
  <pageSetup orientation="portrait" horizontalDpi="100" verticalDpi="1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Vars</vt:lpstr>
      <vt:lpstr>Sheet2</vt:lpstr>
      <vt:lpstr>Sheet3</vt:lpstr>
      <vt:lpstr>Sheet4</vt:lpstr>
      <vt:lpstr>Sheet6</vt:lpstr>
      <vt:lpstr>ContVar</vt:lpstr>
      <vt:lpstr>IV_categorical</vt:lpstr>
      <vt:lpstr>Sheet11</vt:lpstr>
      <vt:lpstr>Model1</vt:lpstr>
      <vt:lpstr>Sheet14</vt:lpstr>
      <vt:lpstr>Sheet15</vt:lpstr>
    </vt:vector>
  </TitlesOfParts>
  <Company>AIMIA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Juhi Agarwal</dc:creator>
  <cp:lastModifiedBy>Juhi Agarwal</cp:lastModifiedBy>
  <dcterms:created xsi:type="dcterms:W3CDTF">2017-12-28T03:19:38Z</dcterms:created>
  <dcterms:modified xsi:type="dcterms:W3CDTF">2018-01-04T04:03:06Z</dcterms:modified>
</cp:coreProperties>
</file>