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ho Salmi\Documents\GitHub\fyslab\lämmönjohtavuus\"/>
    </mc:Choice>
  </mc:AlternateContent>
  <bookViews>
    <workbookView xWindow="0" yWindow="0" windowWidth="20490" windowHeight="8340" activeTab="2"/>
  </bookViews>
  <sheets>
    <sheet name="Taul1" sheetId="1" r:id="rId1"/>
    <sheet name="Taul2" sheetId="2" r:id="rId2"/>
    <sheet name="Taul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3" l="1"/>
  <c r="G3" i="3"/>
  <c r="G2" i="3"/>
  <c r="H4" i="3"/>
  <c r="A9" i="1"/>
  <c r="A8" i="1"/>
  <c r="D7" i="1"/>
  <c r="C4" i="3"/>
  <c r="B4" i="3"/>
  <c r="B7" i="1"/>
  <c r="C7" i="1"/>
  <c r="A7" i="1"/>
</calcChain>
</file>

<file path=xl/sharedStrings.xml><?xml version="1.0" encoding="utf-8"?>
<sst xmlns="http://schemas.openxmlformats.org/spreadsheetml/2006/main" count="17" uniqueCount="17">
  <si>
    <t>Polykarbonaattilevy (mm)</t>
  </si>
  <si>
    <t>Lasilevy</t>
  </si>
  <si>
    <t>Lasilevy 2</t>
  </si>
  <si>
    <t>Mitattava levy</t>
  </si>
  <si>
    <t>Lasi</t>
  </si>
  <si>
    <t>Veden keräysaika (s)</t>
  </si>
  <si>
    <t>Kerätyn veden massa (g)</t>
  </si>
  <si>
    <t>Jääpalan halkaisija aluksi (mm)</t>
  </si>
  <si>
    <t>Jääpalan halkaisija lopuksi (mm)</t>
  </si>
  <si>
    <t>Halkaisija virhe (mm)</t>
  </si>
  <si>
    <t>Polykarbonaatti</t>
  </si>
  <si>
    <t>Lasi+polykarbonaatti</t>
  </si>
  <si>
    <t>Veden sulamislämpö</t>
  </si>
  <si>
    <t>Lämpötilaero</t>
  </si>
  <si>
    <t>K</t>
  </si>
  <si>
    <t>kJ/kg</t>
  </si>
  <si>
    <t>Lämmönjohtavuus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</si>
</sst>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9" sqref="A9"/>
    </sheetView>
  </sheetViews>
  <sheetFormatPr defaultRowHeight="15" x14ac:dyDescent="0.25"/>
  <cols>
    <col min="1" max="1" width="12" bestFit="1" customWidth="1"/>
  </cols>
  <sheetData>
    <row r="1" spans="1:4" x14ac:dyDescent="0.25">
      <c r="A1" t="s">
        <v>1</v>
      </c>
      <c r="B1" t="s">
        <v>2</v>
      </c>
      <c r="C1" t="s">
        <v>0</v>
      </c>
    </row>
    <row r="2" spans="1:4" x14ac:dyDescent="0.25">
      <c r="A2">
        <v>5.62</v>
      </c>
      <c r="B2">
        <v>5.5750000000000002</v>
      </c>
      <c r="C2">
        <v>5.87</v>
      </c>
    </row>
    <row r="3" spans="1:4" x14ac:dyDescent="0.25">
      <c r="A3">
        <v>5.6150000000000002</v>
      </c>
      <c r="B3">
        <v>5.5750000000000002</v>
      </c>
      <c r="C3">
        <v>5.87</v>
      </c>
    </row>
    <row r="4" spans="1:4" x14ac:dyDescent="0.25">
      <c r="A4">
        <v>5.62</v>
      </c>
      <c r="B4">
        <v>5.58</v>
      </c>
      <c r="C4">
        <v>5.88</v>
      </c>
    </row>
    <row r="5" spans="1:4" x14ac:dyDescent="0.25">
      <c r="A5">
        <v>5.6150000000000002</v>
      </c>
      <c r="B5">
        <v>5.58</v>
      </c>
      <c r="C5">
        <v>5.86</v>
      </c>
    </row>
    <row r="6" spans="1:4" x14ac:dyDescent="0.25">
      <c r="A6" s="1">
        <v>5.61</v>
      </c>
      <c r="B6" s="1">
        <v>5.585</v>
      </c>
      <c r="C6" s="1">
        <v>5.87</v>
      </c>
    </row>
    <row r="7" spans="1:4" x14ac:dyDescent="0.25">
      <c r="A7">
        <f>AVERAGE(A2:A6)</f>
        <v>5.6159999999999997</v>
      </c>
      <c r="B7">
        <f t="shared" ref="B7:C7" si="0">AVERAGE(B2:B6)</f>
        <v>5.5790000000000006</v>
      </c>
      <c r="C7">
        <f t="shared" si="0"/>
        <v>5.87</v>
      </c>
      <c r="D7">
        <f>SUM(B7:C7)</f>
        <v>11.449000000000002</v>
      </c>
    </row>
    <row r="8" spans="1:4" x14ac:dyDescent="0.25">
      <c r="A8">
        <f>VAR(A2:A6)</f>
        <v>1.7499999999999253E-5</v>
      </c>
    </row>
    <row r="9" spans="1:4" x14ac:dyDescent="0.25">
      <c r="A9">
        <f>A8^2/5^0.5</f>
        <v>1.3695916362185042E-10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13</v>
      </c>
      <c r="B1">
        <v>100</v>
      </c>
      <c r="C1" t="s">
        <v>14</v>
      </c>
    </row>
    <row r="2" spans="1:3" x14ac:dyDescent="0.25">
      <c r="A2" t="s">
        <v>12</v>
      </c>
      <c r="B2">
        <v>333</v>
      </c>
      <c r="C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5" sqref="H5"/>
    </sheetView>
  </sheetViews>
  <sheetFormatPr defaultRowHeight="15" x14ac:dyDescent="0.25"/>
  <cols>
    <col min="1" max="2" width="19.5703125" bestFit="1" customWidth="1"/>
    <col min="3" max="3" width="23" bestFit="1" customWidth="1"/>
    <col min="4" max="4" width="28.7109375" bestFit="1" customWidth="1"/>
    <col min="5" max="5" width="30.140625" bestFit="1" customWidth="1"/>
    <col min="6" max="6" width="20" bestFit="1" customWidth="1"/>
  </cols>
  <sheetData>
    <row r="1" spans="1:8" x14ac:dyDescent="0.25">
      <c r="A1" s="2" t="s">
        <v>3</v>
      </c>
      <c r="B1" s="3" t="s">
        <v>5</v>
      </c>
      <c r="C1" s="3" t="s">
        <v>6</v>
      </c>
      <c r="D1" s="3" t="s">
        <v>7</v>
      </c>
      <c r="E1" s="3" t="s">
        <v>8</v>
      </c>
      <c r="F1" s="4" t="s">
        <v>9</v>
      </c>
      <c r="G1" s="11" t="s">
        <v>16</v>
      </c>
    </row>
    <row r="2" spans="1:8" x14ac:dyDescent="0.25">
      <c r="A2" s="5" t="s">
        <v>4</v>
      </c>
      <c r="B2" s="6">
        <v>183</v>
      </c>
      <c r="C2" s="6">
        <v>31</v>
      </c>
      <c r="D2" s="6">
        <v>60</v>
      </c>
      <c r="E2" s="6">
        <v>57</v>
      </c>
      <c r="F2" s="7">
        <v>5</v>
      </c>
      <c r="G2">
        <f>C2*Taul2!B2/1000*Taul1!A7/((Taul3!B2*(Taul3!D2/2000)^2)*3.14*100)</f>
        <v>1.1210107549336952</v>
      </c>
    </row>
    <row r="3" spans="1:8" x14ac:dyDescent="0.25">
      <c r="A3" s="5" t="s">
        <v>10</v>
      </c>
      <c r="B3" s="6">
        <v>654</v>
      </c>
      <c r="C3" s="6">
        <v>29.4</v>
      </c>
      <c r="D3" s="6">
        <v>57</v>
      </c>
      <c r="E3" s="6">
        <v>53</v>
      </c>
      <c r="F3" s="7">
        <v>5</v>
      </c>
      <c r="G3">
        <f>C3*Taul2!B2/1000*Taul1!C7/(Taul3!B3*(Taul3!D3/2000)^2*3.14*(100))</f>
        <v>0.34453436688474337</v>
      </c>
    </row>
    <row r="4" spans="1:8" ht="15.75" thickBot="1" x14ac:dyDescent="0.3">
      <c r="A4" s="8" t="s">
        <v>11</v>
      </c>
      <c r="B4" s="9">
        <f>17*60+1</f>
        <v>1021</v>
      </c>
      <c r="C4" s="9">
        <f>72.08-43.57</f>
        <v>28.509999999999998</v>
      </c>
      <c r="D4" s="9">
        <v>53</v>
      </c>
      <c r="E4" s="9">
        <v>50</v>
      </c>
      <c r="F4" s="10">
        <v>5</v>
      </c>
      <c r="G4">
        <f>C4*Taul2!B2/1000*(Taul1!B7+Taul1!C7)/(Taul3!B4*(Taul3!D4/2000)^2*3.14*(100))</f>
        <v>0.48279400440006937</v>
      </c>
      <c r="H4">
        <f>1/((Taul1!A7/1000/Taul3!G2+Taul1!C7/1000/Taul3!G3)/((Taul1!B6+Taul1!C6)/1000))</f>
        <v>0.5195658805801816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 Salmi</dc:creator>
  <cp:lastModifiedBy>Juho Salmi</cp:lastModifiedBy>
  <dcterms:created xsi:type="dcterms:W3CDTF">2013-11-25T14:33:25Z</dcterms:created>
  <dcterms:modified xsi:type="dcterms:W3CDTF">2013-11-25T18:42:14Z</dcterms:modified>
</cp:coreProperties>
</file>