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jum\Desktop\GIT\FESTIVAL FILMS\"/>
    </mc:Choice>
  </mc:AlternateContent>
  <xr:revisionPtr revIDLastSave="0" documentId="13_ncr:1_{F4C5E7E8-D0C3-4E22-93AE-E2A82D8AFC1A}" xr6:coauthVersionLast="41" xr6:coauthVersionMax="41" xr10:uidLastSave="{00000000-0000-0000-0000-000000000000}"/>
  <bookViews>
    <workbookView xWindow="-120" yWindow="-120" windowWidth="20730" windowHeight="11160" xr2:uid="{729F7487-CAEA-445A-BA0F-CB2DDCC08CCC}"/>
  </bookViews>
  <sheets>
    <sheet name="Projet 1" sheetId="1" r:id="rId1"/>
    <sheet name="Table" sheetId="5" state="hidden" r:id="rId2"/>
  </sheets>
  <definedNames>
    <definedName name="ouinon">Table!$D$1:$D$2</definedName>
    <definedName name="semaine">Table!$A$1:$B$7</definedName>
    <definedName name="_xlnm.Print_Area" localSheetId="0">'Projet 1'!$A$1:$BO$26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G28" i="1" s="1"/>
  <c r="E25" i="1"/>
  <c r="G25" i="1" s="1"/>
  <c r="E18" i="1"/>
  <c r="G18" i="1" s="1"/>
  <c r="Z35" i="1"/>
  <c r="AB35" i="1" s="1"/>
  <c r="E26" i="1" l="1"/>
  <c r="G26" i="1" s="1"/>
  <c r="E24" i="1"/>
  <c r="G24" i="1" s="1"/>
  <c r="E23" i="1"/>
  <c r="G23" i="1" s="1"/>
  <c r="E21" i="1"/>
  <c r="G21" i="1" s="1"/>
  <c r="E20" i="1"/>
  <c r="G20" i="1" s="1"/>
  <c r="E19" i="1"/>
  <c r="G19" i="1" s="1"/>
  <c r="E17" i="1"/>
  <c r="G17" i="1" s="1"/>
  <c r="E13" i="1" l="1"/>
  <c r="G13" i="1" s="1"/>
  <c r="E14" i="1"/>
  <c r="E15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12" i="1"/>
  <c r="H7" i="1" l="1"/>
  <c r="H8" i="1" l="1"/>
  <c r="I7" i="1"/>
  <c r="J7" i="1" l="1"/>
  <c r="I10" i="1"/>
  <c r="I9" i="1"/>
  <c r="I8" i="1" s="1"/>
  <c r="G2" i="1"/>
  <c r="K7" i="1" l="1"/>
  <c r="J10" i="1"/>
  <c r="J9" i="1"/>
  <c r="J8" i="1" s="1"/>
  <c r="G12" i="1"/>
  <c r="H9" i="1"/>
  <c r="L7" i="1" l="1"/>
  <c r="K10" i="1"/>
  <c r="K9" i="1"/>
  <c r="K8" i="1" s="1"/>
  <c r="G15" i="1"/>
  <c r="G14" i="1"/>
  <c r="H10" i="1"/>
  <c r="L10" i="1" l="1"/>
  <c r="L9" i="1"/>
  <c r="L8" i="1" s="1"/>
  <c r="M7" i="1"/>
  <c r="N7" i="1" l="1"/>
  <c r="M10" i="1"/>
  <c r="M9" i="1"/>
  <c r="M8" i="1" s="1"/>
  <c r="N9" i="1" l="1"/>
  <c r="N8" i="1" s="1"/>
  <c r="O7" i="1"/>
  <c r="N10" i="1"/>
  <c r="O9" i="1" l="1"/>
  <c r="O8" i="1" s="1"/>
  <c r="O10" i="1"/>
  <c r="P7" i="1"/>
  <c r="P9" i="1" l="1"/>
  <c r="P8" i="1" s="1"/>
  <c r="Q7" i="1"/>
  <c r="P10" i="1"/>
  <c r="Q10" i="1" l="1"/>
  <c r="Q9" i="1"/>
  <c r="Q8" i="1" s="1"/>
  <c r="R7" i="1"/>
  <c r="S7" i="1" l="1"/>
  <c r="R10" i="1"/>
  <c r="R9" i="1"/>
  <c r="R8" i="1" s="1"/>
  <c r="T7" i="1" l="1"/>
  <c r="S10" i="1"/>
  <c r="S9" i="1"/>
  <c r="S8" i="1" s="1"/>
  <c r="T9" i="1" l="1"/>
  <c r="T8" i="1" s="1"/>
  <c r="U7" i="1"/>
  <c r="T10" i="1"/>
  <c r="U10" i="1" l="1"/>
  <c r="U9" i="1"/>
  <c r="U8" i="1" s="1"/>
  <c r="V7" i="1"/>
  <c r="V9" i="1" l="1"/>
  <c r="V8" i="1" s="1"/>
  <c r="W7" i="1"/>
  <c r="V10" i="1"/>
  <c r="W9" i="1" l="1"/>
  <c r="W8" i="1" s="1"/>
  <c r="W10" i="1"/>
  <c r="X7" i="1"/>
  <c r="X10" i="1" l="1"/>
  <c r="X9" i="1"/>
  <c r="X8" i="1" s="1"/>
  <c r="Y7" i="1"/>
  <c r="Z7" i="1" l="1"/>
  <c r="Y10" i="1"/>
  <c r="Y9" i="1"/>
  <c r="Y8" i="1" s="1"/>
  <c r="Z9" i="1" l="1"/>
  <c r="Z8" i="1" s="1"/>
  <c r="AA7" i="1"/>
  <c r="Z10" i="1"/>
  <c r="AB7" i="1" l="1"/>
  <c r="AA9" i="1"/>
  <c r="AA8" i="1" s="1"/>
  <c r="AA10" i="1"/>
  <c r="AB10" i="1" l="1"/>
  <c r="AB9" i="1"/>
  <c r="AB8" i="1" s="1"/>
  <c r="AC7" i="1"/>
  <c r="AD7" i="1" l="1"/>
  <c r="AC10" i="1"/>
  <c r="AC9" i="1"/>
  <c r="AC8" i="1" s="1"/>
  <c r="AD9" i="1" l="1"/>
  <c r="AD8" i="1" s="1"/>
  <c r="AE7" i="1"/>
  <c r="AD10" i="1"/>
  <c r="AE9" i="1" l="1"/>
  <c r="AE8" i="1" s="1"/>
  <c r="AF7" i="1"/>
  <c r="AE10" i="1"/>
  <c r="AF10" i="1" l="1"/>
  <c r="AG7" i="1"/>
  <c r="AF9" i="1"/>
  <c r="AF8" i="1" s="1"/>
  <c r="AG10" i="1" l="1"/>
  <c r="AG9" i="1"/>
  <c r="AG8" i="1" s="1"/>
  <c r="AH7" i="1"/>
  <c r="AI7" i="1" l="1"/>
  <c r="AH10" i="1"/>
  <c r="AH9" i="1"/>
  <c r="AH8" i="1" s="1"/>
  <c r="AJ7" i="1" l="1"/>
  <c r="AI9" i="1"/>
  <c r="AI8" i="1" s="1"/>
  <c r="AI10" i="1"/>
  <c r="AJ10" i="1" l="1"/>
  <c r="AJ9" i="1"/>
  <c r="AJ8" i="1" s="1"/>
  <c r="AK7" i="1"/>
  <c r="AK10" i="1" l="1"/>
  <c r="AK9" i="1"/>
  <c r="AK8" i="1" s="1"/>
  <c r="AL7" i="1"/>
  <c r="AM7" i="1" l="1"/>
  <c r="AL10" i="1"/>
  <c r="AL9" i="1"/>
  <c r="AL8" i="1" s="1"/>
  <c r="AN7" i="1" l="1"/>
  <c r="AM10" i="1"/>
  <c r="AM9" i="1"/>
  <c r="AM8" i="1" s="1"/>
  <c r="AN9" i="1" l="1"/>
  <c r="AN8" i="1" s="1"/>
  <c r="AO7" i="1"/>
  <c r="AN10" i="1"/>
  <c r="AO10" i="1" l="1"/>
  <c r="AO9" i="1"/>
  <c r="AO8" i="1" s="1"/>
  <c r="AP7" i="1"/>
  <c r="AP9" i="1" l="1"/>
  <c r="AP8" i="1" s="1"/>
  <c r="AQ7" i="1"/>
  <c r="AP10" i="1"/>
  <c r="AR7" i="1" l="1"/>
  <c r="AQ9" i="1"/>
  <c r="AQ8" i="1" s="1"/>
  <c r="AQ10" i="1"/>
  <c r="AR10" i="1" l="1"/>
  <c r="AR9" i="1"/>
  <c r="AR8" i="1" s="1"/>
  <c r="AS7" i="1"/>
  <c r="AT7" i="1" l="1"/>
  <c r="AS10" i="1"/>
  <c r="AS9" i="1"/>
  <c r="AS8" i="1" s="1"/>
  <c r="AT9" i="1" l="1"/>
  <c r="AT8" i="1" s="1"/>
  <c r="AU7" i="1"/>
  <c r="AT10" i="1"/>
  <c r="AU9" i="1" l="1"/>
  <c r="AU8" i="1" s="1"/>
  <c r="AV7" i="1"/>
  <c r="AU10" i="1"/>
  <c r="AV10" i="1" l="1"/>
  <c r="AV9" i="1"/>
  <c r="AV8" i="1" s="1"/>
  <c r="AW7" i="1"/>
  <c r="AX7" i="1" l="1"/>
  <c r="AW10" i="1"/>
  <c r="AW9" i="1"/>
  <c r="AW8" i="1" s="1"/>
  <c r="AX9" i="1" l="1"/>
  <c r="AX8" i="1" s="1"/>
  <c r="AY7" i="1"/>
  <c r="AX10" i="1"/>
  <c r="AZ7" i="1" l="1"/>
  <c r="AY9" i="1"/>
  <c r="AY8" i="1" s="1"/>
  <c r="AY10" i="1"/>
  <c r="AZ10" i="1" l="1"/>
  <c r="AZ9" i="1"/>
  <c r="AZ8" i="1" s="1"/>
  <c r="BA7" i="1"/>
  <c r="BB7" i="1" l="1"/>
  <c r="BA10" i="1"/>
  <c r="BA9" i="1"/>
  <c r="BA8" i="1" s="1"/>
  <c r="BB9" i="1" l="1"/>
  <c r="BB8" i="1" s="1"/>
  <c r="BC7" i="1"/>
  <c r="BB10" i="1"/>
  <c r="BC9" i="1" l="1"/>
  <c r="BC8" i="1" s="1"/>
  <c r="BD7" i="1"/>
  <c r="BC10" i="1"/>
  <c r="BD10" i="1" l="1"/>
  <c r="BD9" i="1"/>
  <c r="BD8" i="1" s="1"/>
  <c r="BE7" i="1"/>
  <c r="BF7" i="1" l="1"/>
  <c r="BE10" i="1"/>
  <c r="BE9" i="1"/>
  <c r="BE8" i="1" s="1"/>
  <c r="BF9" i="1" l="1"/>
  <c r="BF8" i="1" s="1"/>
  <c r="BG7" i="1"/>
  <c r="BF10" i="1"/>
  <c r="BH7" i="1" l="1"/>
  <c r="BG9" i="1"/>
  <c r="BG8" i="1" s="1"/>
  <c r="BG10" i="1"/>
  <c r="BH10" i="1" l="1"/>
  <c r="BH9" i="1"/>
  <c r="BH8" i="1" s="1"/>
  <c r="BI7" i="1"/>
  <c r="BJ7" i="1" l="1"/>
  <c r="BI10" i="1"/>
  <c r="BI9" i="1"/>
  <c r="BI8" i="1" s="1"/>
  <c r="BJ9" i="1" l="1"/>
  <c r="BJ8" i="1" s="1"/>
  <c r="BK7" i="1"/>
  <c r="BJ10" i="1"/>
  <c r="BK9" i="1" l="1"/>
  <c r="BK8" i="1" s="1"/>
  <c r="BL7" i="1"/>
  <c r="BK10" i="1"/>
  <c r="BL10" i="1" l="1"/>
  <c r="BL9" i="1"/>
  <c r="BL8" i="1" s="1"/>
  <c r="BM7" i="1"/>
  <c r="BN7" i="1" l="1"/>
  <c r="BM10" i="1"/>
  <c r="BM9" i="1"/>
  <c r="BM8" i="1" s="1"/>
  <c r="BN9" i="1" l="1"/>
  <c r="BN8" i="1" s="1"/>
  <c r="BO7" i="1"/>
  <c r="BN10" i="1"/>
  <c r="BO9" i="1" l="1"/>
  <c r="BO8" i="1" s="1"/>
  <c r="BO10" i="1"/>
</calcChain>
</file>

<file path=xl/sharedStrings.xml><?xml version="1.0" encoding="utf-8"?>
<sst xmlns="http://schemas.openxmlformats.org/spreadsheetml/2006/main" count="59" uniqueCount="53">
  <si>
    <t>Projet</t>
  </si>
  <si>
    <t>Date de début</t>
  </si>
  <si>
    <t>Durée</t>
  </si>
  <si>
    <t>Date de fin</t>
  </si>
  <si>
    <t>L</t>
  </si>
  <si>
    <t>M</t>
  </si>
  <si>
    <t>J</t>
  </si>
  <si>
    <t>V</t>
  </si>
  <si>
    <t>S</t>
  </si>
  <si>
    <t>D</t>
  </si>
  <si>
    <t>1.1</t>
  </si>
  <si>
    <t>1.2</t>
  </si>
  <si>
    <t>1.3</t>
  </si>
  <si>
    <t>1.4</t>
  </si>
  <si>
    <t>Jours ouvrés uniquement</t>
  </si>
  <si>
    <t>OUI</t>
  </si>
  <si>
    <t>NON</t>
  </si>
  <si>
    <t>Détails du projet</t>
  </si>
  <si>
    <t>Chef de projet</t>
  </si>
  <si>
    <t>Commentaires</t>
  </si>
  <si>
    <t>Tâches</t>
  </si>
  <si>
    <t>Réalisé</t>
  </si>
  <si>
    <t>FESTIVAL DES FILMS DE PLEIN AIR</t>
  </si>
  <si>
    <t>Bellais Laithier Julien</t>
  </si>
  <si>
    <t>Organisateur Projet</t>
  </si>
  <si>
    <t>Mme Viala Jennifer</t>
  </si>
  <si>
    <t>PHASE D'INITIALISATION</t>
  </si>
  <si>
    <t>PHASE DE LANCEMENT</t>
  </si>
  <si>
    <t>PHASE D'EXPLOITATION</t>
  </si>
  <si>
    <t>receuil des besoins</t>
  </si>
  <si>
    <t>Proposition Commerciale</t>
  </si>
  <si>
    <t>Présentation Client</t>
  </si>
  <si>
    <t>Etude de faisabilité</t>
  </si>
  <si>
    <t>présentation Client</t>
  </si>
  <si>
    <t>création charte graphique</t>
  </si>
  <si>
    <t>création maquette du site</t>
  </si>
  <si>
    <t>2.1</t>
  </si>
  <si>
    <t>2.2</t>
  </si>
  <si>
    <t>2.3</t>
  </si>
  <si>
    <t>2.4</t>
  </si>
  <si>
    <t>création diagrammes et Wireframes</t>
  </si>
  <si>
    <t>Cahier des Charges</t>
  </si>
  <si>
    <t>Création site en Wordpress</t>
  </si>
  <si>
    <t>installation extension réservation</t>
  </si>
  <si>
    <t>hébergement en ligne</t>
  </si>
  <si>
    <t>3.1</t>
  </si>
  <si>
    <t>2.5</t>
  </si>
  <si>
    <t>3.2</t>
  </si>
  <si>
    <t>3.3</t>
  </si>
  <si>
    <t>3.4</t>
  </si>
  <si>
    <t>PHASE DE PRODUCTION</t>
  </si>
  <si>
    <t xml:space="preserve"> Tests en ligne et optimisation</t>
  </si>
  <si>
    <t>Présentation finale et formation Wordpress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</si>
</sst>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Border="1" applyAlignment="1">
      <alignment horizontal="left" vertical="center" wrapText="1"/>
    </xf>
    <xf numFmtId="14" fontId="2" fillId="0" borderId="0" xfId="1" applyNumberFormat="1" applyFont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9" fontId="4" fillId="2" borderId="0" xfId="1" applyFont="1" applyFill="1"/>
    <xf numFmtId="0" fontId="5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7" xfId="0" applyFont="1" applyBorder="1"/>
    <xf numFmtId="14" fontId="8" fillId="0" borderId="6" xfId="0" applyNumberFormat="1" applyFont="1" applyBorder="1" applyAlignment="1">
      <alignment horizontal="left"/>
    </xf>
    <xf numFmtId="9" fontId="4" fillId="2" borderId="0" xfId="1" applyFont="1" applyFill="1" applyAlignment="1">
      <alignment horizontal="left"/>
    </xf>
    <xf numFmtId="0" fontId="8" fillId="0" borderId="8" xfId="0" applyFont="1" applyBorder="1" applyAlignment="1">
      <alignment horizontal="left"/>
    </xf>
    <xf numFmtId="14" fontId="2" fillId="0" borderId="0" xfId="0" quotePrefix="1" applyNumberFormat="1" applyFont="1" applyAlignment="1">
      <alignment horizontal="left"/>
    </xf>
    <xf numFmtId="0" fontId="8" fillId="0" borderId="6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0" fontId="3" fillId="0" borderId="0" xfId="0" applyFont="1"/>
    <xf numFmtId="164" fontId="9" fillId="0" borderId="6" xfId="0" applyNumberFormat="1" applyFont="1" applyBorder="1" applyAlignment="1">
      <alignment horizontal="left" vertical="top"/>
    </xf>
    <xf numFmtId="164" fontId="7" fillId="0" borderId="7" xfId="0" applyNumberFormat="1" applyFont="1" applyBorder="1" applyAlignment="1">
      <alignment horizontal="left" vertical="top"/>
    </xf>
    <xf numFmtId="164" fontId="7" fillId="0" borderId="8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9" fontId="3" fillId="0" borderId="2" xfId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</cellXfs>
  <cellStyles count="2">
    <cellStyle name="Normal" xfId="0" builtinId="0"/>
    <cellStyle name="Pourcentage" xfId="1" builtinId="5"/>
  </cellStyles>
  <dxfs count="31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28575</xdr:rowOff>
        </xdr:from>
        <xdr:to>
          <xdr:col>66</xdr:col>
          <xdr:colOff>133350</xdr:colOff>
          <xdr:row>2</xdr:row>
          <xdr:rowOff>123825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CJ66"/>
  <sheetViews>
    <sheetView tabSelected="1" topLeftCell="A19" workbookViewId="0">
      <selection sqref="A1:E1"/>
    </sheetView>
  </sheetViews>
  <sheetFormatPr baseColWidth="10" defaultColWidth="11" defaultRowHeight="11.25" x14ac:dyDescent="0.2"/>
  <cols>
    <col min="1" max="1" width="4" style="6" bestFit="1" customWidth="1"/>
    <col min="2" max="2" width="30.140625" style="1" customWidth="1"/>
    <col min="3" max="3" width="11.85546875" style="6" customWidth="1"/>
    <col min="4" max="4" width="5.5703125" style="1" customWidth="1"/>
    <col min="5" max="5" width="11.85546875" style="6" customWidth="1"/>
    <col min="6" max="6" width="6.42578125" style="12" customWidth="1"/>
    <col min="7" max="7" width="9" style="10" hidden="1" customWidth="1"/>
    <col min="8" max="67" width="2.5703125" style="1" customWidth="1"/>
    <col min="68" max="16384" width="11" style="1"/>
  </cols>
  <sheetData>
    <row r="1" spans="1:67" ht="15" x14ac:dyDescent="0.25">
      <c r="A1" s="33" t="s">
        <v>17</v>
      </c>
      <c r="B1" s="33"/>
      <c r="C1" s="34"/>
      <c r="D1" s="34"/>
      <c r="E1" s="34"/>
      <c r="G1" s="1">
        <v>0</v>
      </c>
    </row>
    <row r="2" spans="1:67" ht="12" x14ac:dyDescent="0.2">
      <c r="A2" s="35" t="s">
        <v>0</v>
      </c>
      <c r="B2" s="35"/>
      <c r="C2" s="32" t="s">
        <v>22</v>
      </c>
      <c r="D2" s="32"/>
      <c r="E2" s="32"/>
      <c r="G2" s="2">
        <f ca="1">TODAY()</f>
        <v>43543</v>
      </c>
    </row>
    <row r="3" spans="1:67" ht="12" x14ac:dyDescent="0.2">
      <c r="A3" s="35" t="s">
        <v>18</v>
      </c>
      <c r="B3" s="35"/>
      <c r="C3" s="32" t="s">
        <v>23</v>
      </c>
      <c r="D3" s="32"/>
      <c r="E3" s="32"/>
      <c r="G3" s="2"/>
    </row>
    <row r="4" spans="1:67" ht="10.5" customHeight="1" x14ac:dyDescent="0.2">
      <c r="A4" s="36" t="s">
        <v>24</v>
      </c>
      <c r="B4" s="37"/>
      <c r="C4" s="19" t="s">
        <v>25</v>
      </c>
      <c r="D4" s="19"/>
      <c r="E4" s="20"/>
      <c r="G4" s="2"/>
    </row>
    <row r="5" spans="1:67" ht="12" x14ac:dyDescent="0.2">
      <c r="A5" s="35" t="s">
        <v>14</v>
      </c>
      <c r="B5" s="35"/>
      <c r="C5" s="26" t="s">
        <v>15</v>
      </c>
      <c r="D5" s="21"/>
      <c r="E5" s="24"/>
      <c r="G5" s="2"/>
    </row>
    <row r="6" spans="1:67" ht="12" x14ac:dyDescent="0.2">
      <c r="A6" s="35" t="s">
        <v>1</v>
      </c>
      <c r="B6" s="35"/>
      <c r="C6" s="22">
        <v>43549</v>
      </c>
      <c r="D6" s="21"/>
      <c r="E6" s="24"/>
      <c r="G6" s="2"/>
    </row>
    <row r="7" spans="1:67" s="3" customFormat="1" ht="35.25" customHeight="1" x14ac:dyDescent="0.2">
      <c r="A7" s="29" t="s">
        <v>19</v>
      </c>
      <c r="B7" s="30"/>
      <c r="C7" s="30"/>
      <c r="D7" s="30"/>
      <c r="E7" s="31"/>
      <c r="F7" s="11"/>
      <c r="G7" s="11"/>
      <c r="H7" s="4">
        <f>C6+G1</f>
        <v>43549</v>
      </c>
      <c r="I7" s="5">
        <f>H7+1</f>
        <v>43550</v>
      </c>
      <c r="J7" s="5">
        <f t="shared" ref="J7:BO7" si="0">I7+1</f>
        <v>43551</v>
      </c>
      <c r="K7" s="5">
        <f t="shared" si="0"/>
        <v>43552</v>
      </c>
      <c r="L7" s="5">
        <f t="shared" si="0"/>
        <v>43553</v>
      </c>
      <c r="M7" s="5">
        <f t="shared" si="0"/>
        <v>43554</v>
      </c>
      <c r="N7" s="5">
        <f t="shared" si="0"/>
        <v>43555</v>
      </c>
      <c r="O7" s="5">
        <f t="shared" si="0"/>
        <v>43556</v>
      </c>
      <c r="P7" s="5">
        <f t="shared" si="0"/>
        <v>43557</v>
      </c>
      <c r="Q7" s="5">
        <f t="shared" si="0"/>
        <v>43558</v>
      </c>
      <c r="R7" s="5">
        <f t="shared" si="0"/>
        <v>43559</v>
      </c>
      <c r="S7" s="5">
        <f t="shared" si="0"/>
        <v>43560</v>
      </c>
      <c r="T7" s="5">
        <f t="shared" si="0"/>
        <v>43561</v>
      </c>
      <c r="U7" s="5">
        <f t="shared" si="0"/>
        <v>43562</v>
      </c>
      <c r="V7" s="5">
        <f t="shared" si="0"/>
        <v>43563</v>
      </c>
      <c r="W7" s="5">
        <f t="shared" si="0"/>
        <v>43564</v>
      </c>
      <c r="X7" s="5">
        <f t="shared" si="0"/>
        <v>43565</v>
      </c>
      <c r="Y7" s="5">
        <f t="shared" si="0"/>
        <v>43566</v>
      </c>
      <c r="Z7" s="5">
        <f t="shared" si="0"/>
        <v>43567</v>
      </c>
      <c r="AA7" s="5">
        <f t="shared" si="0"/>
        <v>43568</v>
      </c>
      <c r="AB7" s="5">
        <f t="shared" si="0"/>
        <v>43569</v>
      </c>
      <c r="AC7" s="5">
        <f t="shared" si="0"/>
        <v>43570</v>
      </c>
      <c r="AD7" s="5">
        <f t="shared" si="0"/>
        <v>43571</v>
      </c>
      <c r="AE7" s="5">
        <f t="shared" si="0"/>
        <v>43572</v>
      </c>
      <c r="AF7" s="5">
        <f t="shared" si="0"/>
        <v>43573</v>
      </c>
      <c r="AG7" s="5">
        <f t="shared" si="0"/>
        <v>43574</v>
      </c>
      <c r="AH7" s="5">
        <f t="shared" si="0"/>
        <v>43575</v>
      </c>
      <c r="AI7" s="5">
        <f t="shared" si="0"/>
        <v>43576</v>
      </c>
      <c r="AJ7" s="5">
        <f t="shared" si="0"/>
        <v>43577</v>
      </c>
      <c r="AK7" s="5">
        <f t="shared" si="0"/>
        <v>43578</v>
      </c>
      <c r="AL7" s="5">
        <f t="shared" si="0"/>
        <v>43579</v>
      </c>
      <c r="AM7" s="5">
        <f t="shared" si="0"/>
        <v>43580</v>
      </c>
      <c r="AN7" s="5">
        <f t="shared" si="0"/>
        <v>43581</v>
      </c>
      <c r="AO7" s="5">
        <f t="shared" si="0"/>
        <v>43582</v>
      </c>
      <c r="AP7" s="5">
        <f t="shared" si="0"/>
        <v>43583</v>
      </c>
      <c r="AQ7" s="5">
        <f t="shared" si="0"/>
        <v>43584</v>
      </c>
      <c r="AR7" s="5">
        <f t="shared" si="0"/>
        <v>43585</v>
      </c>
      <c r="AS7" s="5">
        <f t="shared" si="0"/>
        <v>43586</v>
      </c>
      <c r="AT7" s="5">
        <f t="shared" si="0"/>
        <v>43587</v>
      </c>
      <c r="AU7" s="5">
        <f t="shared" si="0"/>
        <v>43588</v>
      </c>
      <c r="AV7" s="5">
        <f t="shared" si="0"/>
        <v>43589</v>
      </c>
      <c r="AW7" s="5">
        <f t="shared" si="0"/>
        <v>43590</v>
      </c>
      <c r="AX7" s="5">
        <f t="shared" si="0"/>
        <v>43591</v>
      </c>
      <c r="AY7" s="5">
        <f t="shared" si="0"/>
        <v>43592</v>
      </c>
      <c r="AZ7" s="5">
        <f t="shared" si="0"/>
        <v>43593</v>
      </c>
      <c r="BA7" s="5">
        <f t="shared" si="0"/>
        <v>43594</v>
      </c>
      <c r="BB7" s="5">
        <f t="shared" si="0"/>
        <v>43595</v>
      </c>
      <c r="BC7" s="5">
        <f t="shared" si="0"/>
        <v>43596</v>
      </c>
      <c r="BD7" s="5">
        <f t="shared" si="0"/>
        <v>43597</v>
      </c>
      <c r="BE7" s="5">
        <f t="shared" si="0"/>
        <v>43598</v>
      </c>
      <c r="BF7" s="5">
        <f t="shared" si="0"/>
        <v>43599</v>
      </c>
      <c r="BG7" s="5">
        <f t="shared" si="0"/>
        <v>43600</v>
      </c>
      <c r="BH7" s="5">
        <f t="shared" si="0"/>
        <v>43601</v>
      </c>
      <c r="BI7" s="5">
        <f t="shared" si="0"/>
        <v>43602</v>
      </c>
      <c r="BJ7" s="5">
        <f t="shared" si="0"/>
        <v>43603</v>
      </c>
      <c r="BK7" s="5">
        <f t="shared" si="0"/>
        <v>43604</v>
      </c>
      <c r="BL7" s="5">
        <f t="shared" si="0"/>
        <v>43605</v>
      </c>
      <c r="BM7" s="5">
        <f t="shared" si="0"/>
        <v>43606</v>
      </c>
      <c r="BN7" s="5">
        <f t="shared" si="0"/>
        <v>43607</v>
      </c>
      <c r="BO7" s="5">
        <f t="shared" si="0"/>
        <v>43608</v>
      </c>
    </row>
    <row r="8" spans="1:67" s="6" customFormat="1" ht="28.5" customHeight="1" x14ac:dyDescent="0.2">
      <c r="F8" s="12"/>
      <c r="G8" s="12"/>
      <c r="H8" s="7" t="str">
        <f>"S "&amp;WEEKNUM(H7,2)</f>
        <v>S 13</v>
      </c>
      <c r="I8" s="7" t="str">
        <f t="shared" ref="I8" si="1">IF(I9="L","S "&amp;WEEKNUM(I7,2),"")</f>
        <v/>
      </c>
      <c r="J8" s="7" t="str">
        <f t="shared" ref="J8:BO8" si="2">IF(J9="L","S "&amp;WEEKNUM(J7,2),"")</f>
        <v/>
      </c>
      <c r="K8" s="7" t="str">
        <f t="shared" si="2"/>
        <v/>
      </c>
      <c r="L8" s="7" t="str">
        <f t="shared" si="2"/>
        <v/>
      </c>
      <c r="M8" s="7" t="str">
        <f t="shared" si="2"/>
        <v/>
      </c>
      <c r="N8" s="7" t="str">
        <f t="shared" si="2"/>
        <v/>
      </c>
      <c r="O8" s="7" t="str">
        <f t="shared" si="2"/>
        <v>S 14</v>
      </c>
      <c r="P8" s="7" t="str">
        <f t="shared" si="2"/>
        <v/>
      </c>
      <c r="Q8" s="7" t="str">
        <f t="shared" si="2"/>
        <v/>
      </c>
      <c r="R8" s="7" t="str">
        <f t="shared" si="2"/>
        <v/>
      </c>
      <c r="S8" s="7" t="str">
        <f t="shared" si="2"/>
        <v/>
      </c>
      <c r="T8" s="7" t="str">
        <f t="shared" si="2"/>
        <v/>
      </c>
      <c r="U8" s="7" t="str">
        <f t="shared" si="2"/>
        <v/>
      </c>
      <c r="V8" s="7" t="str">
        <f t="shared" si="2"/>
        <v>S 15</v>
      </c>
      <c r="W8" s="7" t="str">
        <f t="shared" si="2"/>
        <v/>
      </c>
      <c r="X8" s="7" t="str">
        <f t="shared" si="2"/>
        <v/>
      </c>
      <c r="Y8" s="7" t="str">
        <f t="shared" si="2"/>
        <v/>
      </c>
      <c r="Z8" s="7" t="str">
        <f t="shared" si="2"/>
        <v/>
      </c>
      <c r="AA8" s="7" t="str">
        <f t="shared" si="2"/>
        <v/>
      </c>
      <c r="AB8" s="7" t="str">
        <f t="shared" si="2"/>
        <v/>
      </c>
      <c r="AC8" s="7" t="str">
        <f t="shared" si="2"/>
        <v>S 16</v>
      </c>
      <c r="AD8" s="7" t="str">
        <f t="shared" si="2"/>
        <v/>
      </c>
      <c r="AE8" s="7" t="str">
        <f t="shared" si="2"/>
        <v/>
      </c>
      <c r="AF8" s="7" t="str">
        <f t="shared" si="2"/>
        <v/>
      </c>
      <c r="AG8" s="7" t="str">
        <f t="shared" si="2"/>
        <v/>
      </c>
      <c r="AH8" s="7" t="str">
        <f t="shared" si="2"/>
        <v/>
      </c>
      <c r="AI8" s="7" t="str">
        <f t="shared" si="2"/>
        <v/>
      </c>
      <c r="AJ8" s="7" t="str">
        <f t="shared" si="2"/>
        <v>S 17</v>
      </c>
      <c r="AK8" s="7" t="str">
        <f t="shared" si="2"/>
        <v/>
      </c>
      <c r="AL8" s="7" t="str">
        <f t="shared" si="2"/>
        <v/>
      </c>
      <c r="AM8" s="7" t="str">
        <f t="shared" si="2"/>
        <v/>
      </c>
      <c r="AN8" s="7" t="str">
        <f t="shared" si="2"/>
        <v/>
      </c>
      <c r="AO8" s="7" t="str">
        <f t="shared" si="2"/>
        <v/>
      </c>
      <c r="AP8" s="7" t="str">
        <f t="shared" si="2"/>
        <v/>
      </c>
      <c r="AQ8" s="7" t="str">
        <f t="shared" si="2"/>
        <v>S 18</v>
      </c>
      <c r="AR8" s="7" t="str">
        <f t="shared" si="2"/>
        <v/>
      </c>
      <c r="AS8" s="7" t="str">
        <f t="shared" si="2"/>
        <v/>
      </c>
      <c r="AT8" s="7" t="str">
        <f t="shared" si="2"/>
        <v/>
      </c>
      <c r="AU8" s="7" t="str">
        <f t="shared" si="2"/>
        <v/>
      </c>
      <c r="AV8" s="7" t="str">
        <f t="shared" si="2"/>
        <v/>
      </c>
      <c r="AW8" s="7" t="str">
        <f t="shared" si="2"/>
        <v/>
      </c>
      <c r="AX8" s="7" t="str">
        <f t="shared" si="2"/>
        <v>S 19</v>
      </c>
      <c r="AY8" s="7" t="str">
        <f t="shared" si="2"/>
        <v/>
      </c>
      <c r="AZ8" s="7" t="str">
        <f t="shared" si="2"/>
        <v/>
      </c>
      <c r="BA8" s="7" t="str">
        <f t="shared" si="2"/>
        <v/>
      </c>
      <c r="BB8" s="7" t="str">
        <f t="shared" si="2"/>
        <v/>
      </c>
      <c r="BC8" s="7" t="str">
        <f t="shared" si="2"/>
        <v/>
      </c>
      <c r="BD8" s="7" t="str">
        <f t="shared" si="2"/>
        <v/>
      </c>
      <c r="BE8" s="7" t="str">
        <f t="shared" si="2"/>
        <v>S 20</v>
      </c>
      <c r="BF8" s="7" t="str">
        <f t="shared" si="2"/>
        <v/>
      </c>
      <c r="BG8" s="7" t="str">
        <f t="shared" si="2"/>
        <v/>
      </c>
      <c r="BH8" s="7" t="str">
        <f t="shared" si="2"/>
        <v/>
      </c>
      <c r="BI8" s="7" t="str">
        <f t="shared" si="2"/>
        <v/>
      </c>
      <c r="BJ8" s="7" t="str">
        <f t="shared" si="2"/>
        <v/>
      </c>
      <c r="BK8" s="7" t="str">
        <f t="shared" si="2"/>
        <v/>
      </c>
      <c r="BL8" s="7" t="str">
        <f t="shared" si="2"/>
        <v>S 21</v>
      </c>
      <c r="BM8" s="7" t="str">
        <f t="shared" si="2"/>
        <v/>
      </c>
      <c r="BN8" s="7" t="str">
        <f t="shared" si="2"/>
        <v/>
      </c>
      <c r="BO8" s="7" t="str">
        <f t="shared" si="2"/>
        <v/>
      </c>
    </row>
    <row r="9" spans="1:67" ht="12.95" customHeight="1" x14ac:dyDescent="0.2">
      <c r="B9" s="39" t="s">
        <v>20</v>
      </c>
      <c r="C9" s="39" t="s">
        <v>1</v>
      </c>
      <c r="D9" s="39" t="s">
        <v>2</v>
      </c>
      <c r="E9" s="39" t="s">
        <v>3</v>
      </c>
      <c r="F9" s="38" t="s">
        <v>21</v>
      </c>
      <c r="G9" s="13"/>
      <c r="H9" s="8" t="str">
        <f t="shared" ref="H9:I9" si="3">VLOOKUP(WEEKDAY(H7,2),semaine,2,FALSE)</f>
        <v>L</v>
      </c>
      <c r="I9" s="8" t="str">
        <f t="shared" si="3"/>
        <v>M</v>
      </c>
      <c r="J9" s="8" t="str">
        <f t="shared" ref="J9:BO9" si="4">VLOOKUP(WEEKDAY(J7,2),semaine,2,FALSE)</f>
        <v>M</v>
      </c>
      <c r="K9" s="8" t="str">
        <f t="shared" si="4"/>
        <v>J</v>
      </c>
      <c r="L9" s="8" t="str">
        <f t="shared" si="4"/>
        <v>V</v>
      </c>
      <c r="M9" s="8" t="str">
        <f t="shared" si="4"/>
        <v>S</v>
      </c>
      <c r="N9" s="8" t="str">
        <f t="shared" si="4"/>
        <v>D</v>
      </c>
      <c r="O9" s="8" t="str">
        <f t="shared" si="4"/>
        <v>L</v>
      </c>
      <c r="P9" s="8" t="str">
        <f t="shared" si="4"/>
        <v>M</v>
      </c>
      <c r="Q9" s="8" t="str">
        <f t="shared" si="4"/>
        <v>M</v>
      </c>
      <c r="R9" s="8" t="str">
        <f t="shared" si="4"/>
        <v>J</v>
      </c>
      <c r="S9" s="8" t="str">
        <f t="shared" si="4"/>
        <v>V</v>
      </c>
      <c r="T9" s="8" t="str">
        <f t="shared" si="4"/>
        <v>S</v>
      </c>
      <c r="U9" s="8" t="str">
        <f t="shared" si="4"/>
        <v>D</v>
      </c>
      <c r="V9" s="8" t="str">
        <f t="shared" si="4"/>
        <v>L</v>
      </c>
      <c r="W9" s="8" t="str">
        <f t="shared" si="4"/>
        <v>M</v>
      </c>
      <c r="X9" s="8" t="str">
        <f t="shared" si="4"/>
        <v>M</v>
      </c>
      <c r="Y9" s="8" t="str">
        <f t="shared" si="4"/>
        <v>J</v>
      </c>
      <c r="Z9" s="8" t="str">
        <f t="shared" si="4"/>
        <v>V</v>
      </c>
      <c r="AA9" s="8" t="str">
        <f t="shared" si="4"/>
        <v>S</v>
      </c>
      <c r="AB9" s="8" t="str">
        <f t="shared" si="4"/>
        <v>D</v>
      </c>
      <c r="AC9" s="8" t="str">
        <f t="shared" si="4"/>
        <v>L</v>
      </c>
      <c r="AD9" s="8" t="str">
        <f t="shared" si="4"/>
        <v>M</v>
      </c>
      <c r="AE9" s="8" t="str">
        <f t="shared" si="4"/>
        <v>M</v>
      </c>
      <c r="AF9" s="8" t="str">
        <f t="shared" si="4"/>
        <v>J</v>
      </c>
      <c r="AG9" s="8" t="str">
        <f t="shared" si="4"/>
        <v>V</v>
      </c>
      <c r="AH9" s="8" t="str">
        <f t="shared" si="4"/>
        <v>S</v>
      </c>
      <c r="AI9" s="8" t="str">
        <f t="shared" si="4"/>
        <v>D</v>
      </c>
      <c r="AJ9" s="8" t="str">
        <f t="shared" si="4"/>
        <v>L</v>
      </c>
      <c r="AK9" s="8" t="str">
        <f t="shared" si="4"/>
        <v>M</v>
      </c>
      <c r="AL9" s="8" t="str">
        <f t="shared" si="4"/>
        <v>M</v>
      </c>
      <c r="AM9" s="8" t="str">
        <f t="shared" si="4"/>
        <v>J</v>
      </c>
      <c r="AN9" s="8" t="str">
        <f t="shared" si="4"/>
        <v>V</v>
      </c>
      <c r="AO9" s="8" t="str">
        <f t="shared" si="4"/>
        <v>S</v>
      </c>
      <c r="AP9" s="8" t="str">
        <f t="shared" si="4"/>
        <v>D</v>
      </c>
      <c r="AQ9" s="8" t="str">
        <f t="shared" si="4"/>
        <v>L</v>
      </c>
      <c r="AR9" s="8" t="str">
        <f t="shared" si="4"/>
        <v>M</v>
      </c>
      <c r="AS9" s="8" t="str">
        <f t="shared" si="4"/>
        <v>M</v>
      </c>
      <c r="AT9" s="8" t="str">
        <f t="shared" si="4"/>
        <v>J</v>
      </c>
      <c r="AU9" s="8" t="str">
        <f t="shared" si="4"/>
        <v>V</v>
      </c>
      <c r="AV9" s="8" t="str">
        <f t="shared" si="4"/>
        <v>S</v>
      </c>
      <c r="AW9" s="8" t="str">
        <f t="shared" si="4"/>
        <v>D</v>
      </c>
      <c r="AX9" s="8" t="str">
        <f t="shared" si="4"/>
        <v>L</v>
      </c>
      <c r="AY9" s="8" t="str">
        <f t="shared" si="4"/>
        <v>M</v>
      </c>
      <c r="AZ9" s="8" t="str">
        <f t="shared" si="4"/>
        <v>M</v>
      </c>
      <c r="BA9" s="8" t="str">
        <f t="shared" si="4"/>
        <v>J</v>
      </c>
      <c r="BB9" s="8" t="str">
        <f t="shared" si="4"/>
        <v>V</v>
      </c>
      <c r="BC9" s="8" t="str">
        <f t="shared" si="4"/>
        <v>S</v>
      </c>
      <c r="BD9" s="8" t="str">
        <f t="shared" si="4"/>
        <v>D</v>
      </c>
      <c r="BE9" s="8" t="str">
        <f t="shared" si="4"/>
        <v>L</v>
      </c>
      <c r="BF9" s="8" t="str">
        <f t="shared" si="4"/>
        <v>M</v>
      </c>
      <c r="BG9" s="8" t="str">
        <f t="shared" si="4"/>
        <v>M</v>
      </c>
      <c r="BH9" s="8" t="str">
        <f t="shared" si="4"/>
        <v>J</v>
      </c>
      <c r="BI9" s="8" t="str">
        <f t="shared" si="4"/>
        <v>V</v>
      </c>
      <c r="BJ9" s="8" t="str">
        <f t="shared" si="4"/>
        <v>S</v>
      </c>
      <c r="BK9" s="8" t="str">
        <f t="shared" si="4"/>
        <v>D</v>
      </c>
      <c r="BL9" s="8" t="str">
        <f t="shared" si="4"/>
        <v>L</v>
      </c>
      <c r="BM9" s="8" t="str">
        <f t="shared" si="4"/>
        <v>M</v>
      </c>
      <c r="BN9" s="8" t="str">
        <f t="shared" si="4"/>
        <v>M</v>
      </c>
      <c r="BO9" s="8" t="str">
        <f t="shared" si="4"/>
        <v>J</v>
      </c>
    </row>
    <row r="10" spans="1:67" ht="12.95" customHeight="1" x14ac:dyDescent="0.2">
      <c r="B10" s="39"/>
      <c r="C10" s="39"/>
      <c r="D10" s="39"/>
      <c r="E10" s="39"/>
      <c r="F10" s="38"/>
      <c r="G10" s="13"/>
      <c r="H10" s="8">
        <f>DAY(H7)</f>
        <v>25</v>
      </c>
      <c r="I10" s="8">
        <f t="shared" ref="I10" si="5">DAY(I7)</f>
        <v>26</v>
      </c>
      <c r="J10" s="8">
        <f t="shared" ref="J10:BO10" si="6">DAY(J7)</f>
        <v>27</v>
      </c>
      <c r="K10" s="8">
        <f t="shared" si="6"/>
        <v>28</v>
      </c>
      <c r="L10" s="8">
        <f t="shared" si="6"/>
        <v>29</v>
      </c>
      <c r="M10" s="8">
        <f t="shared" si="6"/>
        <v>30</v>
      </c>
      <c r="N10" s="8">
        <f t="shared" si="6"/>
        <v>31</v>
      </c>
      <c r="O10" s="8">
        <f t="shared" si="6"/>
        <v>1</v>
      </c>
      <c r="P10" s="8">
        <f t="shared" si="6"/>
        <v>2</v>
      </c>
      <c r="Q10" s="8">
        <f t="shared" si="6"/>
        <v>3</v>
      </c>
      <c r="R10" s="8">
        <f t="shared" si="6"/>
        <v>4</v>
      </c>
      <c r="S10" s="8">
        <f t="shared" si="6"/>
        <v>5</v>
      </c>
      <c r="T10" s="8">
        <f t="shared" si="6"/>
        <v>6</v>
      </c>
      <c r="U10" s="8">
        <f t="shared" si="6"/>
        <v>7</v>
      </c>
      <c r="V10" s="8">
        <f t="shared" si="6"/>
        <v>8</v>
      </c>
      <c r="W10" s="8">
        <f t="shared" si="6"/>
        <v>9</v>
      </c>
      <c r="X10" s="8">
        <f t="shared" si="6"/>
        <v>10</v>
      </c>
      <c r="Y10" s="8">
        <f t="shared" si="6"/>
        <v>11</v>
      </c>
      <c r="Z10" s="8">
        <f t="shared" si="6"/>
        <v>12</v>
      </c>
      <c r="AA10" s="8">
        <f t="shared" si="6"/>
        <v>13</v>
      </c>
      <c r="AB10" s="8">
        <f t="shared" si="6"/>
        <v>14</v>
      </c>
      <c r="AC10" s="8">
        <f t="shared" si="6"/>
        <v>15</v>
      </c>
      <c r="AD10" s="8">
        <f t="shared" si="6"/>
        <v>16</v>
      </c>
      <c r="AE10" s="8">
        <f t="shared" si="6"/>
        <v>17</v>
      </c>
      <c r="AF10" s="8">
        <f t="shared" si="6"/>
        <v>18</v>
      </c>
      <c r="AG10" s="8">
        <f t="shared" si="6"/>
        <v>19</v>
      </c>
      <c r="AH10" s="8">
        <f t="shared" si="6"/>
        <v>20</v>
      </c>
      <c r="AI10" s="8">
        <f t="shared" si="6"/>
        <v>21</v>
      </c>
      <c r="AJ10" s="8">
        <f t="shared" si="6"/>
        <v>22</v>
      </c>
      <c r="AK10" s="8">
        <f t="shared" si="6"/>
        <v>23</v>
      </c>
      <c r="AL10" s="8">
        <f t="shared" si="6"/>
        <v>24</v>
      </c>
      <c r="AM10" s="8">
        <f t="shared" si="6"/>
        <v>25</v>
      </c>
      <c r="AN10" s="8">
        <f t="shared" si="6"/>
        <v>26</v>
      </c>
      <c r="AO10" s="8">
        <f t="shared" si="6"/>
        <v>27</v>
      </c>
      <c r="AP10" s="8">
        <f t="shared" si="6"/>
        <v>28</v>
      </c>
      <c r="AQ10" s="8">
        <f t="shared" si="6"/>
        <v>29</v>
      </c>
      <c r="AR10" s="8">
        <f t="shared" si="6"/>
        <v>30</v>
      </c>
      <c r="AS10" s="8">
        <f t="shared" si="6"/>
        <v>1</v>
      </c>
      <c r="AT10" s="8">
        <f t="shared" si="6"/>
        <v>2</v>
      </c>
      <c r="AU10" s="8">
        <f t="shared" si="6"/>
        <v>3</v>
      </c>
      <c r="AV10" s="8">
        <f t="shared" si="6"/>
        <v>4</v>
      </c>
      <c r="AW10" s="8">
        <f t="shared" si="6"/>
        <v>5</v>
      </c>
      <c r="AX10" s="8">
        <f t="shared" si="6"/>
        <v>6</v>
      </c>
      <c r="AY10" s="8">
        <f t="shared" si="6"/>
        <v>7</v>
      </c>
      <c r="AZ10" s="8">
        <f t="shared" si="6"/>
        <v>8</v>
      </c>
      <c r="BA10" s="8">
        <f t="shared" si="6"/>
        <v>9</v>
      </c>
      <c r="BB10" s="8">
        <f t="shared" si="6"/>
        <v>10</v>
      </c>
      <c r="BC10" s="8">
        <f t="shared" si="6"/>
        <v>11</v>
      </c>
      <c r="BD10" s="8">
        <f t="shared" si="6"/>
        <v>12</v>
      </c>
      <c r="BE10" s="8">
        <f t="shared" si="6"/>
        <v>13</v>
      </c>
      <c r="BF10" s="8">
        <f t="shared" si="6"/>
        <v>14</v>
      </c>
      <c r="BG10" s="8">
        <f t="shared" si="6"/>
        <v>15</v>
      </c>
      <c r="BH10" s="8">
        <f t="shared" si="6"/>
        <v>16</v>
      </c>
      <c r="BI10" s="8">
        <f t="shared" si="6"/>
        <v>17</v>
      </c>
      <c r="BJ10" s="8">
        <f t="shared" si="6"/>
        <v>18</v>
      </c>
      <c r="BK10" s="8">
        <f t="shared" si="6"/>
        <v>19</v>
      </c>
      <c r="BL10" s="8">
        <f t="shared" si="6"/>
        <v>20</v>
      </c>
      <c r="BM10" s="8">
        <f t="shared" si="6"/>
        <v>21</v>
      </c>
      <c r="BN10" s="8">
        <f t="shared" si="6"/>
        <v>22</v>
      </c>
      <c r="BO10" s="8">
        <f t="shared" si="6"/>
        <v>23</v>
      </c>
    </row>
    <row r="11" spans="1:67" ht="12.95" customHeight="1" x14ac:dyDescent="0.2">
      <c r="A11" s="15">
        <v>1</v>
      </c>
      <c r="B11" s="16" t="s">
        <v>26</v>
      </c>
      <c r="C11" s="15"/>
      <c r="D11" s="16"/>
      <c r="E11" s="15"/>
      <c r="F11" s="23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</row>
    <row r="12" spans="1:67" ht="12.95" customHeight="1" x14ac:dyDescent="0.2">
      <c r="A12" s="6" t="s">
        <v>10</v>
      </c>
      <c r="B12" s="28" t="s">
        <v>29</v>
      </c>
      <c r="C12" s="27">
        <v>43549</v>
      </c>
      <c r="D12" s="9">
        <v>1</v>
      </c>
      <c r="E12" s="25">
        <f>IF(B12="","",IF($C$5="OUI",WORKDAY(C12,IF(WEEKDAY(C12,2)&gt;=6,D12,D12-1)),C12+D12-1))</f>
        <v>43549</v>
      </c>
      <c r="F12" s="12">
        <v>1</v>
      </c>
      <c r="G12" s="14">
        <f t="shared" ref="G12:G15" si="7">C12+F12*(E12-C12)</f>
        <v>43549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12.95" customHeight="1" x14ac:dyDescent="0.2">
      <c r="A13" s="6" t="s">
        <v>11</v>
      </c>
      <c r="B13" s="28" t="s">
        <v>32</v>
      </c>
      <c r="C13" s="27">
        <v>43550</v>
      </c>
      <c r="D13" s="9">
        <v>1</v>
      </c>
      <c r="E13" s="25">
        <f t="shared" ref="E13:E15" si="8">IF(B13="","",IF($C$5="OUI",WORKDAY(C13,IF(WEEKDAY(C13,2)&gt;=6,D13,D13-1)),C13+D13-1))</f>
        <v>43550</v>
      </c>
      <c r="F13" s="12">
        <v>1</v>
      </c>
      <c r="G13" s="14">
        <f t="shared" si="7"/>
        <v>43550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2.95" customHeight="1" x14ac:dyDescent="0.2">
      <c r="A14" s="6" t="s">
        <v>12</v>
      </c>
      <c r="B14" s="28" t="s">
        <v>30</v>
      </c>
      <c r="C14" s="27">
        <v>43551</v>
      </c>
      <c r="D14" s="9">
        <v>1</v>
      </c>
      <c r="E14" s="25">
        <f t="shared" si="8"/>
        <v>43551</v>
      </c>
      <c r="F14" s="12">
        <v>1</v>
      </c>
      <c r="G14" s="14">
        <f t="shared" si="7"/>
        <v>43551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2.95" customHeight="1" x14ac:dyDescent="0.2">
      <c r="A15" s="6" t="s">
        <v>13</v>
      </c>
      <c r="B15" s="28" t="s">
        <v>31</v>
      </c>
      <c r="C15" s="27">
        <v>43552</v>
      </c>
      <c r="D15" s="9">
        <v>2</v>
      </c>
      <c r="E15" s="25">
        <f t="shared" si="8"/>
        <v>43553</v>
      </c>
      <c r="F15" s="12">
        <v>1</v>
      </c>
      <c r="G15" s="14">
        <f t="shared" si="7"/>
        <v>43553</v>
      </c>
    </row>
    <row r="16" spans="1:67" ht="12.95" customHeight="1" x14ac:dyDescent="0.2">
      <c r="A16" s="15">
        <v>2</v>
      </c>
      <c r="B16" s="16" t="s">
        <v>27</v>
      </c>
      <c r="C16" s="15"/>
      <c r="D16" s="16"/>
      <c r="E16" s="15"/>
      <c r="F16" s="23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</row>
    <row r="17" spans="1:67" ht="12.95" customHeight="1" x14ac:dyDescent="0.2">
      <c r="A17" s="6" t="s">
        <v>36</v>
      </c>
      <c r="B17" s="28" t="s">
        <v>34</v>
      </c>
      <c r="C17" s="27">
        <v>43559</v>
      </c>
      <c r="D17" s="9">
        <v>1</v>
      </c>
      <c r="E17" s="25">
        <f>IF(B17="","",IF($C$5="OUI",WORKDAY(C17,IF(WEEKDAY(C17,2)&gt;=6,D17,D17-1)),C17+D17-1))</f>
        <v>43559</v>
      </c>
      <c r="F17" s="12">
        <v>1</v>
      </c>
      <c r="G17" s="14">
        <f t="shared" ref="G17:G21" si="9">C17+F17*(E17-C17)</f>
        <v>43559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2.95" customHeight="1" x14ac:dyDescent="0.2">
      <c r="A18" s="6" t="s">
        <v>37</v>
      </c>
      <c r="B18" s="28" t="s">
        <v>40</v>
      </c>
      <c r="C18" s="27">
        <v>43560</v>
      </c>
      <c r="D18" s="9">
        <v>1</v>
      </c>
      <c r="E18" s="25">
        <f t="shared" ref="E18" si="10">IF(B18="","",IF($C$5="OUI",WORKDAY(C18,IF(WEEKDAY(C18,2)&gt;=6,D18,D18-1)),C18+D18-1))</f>
        <v>43560</v>
      </c>
      <c r="F18" s="12">
        <v>1</v>
      </c>
      <c r="G18" s="14">
        <f t="shared" ref="G18" si="11">C18+F18*(E18-C18)</f>
        <v>43560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2.95" customHeight="1" x14ac:dyDescent="0.2">
      <c r="A19" s="6" t="s">
        <v>38</v>
      </c>
      <c r="B19" s="28" t="s">
        <v>35</v>
      </c>
      <c r="C19" s="27">
        <v>43563</v>
      </c>
      <c r="D19" s="9">
        <v>4</v>
      </c>
      <c r="E19" s="25">
        <f t="shared" ref="E19:E21" si="12">IF(B19="","",IF($C$5="OUI",WORKDAY(C19,IF(WEEKDAY(C19,2)&gt;=6,D19,D19-1)),C19+D19-1))</f>
        <v>43566</v>
      </c>
      <c r="F19" s="12">
        <v>1</v>
      </c>
      <c r="G19" s="14">
        <f t="shared" si="9"/>
        <v>43566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ht="12.95" customHeight="1" x14ac:dyDescent="0.2">
      <c r="A20" s="6" t="s">
        <v>39</v>
      </c>
      <c r="B20" s="28" t="s">
        <v>41</v>
      </c>
      <c r="C20" s="27">
        <v>43567</v>
      </c>
      <c r="D20" s="9">
        <v>1</v>
      </c>
      <c r="E20" s="25">
        <f>IF(B20="","",IF($C$5="OUI",WORKDAY(C20,IF(WEEKDAY(C20,2)&gt;=6,D20,D20-1)),C20+D20-1))</f>
        <v>43567</v>
      </c>
      <c r="F20" s="12">
        <v>1</v>
      </c>
      <c r="G20" s="14">
        <f t="shared" si="9"/>
        <v>43567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2.95" customHeight="1" x14ac:dyDescent="0.2">
      <c r="A21" s="6" t="s">
        <v>46</v>
      </c>
      <c r="B21" s="28" t="s">
        <v>33</v>
      </c>
      <c r="C21" s="27">
        <v>43570</v>
      </c>
      <c r="D21" s="9">
        <v>1</v>
      </c>
      <c r="E21" s="25">
        <f t="shared" si="12"/>
        <v>43570</v>
      </c>
      <c r="F21" s="12">
        <v>1</v>
      </c>
      <c r="G21" s="14">
        <f t="shared" si="9"/>
        <v>43570</v>
      </c>
    </row>
    <row r="22" spans="1:67" ht="12.95" customHeight="1" x14ac:dyDescent="0.2">
      <c r="A22" s="15">
        <v>3</v>
      </c>
      <c r="B22" s="16" t="s">
        <v>50</v>
      </c>
      <c r="C22" s="15"/>
      <c r="D22" s="16"/>
      <c r="E22" s="15"/>
      <c r="F22" s="23"/>
      <c r="G22" s="1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</row>
    <row r="23" spans="1:67" ht="12.95" customHeight="1" x14ac:dyDescent="0.2">
      <c r="A23" s="6" t="s">
        <v>45</v>
      </c>
      <c r="B23" s="28" t="s">
        <v>42</v>
      </c>
      <c r="C23" s="27">
        <v>43571</v>
      </c>
      <c r="D23" s="9">
        <v>14</v>
      </c>
      <c r="E23" s="25">
        <f>IF(B23="","",IF($C$5="OUI",WORKDAY(C23,IF(WEEKDAY(C23,2)&gt;=6,D23,D23-1)),C23+D23-1))</f>
        <v>43588</v>
      </c>
      <c r="F23" s="12">
        <v>0</v>
      </c>
      <c r="G23" s="14">
        <f t="shared" ref="G23:G26" si="13">C23+F23*(E23-C23)</f>
        <v>43571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2.95" customHeight="1" x14ac:dyDescent="0.2">
      <c r="A24" s="6" t="s">
        <v>47</v>
      </c>
      <c r="B24" s="28" t="s">
        <v>43</v>
      </c>
      <c r="C24" s="27">
        <v>43591</v>
      </c>
      <c r="D24" s="9">
        <v>1</v>
      </c>
      <c r="E24" s="25">
        <f>IF(B24="","",IF($C$5="OUI",WORKDAY(C24,IF(WEEKDAY(C24,2)&gt;=6,D24,D24-1)),C24+D24-1))</f>
        <v>43591</v>
      </c>
      <c r="F24" s="12">
        <v>0</v>
      </c>
      <c r="G24" s="14">
        <f t="shared" si="13"/>
        <v>43591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2.95" customHeight="1" x14ac:dyDescent="0.2">
      <c r="A25" s="6" t="s">
        <v>48</v>
      </c>
      <c r="B25" s="28" t="s">
        <v>44</v>
      </c>
      <c r="C25" s="27">
        <v>43592</v>
      </c>
      <c r="D25" s="9">
        <v>1</v>
      </c>
      <c r="E25" s="25">
        <f>IF(B25="","",IF($C$5="OUI",WORKDAY(C25,IF(WEEKDAY(C25,2)&gt;=6,D25,D25-1)),C25+D25-1))</f>
        <v>43592</v>
      </c>
      <c r="F25" s="12">
        <v>0</v>
      </c>
      <c r="G25" s="14">
        <f t="shared" ref="G25" si="14">C25+F25*(E25-C25)</f>
        <v>43592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2.95" customHeight="1" x14ac:dyDescent="0.2">
      <c r="A26" s="6" t="s">
        <v>49</v>
      </c>
      <c r="B26" s="28" t="s">
        <v>51</v>
      </c>
      <c r="C26" s="27">
        <v>43593</v>
      </c>
      <c r="D26" s="9">
        <v>1</v>
      </c>
      <c r="E26" s="25">
        <f>IF(B26="","",IF($C$5="OUI",WORKDAY(C26,IF(WEEKDAY(C26,2)&gt;=6,D26,D26-1)),C26+D26-1))</f>
        <v>43593</v>
      </c>
      <c r="F26" s="12">
        <v>0</v>
      </c>
      <c r="G26" s="14">
        <f t="shared" si="13"/>
        <v>43593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2.95" customHeight="1" x14ac:dyDescent="0.2">
      <c r="A27" s="15">
        <v>4</v>
      </c>
      <c r="B27" s="16" t="s">
        <v>28</v>
      </c>
      <c r="C27" s="15"/>
      <c r="D27" s="16"/>
      <c r="E27" s="15"/>
      <c r="F27" s="23"/>
      <c r="G27" s="1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</row>
    <row r="28" spans="1:67" ht="12.95" customHeight="1" x14ac:dyDescent="0.2">
      <c r="A28" s="6" t="s">
        <v>49</v>
      </c>
      <c r="B28" s="28" t="s">
        <v>52</v>
      </c>
      <c r="C28" s="27">
        <v>43594</v>
      </c>
      <c r="D28" s="9">
        <v>1</v>
      </c>
      <c r="E28" s="25">
        <f>IF(B28="","",IF($C$5="OUI",WORKDAY(C28,IF(WEEKDAY(C28,2)&gt;=6,D28,D28-1)),C28+D28-1))</f>
        <v>43594</v>
      </c>
      <c r="F28" s="12">
        <v>0</v>
      </c>
      <c r="G28" s="14">
        <f t="shared" ref="G28" si="15">C28+F28*(E28-C28)</f>
        <v>43594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2.95" customHeight="1" x14ac:dyDescent="0.2">
      <c r="E29" s="25" t="str">
        <f>IF(B29="","",IF($C$5="OUI",WORKDAY(C29,IF(WEEKDAY(C29,2)&gt;=6,D29,D29-1)),C29+D29-1))</f>
        <v/>
      </c>
    </row>
    <row r="30" spans="1:67" ht="12.95" customHeight="1" x14ac:dyDescent="0.2">
      <c r="E30" s="25" t="str">
        <f>IF(B30="","",IF($C$5="OUI",WORKDAY(C30,IF(WEEKDAY(C30,2)&gt;=6,D30,D30-1)),C30+D30-1))</f>
        <v/>
      </c>
    </row>
    <row r="31" spans="1:67" ht="12.95" customHeight="1" x14ac:dyDescent="0.2">
      <c r="E31" s="25" t="str">
        <f>IF(B31="","",IF($C$5="OUI",WORKDAY(C31,IF(WEEKDAY(C31,2)&gt;=6,D31,D31-1)),C31+D31-1))</f>
        <v/>
      </c>
    </row>
    <row r="32" spans="1:67" ht="12.95" customHeight="1" x14ac:dyDescent="0.2">
      <c r="E32" s="25" t="str">
        <f>IF(B32="","",IF($C$5="OUI",WORKDAY(C32,IF(WEEKDAY(C32,2)&gt;=6,D32,D32-1)),C32+D32-1))</f>
        <v/>
      </c>
    </row>
    <row r="33" spans="5:88" ht="12.95" customHeight="1" x14ac:dyDescent="0.2">
      <c r="E33" s="25" t="str">
        <f>IF(B33="","",IF($C$5="OUI",WORKDAY(C33,IF(WEEKDAY(C33,2)&gt;=6,D33,D33-1)),C33+D33-1))</f>
        <v/>
      </c>
    </row>
    <row r="34" spans="5:88" ht="12.95" customHeight="1" x14ac:dyDescent="0.2">
      <c r="E34" s="25" t="str">
        <f>IF(B34="","",IF($C$5="OUI",WORKDAY(C34,IF(WEEKDAY(C34,2)&gt;=6,D34,D34-1)),C34+D34-1))</f>
        <v/>
      </c>
    </row>
    <row r="35" spans="5:88" ht="12.95" customHeight="1" x14ac:dyDescent="0.2">
      <c r="E35" s="25" t="str">
        <f>IF(B35="","",IF($C$5="OUI",WORKDAY(C35,IF(WEEKDAY(C35,2)&gt;=6,D35,D35-1)),C35+D35-1))</f>
        <v/>
      </c>
      <c r="V35" s="6" t="s">
        <v>11</v>
      </c>
      <c r="W35" s="28" t="s">
        <v>35</v>
      </c>
      <c r="X35" s="27">
        <v>41505</v>
      </c>
      <c r="Y35" s="9">
        <v>4</v>
      </c>
      <c r="Z35" s="25">
        <f t="shared" ref="Z35" si="16">IF(W35="","",IF($C$5="OUI",WORKDAY(X35,IF(WEEKDAY(X35,2)&gt;=6,Y35,Y35-1)),X35+Y35-1))</f>
        <v>41508</v>
      </c>
      <c r="AA35" s="12">
        <v>0</v>
      </c>
      <c r="AB35" s="14">
        <f t="shared" ref="AB35" si="17">X35+AA35*(Z35-X35)</f>
        <v>41505</v>
      </c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</row>
    <row r="36" spans="5:88" ht="12.95" customHeight="1" x14ac:dyDescent="0.2">
      <c r="E36" s="25" t="str">
        <f>IF(B36="","",IF($C$5="OUI",WORKDAY(C36,IF(WEEKDAY(C36,2)&gt;=6,D36,D36-1)),C36+D36-1))</f>
        <v/>
      </c>
    </row>
    <row r="37" spans="5:88" ht="12.95" customHeight="1" x14ac:dyDescent="0.2">
      <c r="E37" s="25" t="str">
        <f>IF(B37="","",IF($C$5="OUI",WORKDAY(C37,IF(WEEKDAY(C37,2)&gt;=6,D37,D37-1)),C37+D37-1))</f>
        <v/>
      </c>
    </row>
    <row r="38" spans="5:88" ht="12.95" customHeight="1" x14ac:dyDescent="0.2">
      <c r="E38" s="25" t="str">
        <f>IF(B38="","",IF($C$5="OUI",WORKDAY(C38,IF(WEEKDAY(C38,2)&gt;=6,D38,D38-1)),C38+D38-1))</f>
        <v/>
      </c>
    </row>
    <row r="39" spans="5:88" ht="12.95" customHeight="1" x14ac:dyDescent="0.2">
      <c r="E39" s="25" t="str">
        <f>IF(B39="","",IF($C$5="OUI",WORKDAY(C39,IF(WEEKDAY(C39,2)&gt;=6,D39,D39-1)),C39+D39-1))</f>
        <v/>
      </c>
    </row>
    <row r="40" spans="5:88" ht="12.95" customHeight="1" x14ac:dyDescent="0.2">
      <c r="E40" s="25" t="str">
        <f>IF(B40="","",IF($C$5="OUI",WORKDAY(C40,IF(WEEKDAY(C40,2)&gt;=6,D40,D40-1)),C40+D40-1))</f>
        <v/>
      </c>
    </row>
    <row r="41" spans="5:88" ht="12.95" customHeight="1" x14ac:dyDescent="0.2">
      <c r="E41" s="25" t="str">
        <f>IF(B41="","",IF($C$5="OUI",WORKDAY(C41,IF(WEEKDAY(C41,2)&gt;=6,D41,D41-1)),C41+D41-1))</f>
        <v/>
      </c>
    </row>
    <row r="42" spans="5:88" ht="12.95" customHeight="1" x14ac:dyDescent="0.2">
      <c r="E42" s="25" t="str">
        <f>IF(B42="","",IF($C$5="OUI",WORKDAY(C42,IF(WEEKDAY(C42,2)&gt;=6,D42,D42-1)),C42+D42-1))</f>
        <v/>
      </c>
    </row>
    <row r="43" spans="5:88" ht="12.95" customHeight="1" x14ac:dyDescent="0.2">
      <c r="E43" s="25" t="str">
        <f>IF(B43="","",IF($C$5="OUI",WORKDAY(C43,IF(WEEKDAY(C43,2)&gt;=6,D43,D43-1)),C43+D43-1))</f>
        <v/>
      </c>
    </row>
    <row r="44" spans="5:88" ht="12.95" customHeight="1" x14ac:dyDescent="0.2">
      <c r="E44" s="25" t="str">
        <f>IF(B44="","",IF($C$5="OUI",WORKDAY(C44,IF(WEEKDAY(C44,2)&gt;=6,D44,D44-1)),C44+D44-1))</f>
        <v/>
      </c>
    </row>
    <row r="45" spans="5:88" ht="12.95" customHeight="1" x14ac:dyDescent="0.2">
      <c r="E45" s="25" t="str">
        <f>IF(B45="","",IF($C$5="OUI",WORKDAY(C45,IF(WEEKDAY(C45,2)&gt;=6,D45,D45-1)),C45+D45-1))</f>
        <v/>
      </c>
    </row>
    <row r="46" spans="5:88" ht="12.95" customHeight="1" x14ac:dyDescent="0.2">
      <c r="E46" s="25" t="str">
        <f>IF(B46="","",IF($C$5="OUI",WORKDAY(C46,IF(WEEKDAY(C46,2)&gt;=6,D46,D46-1)),C46+D46-1))</f>
        <v/>
      </c>
    </row>
    <row r="47" spans="5:88" ht="12.95" customHeight="1" x14ac:dyDescent="0.2">
      <c r="E47" s="25" t="str">
        <f>IF(B47="","",IF($C$5="OUI",WORKDAY(C47,IF(WEEKDAY(C47,2)&gt;=6,D47,D47-1)),C47+D47-1))</f>
        <v/>
      </c>
    </row>
    <row r="48" spans="5:88" ht="12.95" customHeight="1" x14ac:dyDescent="0.2">
      <c r="E48" s="25" t="str">
        <f>IF(B48="","",IF($C$5="OUI",WORKDAY(C48,IF(WEEKDAY(C48,2)&gt;=6,D48,D48-1)),C48+D48-1))</f>
        <v/>
      </c>
    </row>
    <row r="49" spans="5:5" ht="12.95" customHeight="1" x14ac:dyDescent="0.2">
      <c r="E49" s="25" t="str">
        <f>IF(B49="","",IF($C$5="OUI",WORKDAY(C49,IF(WEEKDAY(C49,2)&gt;=6,D49,D49-1)),C49+D49-1))</f>
        <v/>
      </c>
    </row>
    <row r="50" spans="5:5" ht="12.95" customHeight="1" x14ac:dyDescent="0.2">
      <c r="E50" s="25" t="str">
        <f>IF(B50="","",IF($C$5="OUI",WORKDAY(C50,IF(WEEKDAY(C50,2)&gt;=6,D50,D50-1)),C50+D50-1))</f>
        <v/>
      </c>
    </row>
    <row r="51" spans="5:5" ht="12.95" customHeight="1" x14ac:dyDescent="0.2">
      <c r="E51" s="25" t="str">
        <f>IF(B51="","",IF($C$5="OUI",WORKDAY(C51,IF(WEEKDAY(C51,2)&gt;=6,D51,D51-1)),C51+D51-1))</f>
        <v/>
      </c>
    </row>
    <row r="52" spans="5:5" ht="12.95" customHeight="1" x14ac:dyDescent="0.2">
      <c r="E52" s="25" t="str">
        <f>IF(B52="","",IF($C$5="OUI",WORKDAY(C52,IF(WEEKDAY(C52,2)&gt;=6,D52,D52-1)),C52+D52-1))</f>
        <v/>
      </c>
    </row>
    <row r="53" spans="5:5" ht="12.95" customHeight="1" x14ac:dyDescent="0.2">
      <c r="E53" s="25" t="str">
        <f>IF(B53="","",IF($C$5="OUI",WORKDAY(C53,IF(WEEKDAY(C53,2)&gt;=6,D53,D53-1)),C53+D53-1))</f>
        <v/>
      </c>
    </row>
    <row r="54" spans="5:5" ht="12.95" customHeight="1" x14ac:dyDescent="0.2">
      <c r="E54" s="25" t="str">
        <f>IF(B54="","",IF($C$5="OUI",WORKDAY(C54,IF(WEEKDAY(C54,2)&gt;=6,D54,D54-1)),C54+D54-1))</f>
        <v/>
      </c>
    </row>
    <row r="55" spans="5:5" ht="12.95" customHeight="1" x14ac:dyDescent="0.2">
      <c r="E55" s="25" t="str">
        <f>IF(B55="","",IF($C$5="OUI",WORKDAY(C55,IF(WEEKDAY(C55,2)&gt;=6,D55,D55-1)),C55+D55-1))</f>
        <v/>
      </c>
    </row>
    <row r="56" spans="5:5" ht="12.95" customHeight="1" x14ac:dyDescent="0.2">
      <c r="E56" s="25" t="str">
        <f>IF(B56="","",IF($C$5="OUI",WORKDAY(C56,IF(WEEKDAY(C56,2)&gt;=6,D56,D56-1)),C56+D56-1))</f>
        <v/>
      </c>
    </row>
    <row r="57" spans="5:5" ht="12.95" customHeight="1" x14ac:dyDescent="0.2">
      <c r="E57" s="25" t="str">
        <f>IF(B57="","",IF($C$5="OUI",WORKDAY(C57,IF(WEEKDAY(C57,2)&gt;=6,D57,D57-1)),C57+D57-1))</f>
        <v/>
      </c>
    </row>
    <row r="58" spans="5:5" ht="12.95" customHeight="1" x14ac:dyDescent="0.2">
      <c r="E58" s="25" t="str">
        <f>IF(B58="","",IF($C$5="OUI",WORKDAY(C58,IF(WEEKDAY(C58,2)&gt;=6,D58,D58-1)),C58+D58-1))</f>
        <v/>
      </c>
    </row>
    <row r="59" spans="5:5" ht="12.95" customHeight="1" x14ac:dyDescent="0.2">
      <c r="E59" s="25" t="str">
        <f>IF(B59="","",IF($C$5="OUI",WORKDAY(C59,IF(WEEKDAY(C59,2)&gt;=6,D59,D59-1)),C59+D59-1))</f>
        <v/>
      </c>
    </row>
    <row r="60" spans="5:5" ht="12.95" customHeight="1" x14ac:dyDescent="0.2">
      <c r="E60" s="25" t="str">
        <f>IF(B60="","",IF($C$5="OUI",WORKDAY(C60,IF(WEEKDAY(C60,2)&gt;=6,D60,D60-1)),C60+D60-1))</f>
        <v/>
      </c>
    </row>
    <row r="61" spans="5:5" x14ac:dyDescent="0.2">
      <c r="E61" s="25" t="str">
        <f>IF(B61="","",IF($C$5="OUI",WORKDAY(C61,IF(WEEKDAY(C61,2)&gt;=6,D61,D61-1)),C61+D61-1))</f>
        <v/>
      </c>
    </row>
    <row r="62" spans="5:5" x14ac:dyDescent="0.2">
      <c r="E62" s="25" t="str">
        <f>IF(B62="","",IF($C$5="OUI",WORKDAY(C62,IF(WEEKDAY(C62,2)&gt;=6,D62,D62-1)),C62+D62-1))</f>
        <v/>
      </c>
    </row>
    <row r="63" spans="5:5" x14ac:dyDescent="0.2">
      <c r="E63" s="25" t="str">
        <f>IF(B63="","",IF($C$5="OUI",WORKDAY(C63,IF(WEEKDAY(C63,2)&gt;=6,D63,D63-1)),C63+D63-1))</f>
        <v/>
      </c>
    </row>
    <row r="64" spans="5:5" x14ac:dyDescent="0.2">
      <c r="E64" s="25" t="str">
        <f>IF(B64="","",IF($C$5="OUI",WORKDAY(C64,IF(WEEKDAY(C64,2)&gt;=6,D64,D64-1)),C64+D64-1))</f>
        <v/>
      </c>
    </row>
    <row r="65" spans="5:5" x14ac:dyDescent="0.2">
      <c r="E65" s="25" t="str">
        <f>IF(B65="","",IF($C$5="OUI",WORKDAY(C65,IF(WEEKDAY(C65,2)&gt;=6,D65,D65-1)),C65+D65-1))</f>
        <v/>
      </c>
    </row>
    <row r="66" spans="5:5" x14ac:dyDescent="0.2">
      <c r="E66" s="25" t="str">
        <f>IF(B66="","",IF($C$5="OUI",WORKDAY(C66,IF(WEEKDAY(C66,2)&gt;=6,D66,D66-1)),C66+D66-1))</f>
        <v/>
      </c>
    </row>
  </sheetData>
  <mergeCells count="14">
    <mergeCell ref="F9:F10"/>
    <mergeCell ref="E9:E10"/>
    <mergeCell ref="D9:D10"/>
    <mergeCell ref="C9:C10"/>
    <mergeCell ref="B9:B10"/>
    <mergeCell ref="A7:E7"/>
    <mergeCell ref="C3:E3"/>
    <mergeCell ref="C2:E2"/>
    <mergeCell ref="A1:E1"/>
    <mergeCell ref="A2:B2"/>
    <mergeCell ref="A3:B3"/>
    <mergeCell ref="A4:B4"/>
    <mergeCell ref="A5:B5"/>
    <mergeCell ref="A6:B6"/>
  </mergeCells>
  <conditionalFormatting sqref="H8:BO8">
    <cfRule type="expression" dxfId="30" priority="59">
      <formula>H8&lt;&gt;""</formula>
    </cfRule>
  </conditionalFormatting>
  <conditionalFormatting sqref="I7:BO7">
    <cfRule type="expression" dxfId="29" priority="58">
      <formula>I10&lt;&gt;1</formula>
    </cfRule>
  </conditionalFormatting>
  <conditionalFormatting sqref="I7:BO10">
    <cfRule type="expression" dxfId="28" priority="56">
      <formula>I$10=1</formula>
    </cfRule>
  </conditionalFormatting>
  <conditionalFormatting sqref="F29:F69 F11:F15 F17 F19:F21 F23:F24 F26">
    <cfRule type="expression" dxfId="27" priority="50">
      <formula>$B11&lt;&gt;""</formula>
    </cfRule>
  </conditionalFormatting>
  <conditionalFormatting sqref="H7:BO17 H19:BO24 H36:BO66 H35:U35 AC35:CJ35 H26:BO27 H29:BO34">
    <cfRule type="expression" dxfId="26" priority="72">
      <formula>AND(H$7=$G$2,$B7&lt;&gt;"")</formula>
    </cfRule>
  </conditionalFormatting>
  <conditionalFormatting sqref="H12:BO15 H17:BO17 H19:BO21 H23:BO24 H26:BO26 H29:BO34 H36:BO66 H35:U35 AC35:CJ35">
    <cfRule type="expression" dxfId="25" priority="73" stopIfTrue="1">
      <formula>$B12=""</formula>
    </cfRule>
    <cfRule type="expression" dxfId="24" priority="74">
      <formula>AND(H$7&gt;=$C12,H$7&lt;=$E12,H$7&lt;=$G12,$F12&gt;0)</formula>
    </cfRule>
    <cfRule type="expression" dxfId="23" priority="75">
      <formula>AND(H$7&gt;=$C12,H$7&lt;=$E12,H$7&gt;=$G12,H$7&gt;=TODAY())</formula>
    </cfRule>
    <cfRule type="expression" dxfId="22" priority="76">
      <formula>AND(H$7&gt;=$C12,H$7&lt;=$E12,H$7&gt;=$G12)</formula>
    </cfRule>
  </conditionalFormatting>
  <conditionalFormatting sqref="F16">
    <cfRule type="expression" dxfId="21" priority="46">
      <formula>$B16&lt;&gt;""</formula>
    </cfRule>
  </conditionalFormatting>
  <conditionalFormatting sqref="F22">
    <cfRule type="expression" dxfId="20" priority="39">
      <formula>$B22&lt;&gt;""</formula>
    </cfRule>
  </conditionalFormatting>
  <conditionalFormatting sqref="F27">
    <cfRule type="expression" dxfId="19" priority="25">
      <formula>$B27&lt;&gt;""</formula>
    </cfRule>
  </conditionalFormatting>
  <conditionalFormatting sqref="AA35">
    <cfRule type="expression" dxfId="18" priority="19">
      <formula>$B35&lt;&gt;""</formula>
    </cfRule>
  </conditionalFormatting>
  <conditionalFormatting sqref="F18">
    <cfRule type="expression" dxfId="17" priority="13">
      <formula>$B18&lt;&gt;""</formula>
    </cfRule>
  </conditionalFormatting>
  <conditionalFormatting sqref="H18:BO18">
    <cfRule type="expression" dxfId="16" priority="14">
      <formula>AND(H$7=$G$2,$B18&lt;&gt;"")</formula>
    </cfRule>
  </conditionalFormatting>
  <conditionalFormatting sqref="H18:BO18">
    <cfRule type="expression" dxfId="15" priority="15" stopIfTrue="1">
      <formula>$B18=""</formula>
    </cfRule>
    <cfRule type="expression" dxfId="14" priority="16">
      <formula>AND(H$7&gt;=$C18,H$7&lt;=$E18,H$7&lt;=$G18,$F18&gt;0)</formula>
    </cfRule>
    <cfRule type="expression" dxfId="13" priority="17">
      <formula>AND(H$7&gt;=$C18,H$7&lt;=$E18,H$7&gt;=$G18,H$7&gt;=TODAY())</formula>
    </cfRule>
    <cfRule type="expression" dxfId="12" priority="18">
      <formula>AND(H$7&gt;=$C18,H$7&lt;=$E18,H$7&gt;=$G18)</formula>
    </cfRule>
  </conditionalFormatting>
  <conditionalFormatting sqref="F25">
    <cfRule type="expression" dxfId="11" priority="7">
      <formula>$B25&lt;&gt;""</formula>
    </cfRule>
  </conditionalFormatting>
  <conditionalFormatting sqref="H25:BO25">
    <cfRule type="expression" dxfId="10" priority="8">
      <formula>AND(H$7=$G$2,$B25&lt;&gt;"")</formula>
    </cfRule>
  </conditionalFormatting>
  <conditionalFormatting sqref="H25:BO25">
    <cfRule type="expression" dxfId="9" priority="9" stopIfTrue="1">
      <formula>$B25=""</formula>
    </cfRule>
    <cfRule type="expression" dxfId="8" priority="10">
      <formula>AND(H$7&gt;=$C25,H$7&lt;=$E25,H$7&lt;=$G25,$F25&gt;0)</formula>
    </cfRule>
    <cfRule type="expression" dxfId="7" priority="11">
      <formula>AND(H$7&gt;=$C25,H$7&lt;=$E25,H$7&gt;=$G25,H$7&gt;=TODAY())</formula>
    </cfRule>
    <cfRule type="expression" dxfId="6" priority="12">
      <formula>AND(H$7&gt;=$C25,H$7&lt;=$E25,H$7&gt;=$G25)</formula>
    </cfRule>
  </conditionalFormatting>
  <conditionalFormatting sqref="F28">
    <cfRule type="expression" dxfId="5" priority="1">
      <formula>$B28&lt;&gt;""</formula>
    </cfRule>
  </conditionalFormatting>
  <conditionalFormatting sqref="H28:BO28">
    <cfRule type="expression" dxfId="4" priority="2">
      <formula>AND(H$7=$G$2,$B28&lt;&gt;"")</formula>
    </cfRule>
  </conditionalFormatting>
  <conditionalFormatting sqref="H28:BO28">
    <cfRule type="expression" dxfId="3" priority="3" stopIfTrue="1">
      <formula>$B28=""</formula>
    </cfRule>
    <cfRule type="expression" dxfId="2" priority="4">
      <formula>AND(H$7&gt;=$C28,H$7&lt;=$E28,H$7&lt;=$G28,$F28&gt;0)</formula>
    </cfRule>
    <cfRule type="expression" dxfId="1" priority="5">
      <formula>AND(H$7&gt;=$C28,H$7&lt;=$E28,H$7&gt;=$G28,H$7&gt;=TODAY())</formula>
    </cfRule>
    <cfRule type="expression" dxfId="0" priority="6">
      <formula>AND(H$7&gt;=$C28,H$7&lt;=$E28,H$7&gt;=$G28)</formula>
    </cfRule>
  </conditionalFormatting>
  <dataValidations count="1">
    <dataValidation type="list" allowBlank="1" showInputMessage="1" showErrorMessage="1" sqref="C5:E5" xr:uid="{00000000-0002-0000-0000-000000000000}">
      <formula1>ouinon</formula1>
    </dataValidation>
  </dataValidations>
  <pageMargins left="0.25" right="0.25" top="0.75" bottom="0.75" header="0.3" footer="0.3"/>
  <pageSetup paperSize="9" scale="63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28575</xdr:rowOff>
                  </from>
                  <to>
                    <xdr:col>66</xdr:col>
                    <xdr:colOff>133350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/>
  </sheetViews>
  <sheetFormatPr baseColWidth="10" defaultRowHeight="15" x14ac:dyDescent="0.25"/>
  <cols>
    <col min="1" max="1" width="2" bestFit="1" customWidth="1"/>
    <col min="2" max="2" width="2.7109375" bestFit="1" customWidth="1"/>
    <col min="3" max="3" width="4.28515625" customWidth="1"/>
    <col min="4" max="4" width="5.28515625" bestFit="1" customWidth="1"/>
  </cols>
  <sheetData>
    <row r="1" spans="1:4" x14ac:dyDescent="0.25">
      <c r="A1">
        <v>1</v>
      </c>
      <c r="B1" t="s">
        <v>4</v>
      </c>
      <c r="D1" t="s">
        <v>15</v>
      </c>
    </row>
    <row r="2" spans="1:4" x14ac:dyDescent="0.25">
      <c r="A2">
        <v>2</v>
      </c>
      <c r="B2" t="s">
        <v>5</v>
      </c>
      <c r="D2" t="s">
        <v>16</v>
      </c>
    </row>
    <row r="3" spans="1:4" x14ac:dyDescent="0.25">
      <c r="A3">
        <v>3</v>
      </c>
      <c r="B3" t="s">
        <v>5</v>
      </c>
    </row>
    <row r="4" spans="1:4" x14ac:dyDescent="0.25">
      <c r="A4">
        <v>4</v>
      </c>
      <c r="B4" t="s">
        <v>6</v>
      </c>
    </row>
    <row r="5" spans="1:4" x14ac:dyDescent="0.25">
      <c r="A5">
        <v>5</v>
      </c>
      <c r="B5" t="s">
        <v>7</v>
      </c>
    </row>
    <row r="6" spans="1:4" x14ac:dyDescent="0.25">
      <c r="A6">
        <v>6</v>
      </c>
      <c r="B6" t="s">
        <v>8</v>
      </c>
    </row>
    <row r="7" spans="1:4" x14ac:dyDescent="0.25">
      <c r="A7">
        <v>7</v>
      </c>
      <c r="B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Projet 1</vt:lpstr>
      <vt:lpstr>Table</vt:lpstr>
      <vt:lpstr>ouinon</vt:lpstr>
      <vt:lpstr>semaine</vt:lpstr>
      <vt:lpstr>'Projet 1'!Zone_d_impression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julien bellais laithier</cp:lastModifiedBy>
  <cp:lastPrinted>2019-03-19T16:05:41Z</cp:lastPrinted>
  <dcterms:created xsi:type="dcterms:W3CDTF">2013-05-27T13:57:34Z</dcterms:created>
  <dcterms:modified xsi:type="dcterms:W3CDTF">2019-03-19T16:08:30Z</dcterms:modified>
</cp:coreProperties>
</file>