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otoaba/raw data/"/>
    </mc:Choice>
  </mc:AlternateContent>
  <xr:revisionPtr revIDLastSave="0" documentId="13_ncr:1_{1AF0AC66-4FCF-CF41-949B-61AF9B39373F}" xr6:coauthVersionLast="47" xr6:coauthVersionMax="47" xr10:uidLastSave="{00000000-0000-0000-0000-000000000000}"/>
  <bookViews>
    <workbookView xWindow="13060" yWindow="500" windowWidth="14660" windowHeight="16940" xr2:uid="{931E4BBD-6741-EE47-9F9F-9AB7B3D3E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B19" i="1"/>
  <c r="F19" i="1"/>
  <c r="G28" i="1"/>
  <c r="F27" i="1"/>
  <c r="F25" i="1"/>
  <c r="G24" i="1"/>
  <c r="F24" i="1" s="1"/>
  <c r="B23" i="1"/>
  <c r="G10" i="1" l="1"/>
  <c r="G9" i="1"/>
  <c r="C6" i="1"/>
  <c r="C7" i="1"/>
  <c r="C8" i="1"/>
  <c r="G5" i="1"/>
  <c r="G4" i="1"/>
  <c r="C3" i="1"/>
</calcChain>
</file>

<file path=xl/sharedStrings.xml><?xml version="1.0" encoding="utf-8"?>
<sst xmlns="http://schemas.openxmlformats.org/spreadsheetml/2006/main" count="38" uniqueCount="32">
  <si>
    <t>Aqua Pods (12)</t>
  </si>
  <si>
    <t>Initial Cost</t>
  </si>
  <si>
    <t>Annual Cost</t>
  </si>
  <si>
    <t>Per Unit Initial</t>
  </si>
  <si>
    <t>Per Unit Annual</t>
  </si>
  <si>
    <t>Lifespan (years)</t>
  </si>
  <si>
    <t>Maintenance (4)</t>
  </si>
  <si>
    <t>Net Cleaning (4)</t>
  </si>
  <si>
    <t>Feed Boat (1)</t>
  </si>
  <si>
    <t>Harvest Boat (1)</t>
  </si>
  <si>
    <t>Pangas (12)</t>
  </si>
  <si>
    <t>Vessel Maintenance</t>
  </si>
  <si>
    <t>Fuel Cost</t>
  </si>
  <si>
    <t>Feed Cost</t>
  </si>
  <si>
    <t>Hatchery Labor</t>
  </si>
  <si>
    <t>Farm Labor</t>
  </si>
  <si>
    <t>Office Labor</t>
  </si>
  <si>
    <t>Processing Labor</t>
  </si>
  <si>
    <t>Facility Leasing</t>
  </si>
  <si>
    <t>Misc Admin</t>
  </si>
  <si>
    <t>Aquaculture</t>
  </si>
  <si>
    <t>Poaching</t>
  </si>
  <si>
    <t>Total intitial cost and annual maintenance for 10 cages (should be scaled to 10 year lifespan)</t>
  </si>
  <si>
    <t>Units</t>
  </si>
  <si>
    <t>Bribes</t>
  </si>
  <si>
    <t>Food and Fuel</t>
  </si>
  <si>
    <t>Labor Cost</t>
  </si>
  <si>
    <t>Gear Cost</t>
  </si>
  <si>
    <t>Fines</t>
  </si>
  <si>
    <t>Pangas Cost</t>
  </si>
  <si>
    <t>Gear Confiscation</t>
  </si>
  <si>
    <t>Vessel Confiscation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</si>
</sst>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44" fontId="2" fillId="0" borderId="0" xfId="1" applyFont="1"/>
    <xf numFmtId="0" fontId="2" fillId="0" borderId="0" xfId="0" applyFont="1"/>
    <xf numFmtId="0" fontId="2" fillId="0" borderId="0" xfId="1" applyNumberFormat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6E55-9DBF-B846-BFC6-8DB3B9D5F21F}">
  <dimension ref="A1:G30"/>
  <sheetViews>
    <sheetView tabSelected="1" workbookViewId="0">
      <selection activeCell="F20" sqref="F20"/>
    </sheetView>
  </sheetViews>
  <sheetFormatPr baseColWidth="10" defaultRowHeight="16" x14ac:dyDescent="0.2"/>
  <cols>
    <col min="1" max="1" width="14.6640625" bestFit="1" customWidth="1"/>
    <col min="2" max="2" width="14" style="1" bestFit="1" customWidth="1"/>
    <col min="3" max="3" width="14" style="1" customWidth="1"/>
    <col min="4" max="4" width="9" style="3" bestFit="1" customWidth="1"/>
    <col min="5" max="5" width="14" style="3" customWidth="1"/>
    <col min="6" max="6" width="15" style="1" bestFit="1" customWidth="1"/>
    <col min="7" max="7" width="15.33203125" bestFit="1" customWidth="1"/>
    <col min="8" max="8" width="15.5" bestFit="1" customWidth="1"/>
  </cols>
  <sheetData>
    <row r="1" spans="1:7" x14ac:dyDescent="0.2">
      <c r="A1" s="5" t="s">
        <v>20</v>
      </c>
    </row>
    <row r="2" spans="1:7" s="5" customFormat="1" x14ac:dyDescent="0.2">
      <c r="B2" s="4" t="s">
        <v>1</v>
      </c>
      <c r="C2" s="4" t="s">
        <v>3</v>
      </c>
      <c r="D2" s="6" t="s">
        <v>23</v>
      </c>
      <c r="E2" s="6" t="s">
        <v>5</v>
      </c>
      <c r="F2" s="4" t="s">
        <v>2</v>
      </c>
      <c r="G2" s="4" t="s">
        <v>4</v>
      </c>
    </row>
    <row r="3" spans="1:7" x14ac:dyDescent="0.2">
      <c r="A3" t="s">
        <v>0</v>
      </c>
      <c r="B3" s="1">
        <v>1500000</v>
      </c>
      <c r="C3" s="1">
        <f>B3/12</f>
        <v>125000</v>
      </c>
      <c r="D3">
        <v>10</v>
      </c>
      <c r="E3">
        <v>10</v>
      </c>
    </row>
    <row r="4" spans="1:7" x14ac:dyDescent="0.2">
      <c r="A4" t="s">
        <v>6</v>
      </c>
      <c r="D4"/>
      <c r="F4" s="1">
        <v>50000</v>
      </c>
      <c r="G4" s="2">
        <f>F4/4</f>
        <v>12500</v>
      </c>
    </row>
    <row r="5" spans="1:7" x14ac:dyDescent="0.2">
      <c r="A5" t="s">
        <v>7</v>
      </c>
      <c r="D5"/>
      <c r="F5" s="1">
        <v>20000</v>
      </c>
      <c r="G5" s="2">
        <f>F5/4</f>
        <v>5000</v>
      </c>
    </row>
    <row r="6" spans="1:7" x14ac:dyDescent="0.2">
      <c r="A6" t="s">
        <v>8</v>
      </c>
      <c r="B6" s="1">
        <v>400000</v>
      </c>
      <c r="C6" s="1">
        <f>B6/1</f>
        <v>400000</v>
      </c>
      <c r="D6">
        <v>1</v>
      </c>
      <c r="E6" s="3">
        <v>10</v>
      </c>
    </row>
    <row r="7" spans="1:7" x14ac:dyDescent="0.2">
      <c r="A7" t="s">
        <v>9</v>
      </c>
      <c r="B7" s="1">
        <v>400000</v>
      </c>
      <c r="C7" s="1">
        <f>B7/1</f>
        <v>400000</v>
      </c>
      <c r="D7">
        <v>1</v>
      </c>
      <c r="E7" s="3">
        <v>10</v>
      </c>
    </row>
    <row r="8" spans="1:7" x14ac:dyDescent="0.2">
      <c r="A8" t="s">
        <v>10</v>
      </c>
      <c r="B8" s="1">
        <v>180000</v>
      </c>
      <c r="C8" s="1">
        <f>B8/12</f>
        <v>15000</v>
      </c>
      <c r="D8">
        <v>12</v>
      </c>
    </row>
    <row r="9" spans="1:7" x14ac:dyDescent="0.2">
      <c r="A9" t="s">
        <v>11</v>
      </c>
      <c r="D9"/>
      <c r="F9" s="1">
        <v>10000</v>
      </c>
      <c r="G9" s="2">
        <f>F9/14</f>
        <v>714.28571428571433</v>
      </c>
    </row>
    <row r="10" spans="1:7" x14ac:dyDescent="0.2">
      <c r="A10" t="s">
        <v>12</v>
      </c>
      <c r="D10"/>
      <c r="F10" s="1">
        <v>25123</v>
      </c>
      <c r="G10" s="2">
        <f>F10/14</f>
        <v>1794.5</v>
      </c>
    </row>
    <row r="11" spans="1:7" x14ac:dyDescent="0.2">
      <c r="A11" t="s">
        <v>13</v>
      </c>
      <c r="D11"/>
      <c r="F11" s="1">
        <v>3200000</v>
      </c>
    </row>
    <row r="12" spans="1:7" x14ac:dyDescent="0.2">
      <c r="A12" t="s">
        <v>14</v>
      </c>
      <c r="D12"/>
      <c r="F12" s="1">
        <v>540000</v>
      </c>
    </row>
    <row r="13" spans="1:7" x14ac:dyDescent="0.2">
      <c r="A13" t="s">
        <v>15</v>
      </c>
      <c r="D13"/>
      <c r="F13" s="1">
        <v>440000</v>
      </c>
    </row>
    <row r="14" spans="1:7" x14ac:dyDescent="0.2">
      <c r="A14" t="s">
        <v>16</v>
      </c>
      <c r="D14"/>
      <c r="F14" s="1">
        <v>480000</v>
      </c>
    </row>
    <row r="15" spans="1:7" x14ac:dyDescent="0.2">
      <c r="A15" t="s">
        <v>17</v>
      </c>
      <c r="D15"/>
      <c r="F15" s="1">
        <v>120000</v>
      </c>
    </row>
    <row r="16" spans="1:7" x14ac:dyDescent="0.2">
      <c r="A16" t="s">
        <v>18</v>
      </c>
      <c r="D16"/>
      <c r="F16" s="1">
        <v>150000</v>
      </c>
    </row>
    <row r="17" spans="1:7" x14ac:dyDescent="0.2">
      <c r="A17" t="s">
        <v>19</v>
      </c>
      <c r="D17"/>
      <c r="F17" s="1">
        <v>50000</v>
      </c>
    </row>
    <row r="18" spans="1:7" x14ac:dyDescent="0.2">
      <c r="D18"/>
    </row>
    <row r="19" spans="1:7" x14ac:dyDescent="0.2">
      <c r="B19" s="4">
        <f>SUM(B3:B8)</f>
        <v>2480000</v>
      </c>
      <c r="D19" s="2"/>
      <c r="F19" s="4">
        <f>SUM(F3:F17)</f>
        <v>5085123</v>
      </c>
      <c r="G19" s="7" t="s">
        <v>22</v>
      </c>
    </row>
    <row r="20" spans="1:7" x14ac:dyDescent="0.2">
      <c r="F20" s="1">
        <f>F19*8</f>
        <v>40680984</v>
      </c>
    </row>
    <row r="21" spans="1:7" x14ac:dyDescent="0.2">
      <c r="A21" s="5" t="s">
        <v>21</v>
      </c>
    </row>
    <row r="22" spans="1:7" x14ac:dyDescent="0.2">
      <c r="B22" s="4" t="s">
        <v>1</v>
      </c>
      <c r="C22" s="4" t="s">
        <v>3</v>
      </c>
      <c r="D22" s="6" t="s">
        <v>23</v>
      </c>
      <c r="E22" s="6" t="s">
        <v>5</v>
      </c>
      <c r="F22" s="4" t="s">
        <v>2</v>
      </c>
      <c r="G22" s="4" t="s">
        <v>4</v>
      </c>
    </row>
    <row r="23" spans="1:7" x14ac:dyDescent="0.2">
      <c r="A23" t="s">
        <v>29</v>
      </c>
      <c r="B23" s="1">
        <f>C23*D23</f>
        <v>1875000</v>
      </c>
      <c r="C23" s="1">
        <v>15000</v>
      </c>
      <c r="D23" s="3">
        <v>125</v>
      </c>
    </row>
    <row r="24" spans="1:7" x14ac:dyDescent="0.2">
      <c r="A24" t="s">
        <v>24</v>
      </c>
      <c r="F24" s="1">
        <f>30*G24</f>
        <v>675</v>
      </c>
      <c r="G24" s="3">
        <f>90*0.25</f>
        <v>22.5</v>
      </c>
    </row>
    <row r="25" spans="1:7" x14ac:dyDescent="0.2">
      <c r="A25" t="s">
        <v>25</v>
      </c>
      <c r="F25" s="1">
        <f>525*G25</f>
        <v>11812.5</v>
      </c>
      <c r="G25">
        <v>22.5</v>
      </c>
    </row>
    <row r="26" spans="1:7" x14ac:dyDescent="0.2">
      <c r="A26" t="s">
        <v>26</v>
      </c>
      <c r="D26" s="3">
        <v>4</v>
      </c>
    </row>
    <row r="27" spans="1:7" x14ac:dyDescent="0.2">
      <c r="A27" t="s">
        <v>27</v>
      </c>
      <c r="F27" s="1">
        <f>1600*G27</f>
        <v>36000</v>
      </c>
      <c r="G27">
        <v>22.5</v>
      </c>
    </row>
    <row r="28" spans="1:7" x14ac:dyDescent="0.2">
      <c r="A28" t="s">
        <v>28</v>
      </c>
      <c r="F28" s="1">
        <v>7425</v>
      </c>
      <c r="G28" s="2">
        <f>F28</f>
        <v>7425</v>
      </c>
    </row>
    <row r="29" spans="1:7" x14ac:dyDescent="0.2">
      <c r="A29" t="s">
        <v>30</v>
      </c>
    </row>
    <row r="30" spans="1:7" x14ac:dyDescent="0.2">
      <c r="A3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Lawson</dc:creator>
  <cp:lastModifiedBy>Julia Lawson</cp:lastModifiedBy>
  <dcterms:created xsi:type="dcterms:W3CDTF">2023-02-09T19:53:47Z</dcterms:created>
  <dcterms:modified xsi:type="dcterms:W3CDTF">2023-02-10T02:45:18Z</dcterms:modified>
</cp:coreProperties>
</file>