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lawson/github/totoaba/raw data/"/>
    </mc:Choice>
  </mc:AlternateContent>
  <xr:revisionPtr revIDLastSave="0" documentId="13_ncr:1_{C06FEDDA-D424-1340-96F7-7E9A4442F36F}" xr6:coauthVersionLast="47" xr6:coauthVersionMax="47" xr10:uidLastSave="{00000000-0000-0000-0000-000000000000}"/>
  <bookViews>
    <workbookView xWindow="0" yWindow="500" windowWidth="28800" windowHeight="15840" xr2:uid="{21BB75B8-3955-40DD-A8CF-AD8E65A34F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" l="1"/>
  <c r="F5" i="1"/>
  <c r="F25" i="1"/>
  <c r="F24" i="1"/>
  <c r="F23" i="1"/>
  <c r="F22" i="1"/>
  <c r="C21" i="1"/>
  <c r="F19" i="1"/>
  <c r="D20" i="1" s="1"/>
  <c r="F12" i="1"/>
  <c r="F11" i="1"/>
  <c r="D10" i="1"/>
  <c r="F10" i="1" s="1"/>
  <c r="F9" i="1"/>
  <c r="F8" i="1"/>
  <c r="F7" i="1"/>
  <c r="C7" i="1"/>
  <c r="F6" i="1"/>
  <c r="C6" i="1"/>
  <c r="C5" i="1"/>
  <c r="F3" i="1"/>
  <c r="F2" i="1"/>
</calcChain>
</file>

<file path=xl/sharedStrings.xml><?xml version="1.0" encoding="utf-8"?>
<sst xmlns="http://schemas.openxmlformats.org/spreadsheetml/2006/main" count="63" uniqueCount="41">
  <si>
    <t>Input</t>
  </si>
  <si>
    <t>Item</t>
  </si>
  <si>
    <t>Quantity</t>
  </si>
  <si>
    <t>Price</t>
  </si>
  <si>
    <t>Lifespan (Y)</t>
  </si>
  <si>
    <t>Annual Cost</t>
  </si>
  <si>
    <t>Pens</t>
  </si>
  <si>
    <t>Aqua Pods (4)</t>
  </si>
  <si>
    <t>Aqua Pods (8)</t>
  </si>
  <si>
    <t>Aqua Pods (12)</t>
  </si>
  <si>
    <t>Aqua Pods</t>
  </si>
  <si>
    <t xml:space="preserve">Maintenance (4) </t>
  </si>
  <si>
    <t>Net Cleaning (4)</t>
  </si>
  <si>
    <t>Vessels</t>
  </si>
  <si>
    <t>Feed boat (1)</t>
  </si>
  <si>
    <t>Tyler Korte, BlueOcean Mariculture, 2018; Fernando Cavalin, Earth Ocean Farms, 2018</t>
  </si>
  <si>
    <t>Harvest Boat (1)</t>
  </si>
  <si>
    <t>Pangas (12)</t>
  </si>
  <si>
    <t>Maintenance</t>
  </si>
  <si>
    <t>Fuel</t>
  </si>
  <si>
    <t>Feed</t>
  </si>
  <si>
    <t>Tyler Korte, BlueOcean Mariculture, 2018</t>
  </si>
  <si>
    <t>Stocked Pens</t>
  </si>
  <si>
    <t>Pen Density</t>
  </si>
  <si>
    <t>Target Weight</t>
  </si>
  <si>
    <t>Feed Conversion Ratio</t>
  </si>
  <si>
    <t>Mean Mass</t>
  </si>
  <si>
    <t>Feed Cost (Total)</t>
  </si>
  <si>
    <t>Feed Cost (Unit)</t>
  </si>
  <si>
    <t>Feed (kg)</t>
  </si>
  <si>
    <t>Labor</t>
  </si>
  <si>
    <t>Hatchery</t>
  </si>
  <si>
    <t>Farm</t>
  </si>
  <si>
    <t>Office</t>
  </si>
  <si>
    <t>Processing</t>
  </si>
  <si>
    <t>Misc</t>
  </si>
  <si>
    <t>Leasing</t>
  </si>
  <si>
    <t>Cygnus Ocean Farms, 2017</t>
  </si>
  <si>
    <t>Misc. Administration</t>
  </si>
  <si>
    <t>Felipe Ramirez, InnovaSea, 2018</t>
  </si>
  <si>
    <t>Source(s)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</si>
</sst>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6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A2C2A-A17D-4B02-BCE7-9B927EBFD572}">
  <dimension ref="A1:G28"/>
  <sheetViews>
    <sheetView tabSelected="1" workbookViewId="0">
      <selection activeCell="J19" sqref="J19"/>
    </sheetView>
  </sheetViews>
  <sheetFormatPr baseColWidth="10" defaultColWidth="8.83203125" defaultRowHeight="15" x14ac:dyDescent="0.2"/>
  <cols>
    <col min="1" max="1" width="7.6640625" bestFit="1" customWidth="1"/>
    <col min="2" max="2" width="21.1640625" bestFit="1" customWidth="1"/>
    <col min="3" max="3" width="8.6640625" bestFit="1" customWidth="1"/>
    <col min="4" max="4" width="10.83203125" bestFit="1" customWidth="1"/>
    <col min="5" max="5" width="11.33203125" bestFit="1" customWidth="1"/>
    <col min="6" max="6" width="11.5" bestFit="1" customWidth="1"/>
    <col min="7" max="7" width="38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</v>
      </c>
    </row>
    <row r="2" spans="1:7" x14ac:dyDescent="0.2">
      <c r="A2" t="s">
        <v>6</v>
      </c>
      <c r="B2" t="s">
        <v>7</v>
      </c>
      <c r="C2" s="1">
        <v>4</v>
      </c>
      <c r="D2" s="2">
        <v>700000</v>
      </c>
      <c r="E2">
        <v>10</v>
      </c>
      <c r="F2" s="2">
        <f>D2/E2</f>
        <v>70000</v>
      </c>
      <c r="G2" s="3" t="s">
        <v>39</v>
      </c>
    </row>
    <row r="3" spans="1:7" x14ac:dyDescent="0.2">
      <c r="A3" t="s">
        <v>6</v>
      </c>
      <c r="B3" t="s">
        <v>8</v>
      </c>
      <c r="C3" s="1">
        <v>8</v>
      </c>
      <c r="D3" s="2">
        <v>1100000</v>
      </c>
      <c r="E3">
        <v>10</v>
      </c>
      <c r="F3" s="2">
        <f>D3/E3</f>
        <v>110000</v>
      </c>
      <c r="G3" s="3"/>
    </row>
    <row r="4" spans="1:7" x14ac:dyDescent="0.2">
      <c r="A4" t="s">
        <v>6</v>
      </c>
      <c r="B4" t="s">
        <v>9</v>
      </c>
      <c r="C4" s="1">
        <v>12</v>
      </c>
      <c r="D4" s="2">
        <v>1500000</v>
      </c>
      <c r="E4">
        <v>10</v>
      </c>
      <c r="F4" s="2"/>
      <c r="G4" s="3"/>
    </row>
    <row r="5" spans="1:7" x14ac:dyDescent="0.2">
      <c r="A5" t="s">
        <v>6</v>
      </c>
      <c r="B5" t="s">
        <v>10</v>
      </c>
      <c r="C5" s="1">
        <f>C2</f>
        <v>4</v>
      </c>
      <c r="D5" s="2">
        <v>2800000</v>
      </c>
      <c r="E5">
        <v>10</v>
      </c>
      <c r="F5" s="2">
        <f>D5/E5</f>
        <v>280000</v>
      </c>
      <c r="G5" s="3"/>
    </row>
    <row r="6" spans="1:7" x14ac:dyDescent="0.2">
      <c r="A6" t="s">
        <v>6</v>
      </c>
      <c r="B6" t="s">
        <v>11</v>
      </c>
      <c r="C6" s="1">
        <f>C2</f>
        <v>4</v>
      </c>
      <c r="D6" s="2">
        <v>50000</v>
      </c>
      <c r="E6">
        <v>1</v>
      </c>
      <c r="F6" s="2">
        <f t="shared" ref="F6:F7" si="0">D6/E6</f>
        <v>50000</v>
      </c>
      <c r="G6" s="3"/>
    </row>
    <row r="7" spans="1:7" x14ac:dyDescent="0.2">
      <c r="A7" t="s">
        <v>6</v>
      </c>
      <c r="B7" t="s">
        <v>12</v>
      </c>
      <c r="C7" s="1">
        <f>C2</f>
        <v>4</v>
      </c>
      <c r="D7" s="2">
        <v>20000</v>
      </c>
      <c r="E7">
        <v>1</v>
      </c>
      <c r="F7" s="2">
        <f t="shared" si="0"/>
        <v>20000</v>
      </c>
      <c r="G7" s="3"/>
    </row>
    <row r="8" spans="1:7" x14ac:dyDescent="0.2">
      <c r="A8" t="s">
        <v>13</v>
      </c>
      <c r="B8" t="s">
        <v>14</v>
      </c>
      <c r="C8" s="1">
        <v>1</v>
      </c>
      <c r="D8" s="2">
        <v>400000</v>
      </c>
      <c r="E8">
        <v>10</v>
      </c>
      <c r="F8" s="2">
        <f>D8/E8</f>
        <v>40000</v>
      </c>
      <c r="G8" s="3" t="s">
        <v>15</v>
      </c>
    </row>
    <row r="9" spans="1:7" x14ac:dyDescent="0.2">
      <c r="A9" t="s">
        <v>13</v>
      </c>
      <c r="B9" t="s">
        <v>16</v>
      </c>
      <c r="C9" s="1">
        <v>1</v>
      </c>
      <c r="D9" s="2">
        <v>400000</v>
      </c>
      <c r="E9">
        <v>10</v>
      </c>
      <c r="F9" s="2">
        <f t="shared" ref="F9:F10" si="1">D9/E9</f>
        <v>40000</v>
      </c>
      <c r="G9" s="3"/>
    </row>
    <row r="10" spans="1:7" x14ac:dyDescent="0.2">
      <c r="A10" t="s">
        <v>13</v>
      </c>
      <c r="B10" t="s">
        <v>17</v>
      </c>
      <c r="C10" s="1">
        <v>12</v>
      </c>
      <c r="D10" s="2">
        <f>C10*15000</f>
        <v>180000</v>
      </c>
      <c r="E10">
        <v>10</v>
      </c>
      <c r="F10" s="2">
        <f t="shared" si="1"/>
        <v>18000</v>
      </c>
      <c r="G10" s="3"/>
    </row>
    <row r="11" spans="1:7" x14ac:dyDescent="0.2">
      <c r="A11" t="s">
        <v>13</v>
      </c>
      <c r="B11" t="s">
        <v>18</v>
      </c>
      <c r="C11" s="1">
        <v>14</v>
      </c>
      <c r="D11" s="2">
        <v>10000</v>
      </c>
      <c r="E11">
        <v>1</v>
      </c>
      <c r="F11" s="2">
        <f>D11/E11</f>
        <v>10000</v>
      </c>
      <c r="G11" s="3"/>
    </row>
    <row r="12" spans="1:7" x14ac:dyDescent="0.2">
      <c r="A12" t="s">
        <v>13</v>
      </c>
      <c r="B12" t="s">
        <v>19</v>
      </c>
      <c r="C12" s="1">
        <v>6500</v>
      </c>
      <c r="D12" s="2">
        <v>3.8650000000000002</v>
      </c>
      <c r="F12" s="2">
        <f>C12*D12</f>
        <v>25122.5</v>
      </c>
    </row>
    <row r="13" spans="1:7" x14ac:dyDescent="0.2">
      <c r="A13" t="s">
        <v>20</v>
      </c>
      <c r="B13" t="s">
        <v>6</v>
      </c>
      <c r="C13" s="1">
        <v>5</v>
      </c>
      <c r="D13" s="2"/>
      <c r="F13" s="2"/>
      <c r="G13" s="4" t="s">
        <v>21</v>
      </c>
    </row>
    <row r="14" spans="1:7" x14ac:dyDescent="0.2">
      <c r="A14" t="s">
        <v>20</v>
      </c>
      <c r="B14" t="s">
        <v>22</v>
      </c>
      <c r="C14" s="1">
        <v>3.5</v>
      </c>
      <c r="D14" s="2"/>
      <c r="F14" s="2"/>
      <c r="G14" s="4"/>
    </row>
    <row r="15" spans="1:7" x14ac:dyDescent="0.2">
      <c r="A15" t="s">
        <v>20</v>
      </c>
      <c r="B15" t="s">
        <v>23</v>
      </c>
      <c r="C15" s="1">
        <v>130000</v>
      </c>
      <c r="D15" s="2"/>
      <c r="F15" s="2"/>
      <c r="G15" s="4"/>
    </row>
    <row r="16" spans="1:7" x14ac:dyDescent="0.2">
      <c r="A16" t="s">
        <v>20</v>
      </c>
      <c r="B16" t="s">
        <v>24</v>
      </c>
      <c r="C16" s="1">
        <v>3</v>
      </c>
      <c r="D16" s="2"/>
      <c r="F16" s="2"/>
      <c r="G16" s="4"/>
    </row>
    <row r="17" spans="1:7" x14ac:dyDescent="0.2">
      <c r="A17" t="s">
        <v>20</v>
      </c>
      <c r="B17" t="s">
        <v>25</v>
      </c>
      <c r="C17" s="1">
        <v>1.8</v>
      </c>
      <c r="D17" s="2"/>
      <c r="F17" s="2"/>
      <c r="G17" s="4"/>
    </row>
    <row r="18" spans="1:7" x14ac:dyDescent="0.2">
      <c r="A18" t="s">
        <v>20</v>
      </c>
      <c r="B18" t="s">
        <v>26</v>
      </c>
      <c r="C18" s="1">
        <v>1.8</v>
      </c>
      <c r="D18" s="2"/>
      <c r="F18" s="2"/>
      <c r="G18" s="4"/>
    </row>
    <row r="19" spans="1:7" x14ac:dyDescent="0.2">
      <c r="A19" t="s">
        <v>20</v>
      </c>
      <c r="B19" t="s">
        <v>27</v>
      </c>
      <c r="C19" s="1"/>
      <c r="D19" s="2">
        <v>800000</v>
      </c>
      <c r="E19">
        <v>0.25</v>
      </c>
      <c r="F19" s="2">
        <f>D19/E19</f>
        <v>3200000</v>
      </c>
      <c r="G19" s="4"/>
    </row>
    <row r="20" spans="1:7" x14ac:dyDescent="0.2">
      <c r="A20" t="s">
        <v>20</v>
      </c>
      <c r="B20" t="s">
        <v>28</v>
      </c>
      <c r="C20" s="1"/>
      <c r="D20" s="2">
        <f>F19/C21</f>
        <v>2.1706688373355041</v>
      </c>
      <c r="F20" s="2"/>
      <c r="G20" s="4"/>
    </row>
    <row r="21" spans="1:7" x14ac:dyDescent="0.2">
      <c r="A21" t="s">
        <v>20</v>
      </c>
      <c r="B21" t="s">
        <v>29</v>
      </c>
      <c r="C21" s="1">
        <f>C14*C15*C17*C18</f>
        <v>1474200</v>
      </c>
      <c r="D21" s="2"/>
      <c r="F21" s="2"/>
      <c r="G21" s="4"/>
    </row>
    <row r="22" spans="1:7" x14ac:dyDescent="0.2">
      <c r="A22" t="s">
        <v>30</v>
      </c>
      <c r="B22" t="s">
        <v>31</v>
      </c>
      <c r="C22" s="1">
        <v>18</v>
      </c>
      <c r="D22" s="2">
        <v>30000</v>
      </c>
      <c r="F22" s="2">
        <f>C22*D22</f>
        <v>540000</v>
      </c>
    </row>
    <row r="23" spans="1:7" x14ac:dyDescent="0.2">
      <c r="A23" t="s">
        <v>30</v>
      </c>
      <c r="B23" t="s">
        <v>32</v>
      </c>
      <c r="C23" s="1">
        <v>22</v>
      </c>
      <c r="D23" s="2">
        <v>20000</v>
      </c>
      <c r="F23" s="2">
        <f t="shared" ref="F23:F25" si="2">C23*D23</f>
        <v>440000</v>
      </c>
    </row>
    <row r="24" spans="1:7" x14ac:dyDescent="0.2">
      <c r="A24" t="s">
        <v>30</v>
      </c>
      <c r="B24" t="s">
        <v>33</v>
      </c>
      <c r="C24" s="1">
        <v>12</v>
      </c>
      <c r="D24" s="2">
        <v>40000</v>
      </c>
      <c r="F24" s="2">
        <f t="shared" si="2"/>
        <v>480000</v>
      </c>
    </row>
    <row r="25" spans="1:7" x14ac:dyDescent="0.2">
      <c r="A25" t="s">
        <v>30</v>
      </c>
      <c r="B25" t="s">
        <v>34</v>
      </c>
      <c r="C25" s="1">
        <v>8</v>
      </c>
      <c r="D25" s="2">
        <v>15000</v>
      </c>
      <c r="F25" s="2">
        <f t="shared" si="2"/>
        <v>120000</v>
      </c>
    </row>
    <row r="26" spans="1:7" x14ac:dyDescent="0.2">
      <c r="A26" t="s">
        <v>35</v>
      </c>
      <c r="B26" t="s">
        <v>36</v>
      </c>
      <c r="C26" s="1">
        <v>1</v>
      </c>
      <c r="D26" s="2">
        <v>150000</v>
      </c>
      <c r="F26" s="2"/>
      <c r="G26" s="4" t="s">
        <v>37</v>
      </c>
    </row>
    <row r="27" spans="1:7" x14ac:dyDescent="0.2">
      <c r="A27" t="s">
        <v>35</v>
      </c>
      <c r="B27" t="s">
        <v>38</v>
      </c>
      <c r="C27" s="1">
        <v>1</v>
      </c>
      <c r="D27" s="2">
        <v>50000</v>
      </c>
      <c r="F27" s="2"/>
      <c r="G27" s="4"/>
    </row>
    <row r="28" spans="1:7" x14ac:dyDescent="0.2">
      <c r="F28" s="2">
        <f>SUM(F5:F12,F19,F22:F25,D26:D27)</f>
        <v>5463122.5</v>
      </c>
    </row>
  </sheetData>
  <mergeCells count="4">
    <mergeCell ref="G2:G7"/>
    <mergeCell ref="G8:G11"/>
    <mergeCell ref="G13:G21"/>
    <mergeCell ref="G26:G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Steinkruger, Andrew</dc:creator>
  <cp:lastModifiedBy>Julia Lawson</cp:lastModifiedBy>
  <dcterms:created xsi:type="dcterms:W3CDTF">2020-09-07T17:07:18Z</dcterms:created>
  <dcterms:modified xsi:type="dcterms:W3CDTF">2023-02-08T23:53:03Z</dcterms:modified>
</cp:coreProperties>
</file>