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CertsTracker\"/>
    </mc:Choice>
  </mc:AlternateContent>
  <xr:revisionPtr revIDLastSave="0" documentId="8_{8928F03D-47D6-4594-AEEB-D7BECBB14768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state="veryHidden" r:id="rId3"/>
    <sheet name="Course Dates" sheetId="4" state="veryHidden" r:id="rId4"/>
    <sheet name="Lists" sheetId="2" state="veryHidden" r:id="rId5"/>
    <sheet name="Colours" sheetId="6" state="veryHidden" r:id="rId6"/>
    <sheet name="Report" sheetId="9" state="veryHidden" r:id="rId7"/>
    <sheet name="Users" sheetId="10" state="veryHidden" r:id="rId8"/>
  </sheets>
  <definedNames>
    <definedName name="_xlnm._FilterDatabase" localSheetId="3" hidden="1">'Course Dates'!$B$1:$AN$500</definedName>
    <definedName name="_xlnm._FilterDatabase" localSheetId="1" hidden="1">Main!$A$3:$AS$134</definedName>
    <definedName name="AW4aw1000">Main!$AZ$4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Main!$L$4:$AV$74</definedName>
    <definedName name="Insert_Range">Dashboard!$T$78:$W$78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Dashboard!$W$78</definedName>
    <definedName name="Trend_QIP">Dashboard!$T$78</definedName>
    <definedName name="Trend_Tot">Dashboard!$V$78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0" l="1"/>
  <c r="AW134" i="1" l="1"/>
  <c r="AW133" i="1"/>
  <c r="AW131" i="1"/>
  <c r="AW129" i="1"/>
  <c r="AW128" i="1"/>
  <c r="AW127" i="1"/>
  <c r="AW126" i="1"/>
  <c r="AW123" i="1"/>
  <c r="AW122" i="1"/>
  <c r="AW121" i="1"/>
  <c r="AW120" i="1"/>
  <c r="AW119" i="1"/>
  <c r="AW117" i="1"/>
  <c r="AW116" i="1"/>
  <c r="AW114" i="1"/>
  <c r="AW113" i="1"/>
  <c r="AW112" i="1"/>
  <c r="AW110" i="1"/>
  <c r="AW109" i="1"/>
  <c r="AW106" i="1"/>
  <c r="AW105" i="1"/>
  <c r="AW104" i="1"/>
  <c r="AW102" i="1"/>
  <c r="AW101" i="1"/>
  <c r="AW100" i="1"/>
  <c r="AW99" i="1"/>
  <c r="AW98" i="1"/>
  <c r="AW96" i="1"/>
  <c r="AW95" i="1"/>
  <c r="AW94" i="1"/>
  <c r="AW93" i="1"/>
  <c r="AW91" i="1"/>
  <c r="AW90" i="1"/>
  <c r="AW89" i="1"/>
  <c r="AW88" i="1"/>
  <c r="AW87" i="1"/>
  <c r="AW85" i="1"/>
  <c r="AW84" i="1"/>
  <c r="AW83" i="1"/>
  <c r="AW82" i="1"/>
  <c r="AW81" i="1"/>
  <c r="AW78" i="1"/>
  <c r="AW77" i="1"/>
  <c r="AW74" i="1"/>
  <c r="AW73" i="1"/>
  <c r="AW71" i="1"/>
  <c r="AW69" i="1"/>
  <c r="AW68" i="1"/>
  <c r="AW67" i="1"/>
  <c r="AW65" i="1"/>
  <c r="AW64" i="1"/>
  <c r="AW62" i="1"/>
  <c r="AW61" i="1"/>
  <c r="AW60" i="1"/>
  <c r="AW59" i="1"/>
  <c r="AW58" i="1"/>
  <c r="AW56" i="1"/>
  <c r="AW55" i="1"/>
  <c r="AW50" i="1"/>
  <c r="AW49" i="1"/>
  <c r="AW47" i="1"/>
  <c r="AW46" i="1"/>
  <c r="AW45" i="1"/>
  <c r="AW44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6" i="1"/>
  <c r="AW24" i="1"/>
  <c r="AW23" i="1"/>
  <c r="AW22" i="1"/>
  <c r="AW21" i="1"/>
  <c r="AW20" i="1"/>
  <c r="AW18" i="1"/>
  <c r="AW17" i="1"/>
  <c r="AW16" i="1"/>
  <c r="AW15" i="1"/>
  <c r="AW14" i="1"/>
  <c r="AW13" i="1"/>
  <c r="AW12" i="1"/>
  <c r="AW10" i="1"/>
  <c r="AW9" i="1"/>
  <c r="AW8" i="1"/>
  <c r="AW7" i="1"/>
  <c r="AW5" i="1"/>
  <c r="AZ1001" i="1" l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X1001" i="1"/>
  <c r="AX1000" i="1"/>
  <c r="AX999" i="1"/>
  <c r="AX998" i="1"/>
  <c r="AX997" i="1"/>
  <c r="AX996" i="1"/>
  <c r="AX995" i="1"/>
  <c r="AX994" i="1"/>
  <c r="AX993" i="1"/>
  <c r="AX992" i="1"/>
  <c r="AX991" i="1"/>
  <c r="AX990" i="1"/>
  <c r="AX989" i="1"/>
  <c r="AX988" i="1"/>
  <c r="AX987" i="1"/>
  <c r="AX986" i="1"/>
  <c r="AX985" i="1"/>
  <c r="AX984" i="1"/>
  <c r="AX983" i="1"/>
  <c r="AX982" i="1"/>
  <c r="AX981" i="1"/>
  <c r="AX980" i="1"/>
  <c r="AX979" i="1"/>
  <c r="AX978" i="1"/>
  <c r="AX977" i="1"/>
  <c r="AX976" i="1"/>
  <c r="AX975" i="1"/>
  <c r="AX974" i="1"/>
  <c r="AX973" i="1"/>
  <c r="AX972" i="1"/>
  <c r="AX971" i="1"/>
  <c r="AX970" i="1"/>
  <c r="AX969" i="1"/>
  <c r="AX968" i="1"/>
  <c r="AX967" i="1"/>
  <c r="AX966" i="1"/>
  <c r="AX965" i="1"/>
  <c r="AX964" i="1"/>
  <c r="AX963" i="1"/>
  <c r="AX962" i="1"/>
  <c r="AX961" i="1"/>
  <c r="AX960" i="1"/>
  <c r="AX959" i="1"/>
  <c r="AX958" i="1"/>
  <c r="AX957" i="1"/>
  <c r="AX956" i="1"/>
  <c r="AX955" i="1"/>
  <c r="AX954" i="1"/>
  <c r="AX953" i="1"/>
  <c r="AX952" i="1"/>
  <c r="AX951" i="1"/>
  <c r="AX950" i="1"/>
  <c r="AX949" i="1"/>
  <c r="AX948" i="1"/>
  <c r="AX947" i="1"/>
  <c r="AX946" i="1"/>
  <c r="AX945" i="1"/>
  <c r="AX944" i="1"/>
  <c r="AX943" i="1"/>
  <c r="AX942" i="1"/>
  <c r="AX941" i="1"/>
  <c r="AX940" i="1"/>
  <c r="AX939" i="1"/>
  <c r="AX938" i="1"/>
  <c r="AX937" i="1"/>
  <c r="AX936" i="1"/>
  <c r="AX935" i="1"/>
  <c r="AX934" i="1"/>
  <c r="AX933" i="1"/>
  <c r="AX932" i="1"/>
  <c r="AX931" i="1"/>
  <c r="AX930" i="1"/>
  <c r="AX929" i="1"/>
  <c r="AX928" i="1"/>
  <c r="AX927" i="1"/>
  <c r="AX926" i="1"/>
  <c r="AX925" i="1"/>
  <c r="AX924" i="1"/>
  <c r="AX923" i="1"/>
  <c r="AX922" i="1"/>
  <c r="AX921" i="1"/>
  <c r="AX920" i="1"/>
  <c r="AX919" i="1"/>
  <c r="AX918" i="1"/>
  <c r="AX917" i="1"/>
  <c r="AX916" i="1"/>
  <c r="AX915" i="1"/>
  <c r="AX914" i="1"/>
  <c r="AX913" i="1"/>
  <c r="AX912" i="1"/>
  <c r="AX911" i="1"/>
  <c r="AX910" i="1"/>
  <c r="AX909" i="1"/>
  <c r="AX908" i="1"/>
  <c r="AX907" i="1"/>
  <c r="AX906" i="1"/>
  <c r="AX905" i="1"/>
  <c r="AX904" i="1"/>
  <c r="AX903" i="1"/>
  <c r="AX902" i="1"/>
  <c r="AX901" i="1"/>
  <c r="AX900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75" i="1"/>
  <c r="AX874" i="1"/>
  <c r="AX873" i="1"/>
  <c r="AX872" i="1"/>
  <c r="AX871" i="1"/>
  <c r="AX870" i="1"/>
  <c r="AX869" i="1"/>
  <c r="AX868" i="1"/>
  <c r="AX867" i="1"/>
  <c r="AX866" i="1"/>
  <c r="AX865" i="1"/>
  <c r="AX864" i="1"/>
  <c r="AX863" i="1"/>
  <c r="AX862" i="1"/>
  <c r="AX861" i="1"/>
  <c r="AX860" i="1"/>
  <c r="AX859" i="1"/>
  <c r="AX858" i="1"/>
  <c r="AX857" i="1"/>
  <c r="AX856" i="1"/>
  <c r="AX855" i="1"/>
  <c r="AX854" i="1"/>
  <c r="AX853" i="1"/>
  <c r="AX852" i="1"/>
  <c r="AX851" i="1"/>
  <c r="AX850" i="1"/>
  <c r="AX849" i="1"/>
  <c r="AX848" i="1"/>
  <c r="AX847" i="1"/>
  <c r="AX846" i="1"/>
  <c r="AX845" i="1"/>
  <c r="AX844" i="1"/>
  <c r="AX843" i="1"/>
  <c r="AX842" i="1"/>
  <c r="AX841" i="1"/>
  <c r="AX840" i="1"/>
  <c r="AX839" i="1"/>
  <c r="AX838" i="1"/>
  <c r="AX837" i="1"/>
  <c r="AX836" i="1"/>
  <c r="AX835" i="1"/>
  <c r="AX834" i="1"/>
  <c r="AX833" i="1"/>
  <c r="AX832" i="1"/>
  <c r="AX831" i="1"/>
  <c r="AX830" i="1"/>
  <c r="AX829" i="1"/>
  <c r="AX828" i="1"/>
  <c r="AX827" i="1"/>
  <c r="AX826" i="1"/>
  <c r="AX825" i="1"/>
  <c r="AX824" i="1"/>
  <c r="AX823" i="1"/>
  <c r="AX822" i="1"/>
  <c r="AX821" i="1"/>
  <c r="AX820" i="1"/>
  <c r="AX819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801" i="1"/>
  <c r="AX800" i="1"/>
  <c r="AX799" i="1"/>
  <c r="AX798" i="1"/>
  <c r="AX797" i="1"/>
  <c r="AX796" i="1"/>
  <c r="AX795" i="1"/>
  <c r="AX794" i="1"/>
  <c r="AX793" i="1"/>
  <c r="AX792" i="1"/>
  <c r="AX791" i="1"/>
  <c r="AX790" i="1"/>
  <c r="AX789" i="1"/>
  <c r="AX788" i="1"/>
  <c r="AX787" i="1"/>
  <c r="AX786" i="1"/>
  <c r="AX785" i="1"/>
  <c r="AX784" i="1"/>
  <c r="AX783" i="1"/>
  <c r="AX782" i="1"/>
  <c r="AX781" i="1"/>
  <c r="AX780" i="1"/>
  <c r="AX779" i="1"/>
  <c r="AX778" i="1"/>
  <c r="AX777" i="1"/>
  <c r="AX776" i="1"/>
  <c r="AX775" i="1"/>
  <c r="AX774" i="1"/>
  <c r="AX773" i="1"/>
  <c r="AX772" i="1"/>
  <c r="AX771" i="1"/>
  <c r="AX770" i="1"/>
  <c r="AX769" i="1"/>
  <c r="AX768" i="1"/>
  <c r="AX767" i="1"/>
  <c r="AX766" i="1"/>
  <c r="AX765" i="1"/>
  <c r="AX764" i="1"/>
  <c r="AX763" i="1"/>
  <c r="AX762" i="1"/>
  <c r="AX761" i="1"/>
  <c r="AX760" i="1"/>
  <c r="AX759" i="1"/>
  <c r="AX758" i="1"/>
  <c r="AX757" i="1"/>
  <c r="AX756" i="1"/>
  <c r="AX755" i="1"/>
  <c r="AX754" i="1"/>
  <c r="AX753" i="1"/>
  <c r="AX752" i="1"/>
  <c r="AX751" i="1"/>
  <c r="AX750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3" i="1"/>
  <c r="AX642" i="1"/>
  <c r="AX641" i="1"/>
  <c r="AX640" i="1"/>
  <c r="AX639" i="1"/>
  <c r="AX638" i="1"/>
  <c r="AX637" i="1"/>
  <c r="AX636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1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2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  <c r="AX517" i="1"/>
  <c r="AX516" i="1"/>
  <c r="AX515" i="1"/>
  <c r="AX514" i="1"/>
  <c r="AX513" i="1"/>
  <c r="AX512" i="1"/>
  <c r="AX511" i="1"/>
  <c r="AX510" i="1"/>
  <c r="AX509" i="1"/>
  <c r="AX508" i="1"/>
  <c r="AX507" i="1"/>
  <c r="AX506" i="1"/>
  <c r="AX505" i="1"/>
  <c r="AX504" i="1"/>
  <c r="AX503" i="1"/>
  <c r="AX502" i="1"/>
  <c r="AX501" i="1"/>
  <c r="AX500" i="1"/>
  <c r="AX499" i="1"/>
  <c r="AX498" i="1"/>
  <c r="AX497" i="1"/>
  <c r="AX496" i="1"/>
  <c r="AX495" i="1"/>
  <c r="AX494" i="1"/>
  <c r="AX493" i="1"/>
  <c r="AX492" i="1"/>
  <c r="AX491" i="1"/>
  <c r="AX490" i="1"/>
  <c r="AX489" i="1"/>
  <c r="AX488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W1001" i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6" i="1"/>
  <c r="AW11" i="1"/>
  <c r="AW19" i="1"/>
  <c r="AW25" i="1"/>
  <c r="AW27" i="1"/>
  <c r="AW41" i="1"/>
  <c r="AW42" i="1"/>
  <c r="AW43" i="1"/>
  <c r="AW48" i="1"/>
  <c r="AW51" i="1"/>
  <c r="AW52" i="1"/>
  <c r="AW53" i="1"/>
  <c r="AW54" i="1"/>
  <c r="AW57" i="1"/>
  <c r="AW63" i="1"/>
  <c r="AW66" i="1"/>
  <c r="AW70" i="1"/>
  <c r="AW72" i="1"/>
  <c r="AW75" i="1"/>
  <c r="AW76" i="1"/>
  <c r="AW79" i="1"/>
  <c r="AW80" i="1"/>
  <c r="AW86" i="1"/>
  <c r="AW92" i="1"/>
  <c r="AW97" i="1"/>
  <c r="AW103" i="1"/>
  <c r="AW107" i="1"/>
  <c r="AW108" i="1"/>
  <c r="AW111" i="1"/>
  <c r="AW115" i="1"/>
  <c r="AW118" i="1"/>
  <c r="AW124" i="1"/>
  <c r="AW125" i="1"/>
  <c r="AW130" i="1"/>
  <c r="AW132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4" i="1"/>
  <c r="L2" i="1" a="1"/>
  <c r="B2" i="3" a="1"/>
  <c r="B2" i="3" l="1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O2" i="1"/>
  <c r="S2" i="1"/>
  <c r="W2" i="1"/>
  <c r="AA2" i="1"/>
  <c r="AE2" i="1"/>
  <c r="AI2" i="1"/>
  <c r="AM2" i="1"/>
  <c r="AQ2" i="1"/>
  <c r="AU2" i="1"/>
  <c r="N2" i="1"/>
  <c r="R2" i="1"/>
  <c r="V2" i="1"/>
  <c r="Z2" i="1"/>
  <c r="AD2" i="1"/>
  <c r="AH2" i="1"/>
  <c r="AL2" i="1"/>
  <c r="AP2" i="1"/>
  <c r="AT2" i="1"/>
  <c r="AZ110" i="1"/>
  <c r="AZ118" i="1"/>
  <c r="AZ125" i="1"/>
  <c r="AZ107" i="1"/>
  <c r="AZ115" i="1"/>
  <c r="AZ131" i="1"/>
  <c r="D69" i="8"/>
  <c r="D68" i="8"/>
  <c r="N67" i="8"/>
  <c r="D67" i="8"/>
  <c r="N66" i="8"/>
  <c r="D66" i="8"/>
  <c r="D64" i="8"/>
  <c r="N65" i="8"/>
  <c r="D65" i="8"/>
  <c r="AY5" i="1" l="1"/>
  <c r="AZ5" i="1" s="1"/>
  <c r="AY6" i="1"/>
  <c r="AZ6" i="1" s="1"/>
  <c r="AY7" i="1"/>
  <c r="AZ7" i="1" s="1"/>
  <c r="AY8" i="1"/>
  <c r="AZ8" i="1" s="1"/>
  <c r="AY9" i="1"/>
  <c r="AZ9" i="1" s="1"/>
  <c r="AY10" i="1"/>
  <c r="AZ10" i="1" s="1"/>
  <c r="AY11" i="1"/>
  <c r="AZ11" i="1" s="1"/>
  <c r="AY12" i="1"/>
  <c r="AZ12" i="1" s="1"/>
  <c r="AY13" i="1"/>
  <c r="AZ13" i="1" s="1"/>
  <c r="AY14" i="1"/>
  <c r="AZ14" i="1" s="1"/>
  <c r="AY15" i="1"/>
  <c r="AZ15" i="1" s="1"/>
  <c r="AY16" i="1"/>
  <c r="AZ16" i="1" s="1"/>
  <c r="AY17" i="1"/>
  <c r="AZ17" i="1" s="1"/>
  <c r="AY18" i="1"/>
  <c r="AZ18" i="1" s="1"/>
  <c r="AY19" i="1"/>
  <c r="AZ19" i="1" s="1"/>
  <c r="AY20" i="1"/>
  <c r="AZ20" i="1" s="1"/>
  <c r="AY21" i="1"/>
  <c r="AZ21" i="1" s="1"/>
  <c r="AY22" i="1"/>
  <c r="AZ22" i="1" s="1"/>
  <c r="AY23" i="1"/>
  <c r="AZ23" i="1" s="1"/>
  <c r="AY24" i="1"/>
  <c r="AZ24" i="1" s="1"/>
  <c r="AY25" i="1"/>
  <c r="AZ25" i="1" s="1"/>
  <c r="AY26" i="1"/>
  <c r="AZ26" i="1" s="1"/>
  <c r="AY27" i="1"/>
  <c r="AZ27" i="1" s="1"/>
  <c r="AY28" i="1"/>
  <c r="AZ28" i="1" s="1"/>
  <c r="AY29" i="1"/>
  <c r="AZ29" i="1" s="1"/>
  <c r="AY30" i="1"/>
  <c r="AZ30" i="1" s="1"/>
  <c r="AY31" i="1"/>
  <c r="AZ31" i="1" s="1"/>
  <c r="AY32" i="1"/>
  <c r="AZ32" i="1" s="1"/>
  <c r="AY33" i="1"/>
  <c r="AZ33" i="1" s="1"/>
  <c r="AY34" i="1"/>
  <c r="AZ34" i="1" s="1"/>
  <c r="AY35" i="1"/>
  <c r="AZ35" i="1" s="1"/>
  <c r="AY36" i="1"/>
  <c r="AZ36" i="1" s="1"/>
  <c r="AY37" i="1"/>
  <c r="AZ37" i="1" s="1"/>
  <c r="AY38" i="1"/>
  <c r="AZ38" i="1" s="1"/>
  <c r="AY39" i="1"/>
  <c r="AZ39" i="1" s="1"/>
  <c r="AY40" i="1"/>
  <c r="AZ40" i="1" s="1"/>
  <c r="AY41" i="1"/>
  <c r="AZ41" i="1" s="1"/>
  <c r="AY42" i="1"/>
  <c r="AZ42" i="1" s="1"/>
  <c r="AY43" i="1"/>
  <c r="AZ43" i="1" s="1"/>
  <c r="AY44" i="1"/>
  <c r="AZ44" i="1" s="1"/>
  <c r="AY45" i="1"/>
  <c r="AZ45" i="1" s="1"/>
  <c r="AY46" i="1"/>
  <c r="AZ46" i="1" s="1"/>
  <c r="AY47" i="1"/>
  <c r="AZ47" i="1" s="1"/>
  <c r="AY48" i="1"/>
  <c r="AZ48" i="1" s="1"/>
  <c r="AY49" i="1"/>
  <c r="AZ49" i="1" s="1"/>
  <c r="AY50" i="1"/>
  <c r="AZ50" i="1" s="1"/>
  <c r="AY51" i="1"/>
  <c r="AZ51" i="1" s="1"/>
  <c r="AY52" i="1"/>
  <c r="AZ52" i="1" s="1"/>
  <c r="AY53" i="1"/>
  <c r="AZ53" i="1" s="1"/>
  <c r="AY54" i="1"/>
  <c r="AZ54" i="1" s="1"/>
  <c r="AY55" i="1"/>
  <c r="AZ55" i="1" s="1"/>
  <c r="AY56" i="1"/>
  <c r="AZ56" i="1" s="1"/>
  <c r="AY57" i="1"/>
  <c r="AZ57" i="1" s="1"/>
  <c r="AY58" i="1"/>
  <c r="AZ58" i="1" s="1"/>
  <c r="AY59" i="1"/>
  <c r="AZ59" i="1" s="1"/>
  <c r="AY60" i="1"/>
  <c r="AZ60" i="1" s="1"/>
  <c r="AY61" i="1"/>
  <c r="AZ61" i="1" s="1"/>
  <c r="AY62" i="1"/>
  <c r="AZ62" i="1" s="1"/>
  <c r="AY63" i="1"/>
  <c r="AZ63" i="1" s="1"/>
  <c r="AY64" i="1"/>
  <c r="AZ64" i="1" s="1"/>
  <c r="AY65" i="1"/>
  <c r="AZ65" i="1" s="1"/>
  <c r="AY66" i="1"/>
  <c r="AZ66" i="1" s="1"/>
  <c r="AY67" i="1"/>
  <c r="AZ67" i="1" s="1"/>
  <c r="AY68" i="1"/>
  <c r="AZ68" i="1" s="1"/>
  <c r="AY69" i="1"/>
  <c r="AZ69" i="1" s="1"/>
  <c r="AY70" i="1"/>
  <c r="AZ70" i="1" s="1"/>
  <c r="AY71" i="1"/>
  <c r="AZ71" i="1" s="1"/>
  <c r="AY72" i="1"/>
  <c r="AZ72" i="1" s="1"/>
  <c r="AY73" i="1"/>
  <c r="AZ73" i="1" s="1"/>
  <c r="AY74" i="1"/>
  <c r="AZ74" i="1" s="1"/>
  <c r="AY75" i="1"/>
  <c r="AZ75" i="1" s="1"/>
  <c r="AY76" i="1"/>
  <c r="AZ76" i="1" s="1"/>
  <c r="AY77" i="1"/>
  <c r="AZ77" i="1" s="1"/>
  <c r="AY78" i="1"/>
  <c r="AZ78" i="1" s="1"/>
  <c r="AY79" i="1"/>
  <c r="AZ79" i="1" s="1"/>
  <c r="AY80" i="1"/>
  <c r="AZ80" i="1" s="1"/>
  <c r="AY81" i="1"/>
  <c r="AZ81" i="1" s="1"/>
  <c r="AY82" i="1"/>
  <c r="AZ82" i="1" s="1"/>
  <c r="AY83" i="1"/>
  <c r="AZ83" i="1" s="1"/>
  <c r="AY84" i="1"/>
  <c r="AZ84" i="1" s="1"/>
  <c r="AY85" i="1"/>
  <c r="AZ85" i="1" s="1"/>
  <c r="AY86" i="1"/>
  <c r="AZ86" i="1" s="1"/>
  <c r="AY87" i="1"/>
  <c r="AZ87" i="1" s="1"/>
  <c r="AY88" i="1"/>
  <c r="AZ88" i="1" s="1"/>
  <c r="AY89" i="1"/>
  <c r="AZ89" i="1" s="1"/>
  <c r="AY90" i="1"/>
  <c r="AZ90" i="1" s="1"/>
  <c r="AY91" i="1"/>
  <c r="AZ91" i="1" s="1"/>
  <c r="AY92" i="1"/>
  <c r="AZ92" i="1" s="1"/>
  <c r="AY93" i="1"/>
  <c r="AZ93" i="1" s="1"/>
  <c r="AY94" i="1"/>
  <c r="AZ94" i="1" s="1"/>
  <c r="AY95" i="1"/>
  <c r="AZ95" i="1" s="1"/>
  <c r="AY96" i="1"/>
  <c r="AZ96" i="1" s="1"/>
  <c r="AY97" i="1"/>
  <c r="AZ97" i="1" s="1"/>
  <c r="AY98" i="1"/>
  <c r="AZ98" i="1" s="1"/>
  <c r="AY99" i="1"/>
  <c r="AZ99" i="1" s="1"/>
  <c r="AY100" i="1"/>
  <c r="AZ100" i="1" s="1"/>
  <c r="AY101" i="1"/>
  <c r="AZ101" i="1" s="1"/>
  <c r="AY102" i="1"/>
  <c r="AZ102" i="1" s="1"/>
  <c r="AY103" i="1"/>
  <c r="AZ103" i="1" s="1"/>
  <c r="AY104" i="1"/>
  <c r="AZ104" i="1" s="1"/>
  <c r="AY105" i="1"/>
  <c r="AZ105" i="1" s="1"/>
  <c r="AY106" i="1"/>
  <c r="AZ106" i="1" s="1"/>
  <c r="AY107" i="1"/>
  <c r="AY108" i="1"/>
  <c r="AZ108" i="1" s="1"/>
  <c r="AY109" i="1"/>
  <c r="AZ109" i="1" s="1"/>
  <c r="AY110" i="1"/>
  <c r="AY111" i="1"/>
  <c r="AZ111" i="1" s="1"/>
  <c r="AY112" i="1"/>
  <c r="AZ112" i="1" s="1"/>
  <c r="AY113" i="1"/>
  <c r="AZ113" i="1" s="1"/>
  <c r="AY114" i="1"/>
  <c r="AZ114" i="1" s="1"/>
  <c r="AY115" i="1"/>
  <c r="AY116" i="1"/>
  <c r="AZ116" i="1" s="1"/>
  <c r="AY117" i="1"/>
  <c r="AZ117" i="1" s="1"/>
  <c r="AY118" i="1"/>
  <c r="AY119" i="1"/>
  <c r="AZ119" i="1" s="1"/>
  <c r="AY120" i="1"/>
  <c r="AZ120" i="1" s="1"/>
  <c r="AY121" i="1"/>
  <c r="AZ121" i="1" s="1"/>
  <c r="AY122" i="1"/>
  <c r="AZ122" i="1" s="1"/>
  <c r="AY123" i="1"/>
  <c r="AZ123" i="1" s="1"/>
  <c r="AY124" i="1"/>
  <c r="AZ124" i="1" s="1"/>
  <c r="AY125" i="1"/>
  <c r="AY126" i="1"/>
  <c r="AZ126" i="1" s="1"/>
  <c r="AY127" i="1"/>
  <c r="AZ127" i="1" s="1"/>
  <c r="AY128" i="1"/>
  <c r="AZ128" i="1" s="1"/>
  <c r="AY129" i="1"/>
  <c r="AZ129" i="1" s="1"/>
  <c r="AY130" i="1"/>
  <c r="AZ130" i="1" s="1"/>
  <c r="AY131" i="1"/>
  <c r="AY132" i="1"/>
  <c r="AZ132" i="1" s="1"/>
  <c r="AY133" i="1"/>
  <c r="AZ133" i="1" s="1"/>
  <c r="AY134" i="1"/>
  <c r="AZ134" i="1" s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4" i="1"/>
  <c r="AZ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54" i="1"/>
  <c r="K35" i="1"/>
  <c r="K96" i="1"/>
  <c r="K88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12" i="1"/>
  <c r="K688" i="1"/>
  <c r="K392" i="1"/>
  <c r="K328" i="1"/>
  <c r="K312" i="1"/>
  <c r="K264" i="1"/>
  <c r="K248" i="1"/>
  <c r="K224" i="1"/>
  <c r="K200" i="1"/>
  <c r="K184" i="1"/>
  <c r="K176" i="1"/>
  <c r="K160" i="1"/>
  <c r="K136" i="1"/>
  <c r="K133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109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45" i="1"/>
  <c r="K101" i="1"/>
  <c r="K127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9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62" i="1"/>
  <c r="K117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57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126" i="1"/>
  <c r="K95" i="1"/>
  <c r="K83" i="1"/>
  <c r="K118" i="1"/>
  <c r="K39" i="1"/>
  <c r="K74" i="1"/>
  <c r="K106" i="1"/>
  <c r="K171" i="1"/>
  <c r="K162" i="1"/>
  <c r="K155" i="1"/>
  <c r="K146" i="1"/>
  <c r="K139" i="1"/>
  <c r="K67" i="1"/>
  <c r="K41" i="1"/>
  <c r="K7" i="1"/>
  <c r="K13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35" i="1"/>
  <c r="K121" i="1"/>
  <c r="K20" i="1"/>
  <c r="K5" i="1"/>
  <c r="K108" i="1"/>
  <c r="K52" i="1"/>
  <c r="K40" i="1"/>
  <c r="K110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134" i="1"/>
  <c r="K64" i="1"/>
  <c r="A17" i="3" l="1"/>
  <c r="A18" i="3"/>
  <c r="A19" i="3"/>
  <c r="K60" i="1" l="1"/>
  <c r="K17" i="1"/>
  <c r="K112" i="1"/>
  <c r="K72" i="1"/>
  <c r="K23" i="1"/>
  <c r="K94" i="1"/>
  <c r="K43" i="1"/>
  <c r="K69" i="1"/>
  <c r="K107" i="1"/>
  <c r="K42" i="1"/>
  <c r="K77" i="1"/>
  <c r="K48" i="1"/>
  <c r="K58" i="1"/>
  <c r="K56" i="1"/>
  <c r="K51" i="1"/>
  <c r="K55" i="1"/>
  <c r="K14" i="1"/>
  <c r="K79" i="1"/>
  <c r="K37" i="1"/>
  <c r="K89" i="1"/>
  <c r="K4" i="1"/>
  <c r="K132" i="1"/>
  <c r="K84" i="1"/>
  <c r="K18" i="1"/>
  <c r="K75" i="1"/>
  <c r="K120" i="1"/>
  <c r="K116" i="1"/>
  <c r="K61" i="1"/>
  <c r="K119" i="1"/>
  <c r="K65" i="1"/>
  <c r="E64" i="8" s="1"/>
  <c r="K78" i="1"/>
  <c r="K22" i="1"/>
  <c r="K86" i="1"/>
  <c r="K46" i="1"/>
  <c r="K125" i="1"/>
  <c r="K71" i="1"/>
  <c r="K26" i="1"/>
  <c r="K32" i="1"/>
  <c r="K129" i="1"/>
  <c r="K90" i="1"/>
  <c r="K82" i="1"/>
  <c r="K25" i="1"/>
  <c r="K8" i="1"/>
  <c r="K68" i="1"/>
  <c r="K24" i="1"/>
  <c r="K29" i="1"/>
  <c r="K66" i="1"/>
  <c r="K28" i="1"/>
  <c r="K50" i="1"/>
  <c r="K123" i="1"/>
  <c r="K15" i="1"/>
  <c r="K30" i="1"/>
  <c r="K27" i="1"/>
  <c r="K36" i="1"/>
  <c r="K47" i="1"/>
  <c r="K81" i="1"/>
  <c r="K128" i="1"/>
  <c r="K91" i="1"/>
  <c r="K49" i="1"/>
  <c r="K99" i="1"/>
  <c r="K124" i="1"/>
  <c r="K104" i="1"/>
  <c r="K21" i="1"/>
  <c r="K53" i="1"/>
  <c r="K33" i="1"/>
  <c r="K85" i="1"/>
  <c r="K6" i="1"/>
  <c r="K130" i="1"/>
  <c r="K102" i="1"/>
  <c r="K63" i="1"/>
  <c r="K105" i="1"/>
  <c r="K122" i="1"/>
  <c r="K111" i="1"/>
  <c r="K114" i="1"/>
  <c r="K92" i="1"/>
  <c r="K38" i="1"/>
  <c r="K80" i="1"/>
  <c r="K70" i="1"/>
  <c r="K131" i="1"/>
  <c r="K115" i="1"/>
  <c r="K10" i="1"/>
  <c r="K76" i="1"/>
  <c r="K98" i="1"/>
  <c r="K93" i="1"/>
  <c r="K73" i="1"/>
  <c r="K59" i="1"/>
  <c r="K16" i="1"/>
  <c r="K19" i="1"/>
  <c r="K44" i="1"/>
  <c r="K103" i="1"/>
  <c r="K11" i="1"/>
  <c r="K34" i="1"/>
  <c r="K87" i="1"/>
  <c r="K113" i="1"/>
  <c r="K100" i="1"/>
  <c r="K97" i="1"/>
  <c r="K31" i="1"/>
  <c r="H74" i="8"/>
  <c r="G74" i="8"/>
  <c r="I74" i="8" l="1"/>
  <c r="J74" i="8" s="1"/>
  <c r="C84" i="8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<sst xmlns="http://schemas.openxmlformats.org/spreadsheetml/2006/main" count="1517" uniqueCount="471">
  <si>
    <t>Hildreth, Iain</t>
  </si>
  <si>
    <t>Freeman, Anthony</t>
  </si>
  <si>
    <t>Position</t>
  </si>
  <si>
    <t>S10</t>
  </si>
  <si>
    <t>S11</t>
  </si>
  <si>
    <t>S12</t>
  </si>
  <si>
    <t>LNDH</t>
  </si>
  <si>
    <t>Red</t>
  </si>
  <si>
    <t>405-44-0342</t>
  </si>
  <si>
    <t>405-44-0496</t>
  </si>
  <si>
    <t>405-44-0341</t>
  </si>
  <si>
    <t>405-44-3315</t>
  </si>
  <si>
    <t>405-44-0529</t>
  </si>
  <si>
    <t>405-44-0835</t>
  </si>
  <si>
    <t>Cubbin, Paul</t>
  </si>
  <si>
    <t>405-44-0830</t>
  </si>
  <si>
    <t>DFRMO</t>
  </si>
  <si>
    <t>405-44-2442</t>
  </si>
  <si>
    <t>405-44-6819</t>
  </si>
  <si>
    <t>405-44-2446</t>
  </si>
  <si>
    <t>405-44-2763</t>
  </si>
  <si>
    <t>405-44-3310</t>
  </si>
  <si>
    <t>405-44-0677</t>
  </si>
  <si>
    <t>405-44-0777</t>
  </si>
  <si>
    <t>405-44-8121</t>
  </si>
  <si>
    <t>405-44-2768</t>
  </si>
  <si>
    <t>405-44-8135</t>
  </si>
  <si>
    <t>Mudd, Kevin</t>
  </si>
  <si>
    <t>405-44-2772</t>
  </si>
  <si>
    <t>405-44-3012</t>
  </si>
  <si>
    <t>405-44-8168</t>
  </si>
  <si>
    <t>405-44-0337</t>
  </si>
  <si>
    <t>405-44-4146</t>
  </si>
  <si>
    <t>405-44-0608</t>
  </si>
  <si>
    <t>405-44-8094</t>
  </si>
  <si>
    <t>405-44-8238</t>
  </si>
  <si>
    <t>405-44-8339</t>
  </si>
  <si>
    <t>405-44-8302</t>
  </si>
  <si>
    <t>ECC</t>
  </si>
  <si>
    <t>405-44-0775</t>
  </si>
  <si>
    <t>405-44-2443</t>
  </si>
  <si>
    <t>405-44-8157</t>
  </si>
  <si>
    <t>405-44-8227</t>
  </si>
  <si>
    <t>White</t>
  </si>
  <si>
    <t>405-44-0654</t>
  </si>
  <si>
    <t>405-44-3313</t>
  </si>
  <si>
    <t>405-44-3335</t>
  </si>
  <si>
    <t>457-98-1154</t>
  </si>
  <si>
    <t>FI</t>
  </si>
  <si>
    <t>405-44-3303</t>
  </si>
  <si>
    <t>405-44-0315</t>
  </si>
  <si>
    <t>405-44-8228</t>
  </si>
  <si>
    <t>DoD</t>
  </si>
  <si>
    <t>405-44-0070</t>
  </si>
  <si>
    <t>Herman, David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</si>
  <si>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</si>
  <si>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</si>
  <si>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</si>
  <si>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</si>
  <si>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</si>
  <si>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</si>
  <si>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</si>
  <si>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</si>
  <si>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</si>
  <si>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</si>
  <si>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</si>
  <si>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</si>
  <si>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</si>
  <si>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</si>
  <si>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</si>
  <si>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</si>
  <si>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</si>
  <si>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</si>
  <si>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</si>
  <si>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</si>
  <si>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</si>
  <si>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</si>
  <si>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</si>
  <si>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</si>
  <si>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</si>
  <si>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</si>
  <si>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</si>
  <si>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</si>
  <si>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</si>
  <si>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</si>
  <si>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</si>
  <si>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</si>
  <si>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</si>
  <si>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</si>
  <si>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</si>
  <si>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</si>
  <si>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</si>
  <si>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</si>
  <si>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</si>
  <si>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</si>
  <si>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</si>
  <si>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</si>
  <si>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</si>
  <si>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</si>
  <si>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</si>
  <si>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</si>
  <si>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</si>
  <si>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</si>
  <si>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</si>
  <si>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</si>
  <si>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</si>
  <si>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</si>
  <si>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</si>
  <si>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</si>
  <si>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</si>
  <si>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</si>
  <si>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</si>
  <si>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</si>
  <si>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</si>
  <si>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</si>
  <si>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</si>
  <si>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</si>
  <si>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</si>
  <si>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</si>
  <si>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</si>
  <si>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</si>
  <si>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</si>
  <si>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</si>
  <si>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</si>
  <si>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</si>
  <si>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</si>
  <si>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</si>
  <si>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</si>
  <si>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</si>
  <si>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</si>
  <si>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</si>
  <si>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</si>
  <si>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</si>
  <si>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</si>
  <si>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</si>
  <si>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</si>
  <si>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</si>
  <si>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Foster,Paul</t>
  </si>
  <si>
    <t>Lewis,Marc</t>
  </si>
  <si>
    <t>Mead, Stephen</t>
  </si>
  <si>
    <t>Brokenshire, Mark</t>
  </si>
  <si>
    <t>Desborough, Linford</t>
  </si>
  <si>
    <t>Cox, John</t>
  </si>
  <si>
    <t>Fisher, Richard</t>
  </si>
  <si>
    <t>Henderson, Gary</t>
  </si>
  <si>
    <t>Pratt, Christopher</t>
  </si>
  <si>
    <t>Bailey, Martin</t>
  </si>
  <si>
    <t>Ayres, Shaun</t>
  </si>
  <si>
    <t>Howland, Paul</t>
  </si>
  <si>
    <t>Human, Paul</t>
  </si>
  <si>
    <t>Cross, Mark</t>
  </si>
  <si>
    <t>Duberry, Leon</t>
  </si>
  <si>
    <t>Parker, Adam</t>
  </si>
  <si>
    <t>Boon, Andrew</t>
  </si>
  <si>
    <t>Butland, Trevor</t>
  </si>
  <si>
    <t>Enright, Hugh</t>
  </si>
  <si>
    <t>Hugill, Christopher</t>
  </si>
  <si>
    <t xml:space="preserve">Jones, Marc </t>
  </si>
  <si>
    <t>Mead, Roger</t>
  </si>
  <si>
    <t>Harrison, Steven</t>
  </si>
  <si>
    <t>Brokenshire, Paul</t>
  </si>
  <si>
    <t>Lobb, Nathan</t>
  </si>
  <si>
    <t>Ayres, Craig</t>
  </si>
  <si>
    <t>Oakes, Paul</t>
  </si>
  <si>
    <t>Leathlean, Derek</t>
  </si>
  <si>
    <t>Beal, Terence</t>
  </si>
  <si>
    <t>Fearnley, Raymond</t>
  </si>
  <si>
    <t>Ayres, Kevin</t>
  </si>
  <si>
    <t>Colbert, Sandra</t>
  </si>
  <si>
    <t>Batten, Andrew</t>
  </si>
  <si>
    <t>Mohr, Chris</t>
  </si>
  <si>
    <t>Boon, Ian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</si>
  <si>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</si>
  <si>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</si>
  <si>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</si>
  <si>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</si>
  <si>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</si>
  <si>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</si>
  <si>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</si>
  <si>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</si>
  <si>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</si>
  <si>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</si>
  <si>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</si>
  <si>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</si>
  <si>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</si>
  <si>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</si>
  <si>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</si>
  <si>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</si>
  <si>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</si>
  <si>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</si>
  <si>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</si>
  <si>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</si>
  <si>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</si>
  <si>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</si>
  <si>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</si>
  <si>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</si>
  <si>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</si>
  <si>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McMullon, Ashley</t>
  </si>
  <si>
    <t>IS-100 &amp; IS-700</t>
  </si>
  <si>
    <t>IS-200 &amp; IS-800</t>
  </si>
  <si>
    <t>CPR</t>
  </si>
  <si>
    <t>Qualification</t>
  </si>
  <si>
    <t>Date</t>
  </si>
  <si>
    <t xml:space="preserve">User </t>
  </si>
  <si>
    <t>Last Used</t>
  </si>
  <si>
    <t>No Users</t>
  </si>
  <si>
    <t>Show Msg</t>
  </si>
  <si>
    <t>Julian Turner</t>
  </si>
  <si>
    <t>17/07/2017</t>
  </si>
  <si>
    <t>17/06/2017</t>
  </si>
  <si>
    <t>17/05/2017</t>
  </si>
  <si>
    <t>17/04/2017</t>
  </si>
  <si>
    <t>17/03/2017</t>
  </si>
  <si>
    <t>17/02/2017</t>
  </si>
  <si>
    <t>17/01/2017</t>
  </si>
  <si>
    <t>17/12/2016</t>
  </si>
  <si>
    <t>17/11/2016</t>
  </si>
  <si>
    <t>17/10/2016</t>
  </si>
  <si>
    <t>17/09/2016</t>
  </si>
  <si>
    <t>17/08/2016</t>
  </si>
  <si>
    <t>17/07/2016</t>
  </si>
  <si>
    <t>405-44-0054</t>
  </si>
  <si>
    <t>405-44-0355</t>
  </si>
  <si>
    <t>405-22-3213</t>
  </si>
  <si>
    <t>405-44-0069</t>
  </si>
  <si>
    <t>405-44-0180</t>
  </si>
  <si>
    <t>405-44-0191</t>
  </si>
  <si>
    <t>405-44-0226</t>
  </si>
  <si>
    <t>405-44-0253</t>
  </si>
  <si>
    <t>405-44-0267</t>
  </si>
  <si>
    <t>405-44-0338</t>
  </si>
  <si>
    <t xml:space="preserve">405-44-0339 </t>
  </si>
  <si>
    <t>405-44-0388</t>
  </si>
  <si>
    <t>405-44-0343</t>
  </si>
  <si>
    <t>405-44-0111</t>
  </si>
  <si>
    <t>405-44-0344</t>
  </si>
  <si>
    <t>405-44-0465</t>
  </si>
  <si>
    <t>405-44-0466</t>
  </si>
  <si>
    <t>405-44-0467</t>
  </si>
  <si>
    <t>405-44-0494</t>
  </si>
  <si>
    <t>405-44-0497</t>
  </si>
  <si>
    <t>405-44-0511</t>
  </si>
  <si>
    <t>405-44-0538</t>
  </si>
  <si>
    <t>405-44-0609</t>
  </si>
  <si>
    <t>405-44-0610</t>
  </si>
  <si>
    <t>405-44-8296</t>
  </si>
  <si>
    <t>405-44-0340</t>
  </si>
  <si>
    <t>405-44-0676</t>
  </si>
  <si>
    <t>405-44-0387</t>
  </si>
  <si>
    <t>405-44-8163</t>
  </si>
  <si>
    <t>405-44-0216</t>
  </si>
  <si>
    <t>405-44-8338</t>
  </si>
  <si>
    <t>405-44-0862</t>
  </si>
  <si>
    <t>405-44-0864</t>
  </si>
  <si>
    <t>405-44-0252</t>
  </si>
  <si>
    <t>405-44-0865</t>
  </si>
  <si>
    <t>405-44-0898</t>
  </si>
  <si>
    <t>405-44-0931</t>
  </si>
  <si>
    <t>405-44-0932</t>
  </si>
  <si>
    <t>405-44-0933</t>
  </si>
  <si>
    <t>405-30-0135</t>
  </si>
  <si>
    <t>405-44-0965</t>
  </si>
  <si>
    <t>405-44-0990</t>
  </si>
  <si>
    <t>405-44-3323</t>
  </si>
  <si>
    <t>405-44-0992</t>
  </si>
  <si>
    <t>405-44-2423</t>
  </si>
  <si>
    <t>405-44-0678</t>
  </si>
  <si>
    <t>405-44-2849</t>
  </si>
  <si>
    <t>405-44-2451</t>
  </si>
  <si>
    <t>405-44-0578</t>
  </si>
  <si>
    <t>405-44-3314</t>
  </si>
  <si>
    <t>405-44-2453</t>
  </si>
  <si>
    <t>405-44-0675</t>
  </si>
  <si>
    <t>405-44-0555</t>
  </si>
  <si>
    <t>405-44-3084</t>
  </si>
  <si>
    <t>405-44-4065</t>
  </si>
  <si>
    <t>405-44-0310</t>
  </si>
  <si>
    <t>405-44-8011</t>
  </si>
  <si>
    <t>405-44-8056</t>
  </si>
  <si>
    <t>405-44-0644</t>
  </si>
  <si>
    <t>405-44-8079</t>
  </si>
  <si>
    <t>405-44-8124</t>
  </si>
  <si>
    <t>405-44-0618</t>
  </si>
  <si>
    <t>405-44-8143</t>
  </si>
  <si>
    <t>405-44-8155</t>
  </si>
  <si>
    <t>405-44-2436</t>
  </si>
  <si>
    <t>405-44-8240</t>
  </si>
  <si>
    <t>405-44-8184</t>
  </si>
  <si>
    <t>405-44-0213</t>
  </si>
  <si>
    <t>405-44-8189</t>
  </si>
  <si>
    <t>405-44-0214</t>
  </si>
  <si>
    <t>405-44-8248</t>
  </si>
  <si>
    <t>405-44-8241</t>
  </si>
  <si>
    <t>405-44-8250</t>
  </si>
  <si>
    <t>405-44-8277</t>
  </si>
  <si>
    <t>405-44-8282</t>
  </si>
  <si>
    <t>405-44-8299</t>
  </si>
  <si>
    <t>405-44-0357</t>
  </si>
  <si>
    <t>405-44-8304</t>
  </si>
  <si>
    <t>405-44-8316</t>
  </si>
  <si>
    <t>405-44-8337</t>
  </si>
  <si>
    <t>405-44-0585</t>
  </si>
  <si>
    <t>405-44-0498</t>
  </si>
  <si>
    <t>967-92-2981</t>
  </si>
  <si>
    <t>972-81-5345</t>
  </si>
  <si>
    <t>17/02/2020</t>
  </si>
  <si>
    <t>17/01/2020</t>
  </si>
  <si>
    <t>17/12/2019</t>
  </si>
  <si>
    <t>17/11/2019</t>
  </si>
  <si>
    <t>17/10/2019</t>
  </si>
  <si>
    <t>17/09/2019</t>
  </si>
  <si>
    <t>17/08/2019</t>
  </si>
  <si>
    <t>17/07/2019</t>
  </si>
  <si>
    <t>17/06/2019</t>
  </si>
  <si>
    <t>17/05/2019</t>
  </si>
  <si>
    <t>17/04/2019</t>
  </si>
  <si>
    <t>17/03/2019</t>
  </si>
  <si>
    <t>17/02/2019</t>
  </si>
  <si>
    <t>17/01/2019</t>
  </si>
  <si>
    <t>17/12/2018</t>
  </si>
  <si>
    <t>17/11/2018</t>
  </si>
  <si>
    <t>17/10/2018</t>
  </si>
  <si>
    <t>17/09/2018</t>
  </si>
  <si>
    <t>17/08/2018</t>
  </si>
  <si>
    <t>17/07/2018</t>
  </si>
  <si>
    <t>17/06/2018</t>
  </si>
  <si>
    <t>17/05/2018</t>
  </si>
  <si>
    <t>17/04/2018</t>
  </si>
  <si>
    <t>17/03/2018</t>
  </si>
  <si>
    <t>17/02/2018</t>
  </si>
  <si>
    <t>17/01/2018</t>
  </si>
  <si>
    <t>17/12/2017</t>
  </si>
  <si>
    <t>17/11/2017</t>
  </si>
  <si>
    <t>17/10/2017</t>
  </si>
  <si>
    <t>17/09/2017</t>
  </si>
  <si>
    <t>17/08/2017</t>
  </si>
  <si>
    <t>DoB</t>
  </si>
  <si>
    <t>DoD Ref</t>
  </si>
  <si>
    <t>FIN No</t>
  </si>
  <si>
    <t>Days Till Exp</t>
  </si>
  <si>
    <t>Allen, Nicholas</t>
  </si>
  <si>
    <t>Atkinson, Timothy</t>
  </si>
  <si>
    <t>Evett, J</t>
  </si>
  <si>
    <t>Sanborn, Jeff</t>
  </si>
  <si>
    <t>DOD</t>
  </si>
  <si>
    <t>Waite, Allan</t>
  </si>
  <si>
    <t>Barone, Ralph</t>
  </si>
  <si>
    <t>Shaw, Rob</t>
  </si>
  <si>
    <t>Cutler, Mark</t>
  </si>
  <si>
    <t>Hyde, Kerry</t>
  </si>
  <si>
    <t>Howe, Trevor</t>
  </si>
  <si>
    <t>Wilcox, Steve</t>
  </si>
  <si>
    <t>Brant, Edward</t>
  </si>
  <si>
    <t>Turner, Julian</t>
  </si>
  <si>
    <t>Tremayne, Peter</t>
  </si>
  <si>
    <t>Calvey, James</t>
  </si>
  <si>
    <t>Williams,Carla</t>
  </si>
  <si>
    <t>Cheeseman, Hannah</t>
  </si>
  <si>
    <t>Reynolds, Tom</t>
  </si>
  <si>
    <t>Waddingham, James</t>
  </si>
  <si>
    <t>Poore, Stephen</t>
  </si>
  <si>
    <t>Lusha, Andrew</t>
  </si>
  <si>
    <t>Swaby, Lee</t>
  </si>
  <si>
    <t>Bynoe, Marc</t>
  </si>
  <si>
    <t>Copping, Amy</t>
  </si>
  <si>
    <t>Holmes, Andrew</t>
  </si>
  <si>
    <t>Dexter, Darren</t>
  </si>
  <si>
    <t>Joyce, Lee</t>
  </si>
  <si>
    <t>Duff, Colin</t>
  </si>
  <si>
    <t>Dungey, Rhea</t>
  </si>
  <si>
    <t>Ellis, Richard</t>
  </si>
  <si>
    <t>Flynn, Neil</t>
  </si>
  <si>
    <t>Galeener, Brett</t>
  </si>
  <si>
    <t>Game, Stephen</t>
  </si>
  <si>
    <t>Gillson, Hannah</t>
  </si>
  <si>
    <t>Greenaway, Jamie</t>
  </si>
  <si>
    <t xml:space="preserve">Naughton, Chris  </t>
  </si>
  <si>
    <t xml:space="preserve">Boughen, Andy </t>
  </si>
  <si>
    <t>Henton, Karl</t>
  </si>
  <si>
    <t>Kelly, Jacqueline</t>
  </si>
  <si>
    <t>McGregor, Daniel</t>
  </si>
  <si>
    <t>McNamara, Bradley</t>
  </si>
  <si>
    <t>Roberts, Nathan</t>
  </si>
  <si>
    <t>Christian, Neil</t>
  </si>
  <si>
    <t>Hughes, Andy</t>
  </si>
  <si>
    <t>Roberts, Cliff</t>
  </si>
  <si>
    <t>Critchley, Brett</t>
  </si>
  <si>
    <t>Humphreys, Gary</t>
  </si>
  <si>
    <t>Desroches, Mathew</t>
  </si>
  <si>
    <t>Wickens, David</t>
  </si>
  <si>
    <t>Keeber, Dean</t>
  </si>
  <si>
    <t>Lash, Martin</t>
  </si>
  <si>
    <t>Taylor, Lawrence</t>
  </si>
  <si>
    <t>Lister, Andrew</t>
  </si>
  <si>
    <t>Lloyd, Martin</t>
  </si>
  <si>
    <t>Thorpe, Christopher</t>
  </si>
  <si>
    <t>Mayes, Simon</t>
  </si>
  <si>
    <t>McCarty, Liam</t>
  </si>
  <si>
    <t>Simpson, Paul</t>
  </si>
  <si>
    <t xml:space="preserve"> Pinan, Mike</t>
  </si>
  <si>
    <t>Black, Julie</t>
  </si>
  <si>
    <t>O'Brien,Adam</t>
  </si>
  <si>
    <t>Symons, Darren</t>
  </si>
  <si>
    <t>Staunton, Christopher</t>
  </si>
  <si>
    <t>Raynor, Kerry</t>
  </si>
  <si>
    <t>Smith, Robert</t>
  </si>
  <si>
    <t>Murray, Gary</t>
  </si>
  <si>
    <t>Rollason, Craig</t>
  </si>
  <si>
    <t>Batten, Phil</t>
  </si>
  <si>
    <t>Tilley, Simon</t>
  </si>
  <si>
    <t>Smith, Alan</t>
  </si>
  <si>
    <t>Smith, Colin</t>
  </si>
  <si>
    <t>Smith, Shaun</t>
  </si>
  <si>
    <t>St Clair, Roy</t>
  </si>
  <si>
    <t>Reed, Kevin</t>
  </si>
  <si>
    <t>Taylor, Joe</t>
  </si>
  <si>
    <t>Armstrong, Andrew</t>
  </si>
  <si>
    <t>Thorpe, Matthew</t>
  </si>
  <si>
    <t>Wright, Dean</t>
  </si>
  <si>
    <t>Davies, Alastair</t>
  </si>
  <si>
    <t>Wynne, Steve</t>
  </si>
  <si>
    <t>Whitfield, Carl</t>
  </si>
  <si>
    <t>Webb, Mark</t>
  </si>
  <si>
    <t>White, Mark</t>
  </si>
  <si>
    <t>Brennan, Paul</t>
  </si>
  <si>
    <t>Ratcliffe, Robert</t>
  </si>
  <si>
    <t>Robertson, Steve</t>
  </si>
  <si>
    <t>Williams, Darren</t>
  </si>
  <si>
    <t>Wright, Kevin</t>
  </si>
  <si>
    <t xml:space="preserve">Verrechia, Catherine </t>
  </si>
  <si>
    <t>White, Nicholas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</si>
  <si>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</si>
  <si>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</si>
  <si>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</si>
  <si>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</si>
  <si>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</si>
  <si>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</si>
  <si>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</si>
  <si>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</si>
  <si>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</si>
  <si>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</si>
  <si>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</si>
  <si>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</si>
  <si>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</si>
  <si>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</si>
  <si>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</si>
  <si>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</si>
  <si>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</si>
  <si>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</si>
  <si>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</si>
  <si>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</si>
  <si>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</si>
  <si>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</si>
  <si>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</si>
  <si>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</si>
  <si>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</si>
  <si>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</si>
  <si>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</si>
  <si>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</si>
  <si>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</si>
  <si>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</si>
  <si>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</si>
  <si>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</si>
  <si>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</si>
  <si>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</si>
  <si>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</si>
  <si>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</si>
  <si>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</si>
  <si>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EMT</t>
  </si>
  <si>
    <t>13/07/2019</t>
  </si>
  <si>
    <t>Qualifications Due Within 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</si>
</sst>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[$-F800]dddd\,\ mmmm\ dd\,\ yyyy"/>
    <numFmt numFmtId="166" formatCode="dd\ mmm\ 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7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" fontId="17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0" fillId="2" borderId="0" xfId="0" applyFont="1" applyFill="1" applyProtection="1"/>
    <xf numFmtId="0" fontId="3" fillId="5" borderId="2" xfId="0" applyFont="1" applyFill="1" applyBorder="1" applyProtection="1"/>
    <xf numFmtId="14" fontId="3" fillId="5" borderId="2" xfId="0" applyNumberFormat="1" applyFont="1" applyFill="1" applyBorder="1" applyAlignment="1" applyProtection="1">
      <alignment horizontal="center"/>
    </xf>
    <xf numFmtId="0" fontId="3" fillId="0" borderId="0" xfId="0" applyFont="1" applyFill="1" applyProtection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Dashboard!$S$65:$S$69</c:f>
              <c:strCache>
                <c:ptCount val="5"/>
                <c:pt idx="0">
                  <c:v>Mar 20</c:v>
                </c:pt>
                <c:pt idx="1">
                  <c:v>17/02/2020</c:v>
                </c:pt>
                <c:pt idx="2">
                  <c:v>17/01/2020</c:v>
                </c:pt>
                <c:pt idx="3">
                  <c:v>17/12/2019</c:v>
                </c:pt>
                <c:pt idx="4">
                  <c:v>17/11/2019</c:v>
                </c:pt>
              </c:strCache>
            </c:str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Dashboard!$S$65:$S$69</c:f>
              <c:strCache>
                <c:ptCount val="5"/>
                <c:pt idx="0">
                  <c:v>Mar 20</c:v>
                </c:pt>
                <c:pt idx="1">
                  <c:v>17/02/2020</c:v>
                </c:pt>
                <c:pt idx="2">
                  <c:v>17/01/2020</c:v>
                </c:pt>
                <c:pt idx="3">
                  <c:v>17/12/2019</c:v>
                </c:pt>
                <c:pt idx="4">
                  <c:v>17/11/2019</c:v>
                </c:pt>
              </c:strCache>
            </c:str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85</c:v>
                </c:pt>
                <c:pt idx="1">
                  <c:v>0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strCache>
                      <c:ptCount val="5"/>
                      <c:pt idx="0">
                        <c:v>Mar 20</c:v>
                      </c:pt>
                      <c:pt idx="1">
                        <c:v>17/02/2020</c:v>
                      </c:pt>
                      <c:pt idx="2">
                        <c:v>17/01/2020</c:v>
                      </c:pt>
                      <c:pt idx="3">
                        <c:v>17/12/2019</c:v>
                      </c:pt>
                      <c:pt idx="4">
                        <c:v>17/11/2019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0</c:v>
                      </c:pt>
                      <c:pt idx="2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strCache>
                      <c:ptCount val="5"/>
                      <c:pt idx="0">
                        <c:v>Mar 20</c:v>
                      </c:pt>
                      <c:pt idx="1">
                        <c:v>17/02/2020</c:v>
                      </c:pt>
                      <c:pt idx="2">
                        <c:v>17/01/2020</c:v>
                      </c:pt>
                      <c:pt idx="3">
                        <c:v>17/12/2019</c:v>
                      </c:pt>
                      <c:pt idx="4">
                        <c:v>17/11/2019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0.10526315789473684</c:v>
                      </c:pt>
                      <c:pt idx="1">
                        <c:v>0</c:v>
                      </c:pt>
                      <c:pt idx="2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0.15789473684210525</c:v>
                </c:pt>
                <c:pt idx="4">
                  <c:v>0.14285714285714285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0.10526315789473684</c:v>
                </c:pt>
                <c:pt idx="1">
                  <c:v>0.89473684210526316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5.4054054054054057E-2</c:v>
                </c:pt>
                <c:pt idx="1">
                  <c:v>0.94594594594594594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0.20588235294117646</c:v>
                </c:pt>
                <c:pt idx="1">
                  <c:v>0.79411764705882359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2.5000000000000001E-2</c:v>
                </c:pt>
                <c:pt idx="1">
                  <c:v>0.97499999999999998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10</c:v>
                </c:pt>
                <c:pt idx="1">
                  <c:v>33</c:v>
                </c:pt>
                <c:pt idx="2">
                  <c:v>24</c:v>
                </c:pt>
                <c:pt idx="3">
                  <c:v>9</c:v>
                </c:pt>
                <c:pt idx="4">
                  <c:v>7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0.59353970390309552</c:v>
                </c:pt>
                <c:pt idx="1">
                  <c:v>0.40646029609690448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95</c:v>
                </c:pt>
                <c:pt idx="1">
                  <c:v>7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7.3684210526315783E-2</c:v>
                </c:pt>
                <c:pt idx="1">
                  <c:v>0.9263157894736842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3.emf"/><Relationship Id="rId7" Type="http://schemas.openxmlformats.org/officeDocument/2006/relationships/image" Target="../media/image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11%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10 of 95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5%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 of 37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7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21%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59%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7%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7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35" y="1304925"/>
              <a:chExt cx="1466854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64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3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zoomScale="90" zoomScaleNormal="90" workbookViewId="0">
      <selection activeCell="A63" sqref="A63:XFD99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125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0" customFormat="1" x14ac:dyDescent="0.25">
      <c r="R62" s="91"/>
      <c r="S62" s="92"/>
      <c r="T62" s="48"/>
      <c r="U62" s="48"/>
      <c r="V62" s="48"/>
      <c r="W62" s="50"/>
      <c r="AB62" s="91"/>
      <c r="AC62" s="91"/>
    </row>
    <row r="63" spans="2:29" s="64" customFormat="1" x14ac:dyDescent="0.25">
      <c r="B63" s="64" t="s">
        <v>122</v>
      </c>
      <c r="C63" s="71" t="s">
        <v>172</v>
      </c>
      <c r="D63" s="71" t="s">
        <v>130</v>
      </c>
      <c r="E63" s="64" t="s">
        <v>129</v>
      </c>
      <c r="H63" s="64" t="s">
        <v>123</v>
      </c>
      <c r="I63" s="64" t="s">
        <v>124</v>
      </c>
      <c r="N63" s="71" t="s">
        <v>130</v>
      </c>
      <c r="O63" s="71" t="s">
        <v>129</v>
      </c>
      <c r="P63" s="71"/>
      <c r="R63" s="71"/>
      <c r="S63" s="72" t="s">
        <v>173</v>
      </c>
      <c r="T63" s="55"/>
      <c r="U63" s="55"/>
      <c r="V63" s="55"/>
      <c r="W63" s="85"/>
      <c r="Y63" s="64" t="s">
        <v>175</v>
      </c>
    </row>
    <row r="64" spans="2:29" s="65" customFormat="1" ht="15.75" customHeight="1" x14ac:dyDescent="0.25">
      <c r="B64" s="65" t="s">
        <v>48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COUNTIFS(Main!$C:$C,Dashboard!$B64,Main!K:K,"&gt;=100")</f>
        <v>0</v>
      </c>
      <c r="G64" s="65" t="s">
        <v>118</v>
      </c>
      <c r="H64" s="74">
        <f>IFERROR(O64/N64,0)</f>
        <v>0.10526315789473684</v>
      </c>
      <c r="I64" s="74">
        <f>100%-H64</f>
        <v>0.89473684210526316</v>
      </c>
      <c r="M64" s="64" t="s">
        <v>131</v>
      </c>
      <c r="N64" s="67">
        <f>COUNTIF(Main!J:J,"Active")</f>
        <v>95</v>
      </c>
      <c r="O64" s="67">
        <f>COUNTIFS(Main!K:K,"&gt;=100")</f>
        <v>10</v>
      </c>
      <c r="P64" s="67" t="str">
        <f>CONCATENATE(QIP_Count," of ",Crew_Count)</f>
        <v>10 of 95</v>
      </c>
      <c r="R64" s="71"/>
      <c r="S64" s="72"/>
      <c r="T64" s="67" t="s">
        <v>129</v>
      </c>
      <c r="U64" s="67" t="s">
        <v>178</v>
      </c>
      <c r="V64" s="67" t="s">
        <v>174</v>
      </c>
      <c r="W64" s="69" t="s">
        <v>172</v>
      </c>
      <c r="Y64" s="64" t="s">
        <v>177</v>
      </c>
      <c r="Z64" s="65">
        <f ca="1">MONTH(TODAY())</f>
        <v>3</v>
      </c>
    </row>
    <row r="65" spans="2:29" s="65" customFormat="1" x14ac:dyDescent="0.25">
      <c r="B65" s="65" t="s">
        <v>72</v>
      </c>
      <c r="C65" s="73">
        <f t="shared" ref="C65:C70" si="0">IFERROR(E65/D65,0)</f>
        <v>0</v>
      </c>
      <c r="D65" s="67">
        <f>COUNTIFS(Main!$C:$C,Dashboard!$B65)</f>
        <v>4</v>
      </c>
      <c r="E65" s="67">
        <f>COUNTIFS(Main!$C:$C,Dashboard!$B65,Main!K:K,"&gt;=100")</f>
        <v>0</v>
      </c>
      <c r="G65" s="65" t="s">
        <v>119</v>
      </c>
      <c r="H65" s="74">
        <f>IFERROR(O65/N65,0)</f>
        <v>5.4054054054054057E-2</v>
      </c>
      <c r="I65" s="74">
        <f>100%-H65</f>
        <v>0.94594594594594594</v>
      </c>
      <c r="K65" s="65" t="s">
        <v>129</v>
      </c>
      <c r="M65" s="64" t="s">
        <v>57</v>
      </c>
      <c r="N65" s="67">
        <f>COUNTIFS(Main!H:H,M65)</f>
        <v>37</v>
      </c>
      <c r="O65" s="67">
        <f>COUNTIFS(Main!K:K,"&gt;=100",Main!H:H,M65)</f>
        <v>2</v>
      </c>
      <c r="P65" s="67" t="str">
        <f>CONCATENATE(QIP_Blue," of ",Blue_Count)</f>
        <v>2 of 37</v>
      </c>
      <c r="R65" s="67">
        <v>0</v>
      </c>
      <c r="S65" s="68">
        <f ca="1">DATE(YEAR(TODAY()),MONTH(TODAY())-R65,DAY(TODAY()))</f>
        <v>43909</v>
      </c>
      <c r="T65" s="67">
        <v>10</v>
      </c>
      <c r="U65" s="67">
        <v>85</v>
      </c>
      <c r="V65" s="67">
        <v>95</v>
      </c>
      <c r="W65" s="69">
        <v>0.10526315789473684</v>
      </c>
      <c r="Y65" s="64" t="s">
        <v>176</v>
      </c>
      <c r="Z65" s="65">
        <v>3</v>
      </c>
    </row>
    <row r="66" spans="2:29" s="65" customFormat="1" x14ac:dyDescent="0.25">
      <c r="B66" s="65" t="s">
        <v>68</v>
      </c>
      <c r="C66" s="73">
        <f t="shared" si="0"/>
        <v>0</v>
      </c>
      <c r="D66" s="67">
        <f>COUNTIFS(Main!$C:$C,Dashboard!$B66)</f>
        <v>18</v>
      </c>
      <c r="E66" s="67">
        <f>COUNTIFS(Main!$C:$C,Dashboard!$B66,Main!K:K,"&gt;=100")</f>
        <v>0</v>
      </c>
      <c r="G66" s="65" t="s">
        <v>120</v>
      </c>
      <c r="H66" s="74">
        <f>IFERROR(O66/N66,0)</f>
        <v>0.20588235294117646</v>
      </c>
      <c r="I66" s="74">
        <f>100%-H66</f>
        <v>0.79411764705882359</v>
      </c>
      <c r="K66" s="65" t="s">
        <v>131</v>
      </c>
      <c r="M66" s="64" t="s">
        <v>7</v>
      </c>
      <c r="N66" s="67">
        <f>COUNTIFS(Main!H:H,M66)</f>
        <v>34</v>
      </c>
      <c r="O66" s="67">
        <f>COUNTIFS(Main!K:K,"&gt;=100",Main!H:H,M66)</f>
        <v>7</v>
      </c>
      <c r="P66" s="67" t="str">
        <f>CONCATENATE(QIP_Red," of ",Red_Count)</f>
        <v>7 of 34</v>
      </c>
      <c r="R66" s="67">
        <v>1</v>
      </c>
      <c r="S66" s="68" t="s">
        <v>305</v>
      </c>
      <c r="T66" s="67">
        <v>0</v>
      </c>
      <c r="U66" s="67">
        <v>0</v>
      </c>
      <c r="V66" s="67">
        <v>0</v>
      </c>
      <c r="W66" s="69">
        <v>0</v>
      </c>
    </row>
    <row r="67" spans="2:29" s="65" customFormat="1" x14ac:dyDescent="0.25">
      <c r="B67" s="65" t="s">
        <v>69</v>
      </c>
      <c r="C67" s="73">
        <f t="shared" si="0"/>
        <v>0.15789473684210525</v>
      </c>
      <c r="D67" s="67">
        <f>COUNTIFS(Main!$C:$C,Dashboard!$B67)</f>
        <v>38</v>
      </c>
      <c r="E67" s="67">
        <f>COUNTIFS(Main!$C:$C,Dashboard!$B67,Main!K:K,"&gt;=100")</f>
        <v>6</v>
      </c>
      <c r="G67" s="65" t="s">
        <v>121</v>
      </c>
      <c r="H67" s="74">
        <f>IFERROR(O67/N67,0)</f>
        <v>2.5000000000000001E-2</v>
      </c>
      <c r="I67" s="74">
        <f>100%-H67</f>
        <v>0.97499999999999998</v>
      </c>
      <c r="K67" s="65" t="s">
        <v>172</v>
      </c>
      <c r="M67" s="64" t="s">
        <v>43</v>
      </c>
      <c r="N67" s="67">
        <f>COUNTIFS(Main!H:H,M67)</f>
        <v>40</v>
      </c>
      <c r="O67" s="67">
        <f>COUNTIFS(Main!K:K,"&gt;=100",Main!H:H,M67)</f>
        <v>1</v>
      </c>
      <c r="P67" s="67" t="str">
        <f>CONCATENATE(QIP_White," of ",White_Count)</f>
        <v>1 of 40</v>
      </c>
      <c r="R67" s="67">
        <v>2</v>
      </c>
      <c r="S67" s="68" t="s">
        <v>306</v>
      </c>
      <c r="T67" s="67">
        <v>13</v>
      </c>
      <c r="U67" s="67">
        <v>82</v>
      </c>
      <c r="V67" s="67">
        <v>95</v>
      </c>
      <c r="W67" s="69">
        <v>0.13684210526315799</v>
      </c>
    </row>
    <row r="68" spans="2:29" s="65" customFormat="1" x14ac:dyDescent="0.25">
      <c r="B68" s="65" t="s">
        <v>70</v>
      </c>
      <c r="C68" s="73">
        <f t="shared" si="0"/>
        <v>0.14285714285714285</v>
      </c>
      <c r="D68" s="67">
        <f>COUNTIFS(Main!$C:$C,Dashboard!$B68)</f>
        <v>21</v>
      </c>
      <c r="E68" s="67">
        <f>COUNTIFS(Main!$C:$C,Dashboard!$B68,Main!K:K,"&gt;=100")</f>
        <v>3</v>
      </c>
      <c r="P68" s="67"/>
      <c r="Q68" s="67"/>
      <c r="R68" s="67">
        <v>3</v>
      </c>
      <c r="S68" s="68" t="s">
        <v>307</v>
      </c>
      <c r="T68" s="67"/>
      <c r="U68" s="67"/>
      <c r="V68" s="67"/>
      <c r="W68" s="69"/>
      <c r="AB68" s="67"/>
    </row>
    <row r="69" spans="2:29" s="65" customFormat="1" x14ac:dyDescent="0.25">
      <c r="B69" s="65" t="s">
        <v>71</v>
      </c>
      <c r="C69" s="73">
        <f t="shared" si="0"/>
        <v>0.16666666666666666</v>
      </c>
      <c r="D69" s="67">
        <f>COUNTIFS(Main!$C:$C,Dashboard!$B69)</f>
        <v>6</v>
      </c>
      <c r="E69" s="67">
        <f>COUNTIFS(Main!$C:$C,Dashboard!$B69,Main!K:K,"&gt;=100")</f>
        <v>1</v>
      </c>
      <c r="R69" s="67">
        <v>4</v>
      </c>
      <c r="S69" s="68" t="s">
        <v>308</v>
      </c>
      <c r="T69" s="67"/>
      <c r="U69" s="67"/>
      <c r="V69" s="67"/>
      <c r="W69" s="69"/>
      <c r="AB69" s="67"/>
    </row>
    <row r="70" spans="2:29" s="65" customFormat="1" x14ac:dyDescent="0.25">
      <c r="B70" s="65" t="s">
        <v>179</v>
      </c>
      <c r="C70" s="73">
        <f t="shared" si="0"/>
        <v>0</v>
      </c>
      <c r="D70" s="67">
        <f>Crew_Count-SUM(D64:D69)</f>
        <v>8</v>
      </c>
      <c r="E70" s="67">
        <f>QIP_Count-SUM(E64:E69)</f>
        <v>0</v>
      </c>
      <c r="R70" s="67">
        <v>5</v>
      </c>
      <c r="S70" s="68" t="s">
        <v>309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 t="s">
        <v>310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 t="s">
        <v>311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115</v>
      </c>
      <c r="C73" s="64" t="s">
        <v>188</v>
      </c>
      <c r="D73" s="64" t="s">
        <v>187</v>
      </c>
      <c r="E73" s="64"/>
      <c r="G73" s="64" t="s">
        <v>189</v>
      </c>
      <c r="H73" s="64" t="s">
        <v>190</v>
      </c>
      <c r="I73" s="75" t="s">
        <v>172</v>
      </c>
      <c r="R73" s="67">
        <v>8</v>
      </c>
      <c r="S73" s="68" t="s">
        <v>312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COUNTIFS(Main!K:K,"&gt;=100", Main!J:J, "=Active")</f>
        <v>10</v>
      </c>
      <c r="D74" s="70">
        <f t="shared" ref="D74:D84" si="1">IFERROR(C74/Crew_Count,0)</f>
        <v>0.10526315789473684</v>
      </c>
      <c r="G74" s="65">
        <f ca="1">COUNTIF(Grid_Area,3) + COUNTIF(Grid_Area,4)+ COUNTIF(Grid_Area,5)</f>
        <v>1486</v>
      </c>
      <c r="H74" s="65">
        <f ca="1">COUNTIF(Grid_Area,4)+COUNTIF(Grid_Area,5)</f>
        <v>882</v>
      </c>
      <c r="I74" s="70">
        <f ca="1">IFERROR(H74/G74,0)</f>
        <v>0.59353970390309552</v>
      </c>
      <c r="J74" s="70">
        <f ca="1">1-Req_Qual_Gained</f>
        <v>0.40646029609690448</v>
      </c>
      <c r="R74" s="67">
        <v>9</v>
      </c>
      <c r="S74" s="68" t="s">
        <v>313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COUNTIFS(Main!K:K,"&gt;=90",Main!K:K,"&lt;100")</f>
        <v>33</v>
      </c>
      <c r="D75" s="70">
        <f t="shared" si="1"/>
        <v>0.3473684210526316</v>
      </c>
      <c r="I75" s="75"/>
      <c r="R75" s="67">
        <v>10</v>
      </c>
      <c r="S75" s="68" t="s">
        <v>314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COUNTIFS(Main!K:K,"&gt;=80",Main!K:K,"&lt;90")</f>
        <v>24</v>
      </c>
      <c r="D76" s="70">
        <f t="shared" si="1"/>
        <v>0.25263157894736843</v>
      </c>
      <c r="G76" s="64" t="s">
        <v>193</v>
      </c>
      <c r="I76" s="75"/>
      <c r="R76" s="67">
        <v>11</v>
      </c>
      <c r="S76" s="68" t="s">
        <v>315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COUNTIFS(Main!K:K,"&gt;=70",Main!K:K,"&lt;80")</f>
        <v>9</v>
      </c>
      <c r="D77" s="70">
        <f t="shared" si="1"/>
        <v>9.4736842105263161E-2</v>
      </c>
      <c r="G77" s="65">
        <f>Crew_Count</f>
        <v>95</v>
      </c>
      <c r="H77" s="65">
        <f>COUNTIFS(Main!K:K,"&gt;100")</f>
        <v>7</v>
      </c>
      <c r="I77" s="70">
        <f>IFERROR(H77/Crew_Count,0)</f>
        <v>7.3684210526315783E-2</v>
      </c>
      <c r="J77" s="74">
        <f>1-I77</f>
        <v>0.9263157894736842</v>
      </c>
      <c r="R77" s="67">
        <v>12</v>
      </c>
      <c r="S77" s="68" t="s">
        <v>316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COUNTIFS(Main!K:K,"&gt;=60",Main!K:K,"&lt;70")</f>
        <v>7</v>
      </c>
      <c r="D78" s="70">
        <f t="shared" si="1"/>
        <v>7.3684210526315783E-2</v>
      </c>
      <c r="I78" s="66"/>
      <c r="R78" s="67">
        <v>13</v>
      </c>
      <c r="S78" s="68" t="s">
        <v>317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COUNTIFS(Main!K:K,"&gt;=50",Main!K:K,"&lt;60")</f>
        <v>2</v>
      </c>
      <c r="D79" s="70">
        <f t="shared" si="1"/>
        <v>2.1052631578947368E-2</v>
      </c>
      <c r="G79" s="64"/>
      <c r="I79" s="66"/>
      <c r="R79" s="67">
        <v>14</v>
      </c>
      <c r="S79" s="68" t="s">
        <v>318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COUNTIFS(Main!K:K,"&gt;=40",Main!K:K,"&lt;50")</f>
        <v>0</v>
      </c>
      <c r="D80" s="70">
        <f t="shared" si="1"/>
        <v>0</v>
      </c>
      <c r="I80" s="66"/>
      <c r="R80" s="67">
        <v>15</v>
      </c>
      <c r="S80" s="68" t="s">
        <v>319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COUNTIFS(Main!K:K,"&gt;=30",Main!K:K,"&lt;40")</f>
        <v>3</v>
      </c>
      <c r="D81" s="70">
        <f t="shared" si="1"/>
        <v>3.1578947368421054E-2</v>
      </c>
      <c r="I81" s="66"/>
      <c r="R81" s="67">
        <v>16</v>
      </c>
      <c r="S81" s="68" t="s">
        <v>320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COUNTIFS(Main!K:K,"&gt;=20",Main!K:K,"&lt;30")</f>
        <v>4</v>
      </c>
      <c r="D82" s="70">
        <f t="shared" si="1"/>
        <v>4.2105263157894736E-2</v>
      </c>
      <c r="I82" s="66"/>
      <c r="R82" s="67">
        <v>17</v>
      </c>
      <c r="S82" s="68" t="s">
        <v>321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COUNTIFS(Main!K:K,"&gt;=10",Main!K:K,"&lt;20")</f>
        <v>2</v>
      </c>
      <c r="D83" s="70">
        <f t="shared" si="1"/>
        <v>2.1052631578947368E-2</v>
      </c>
      <c r="I83" s="66"/>
      <c r="R83" s="67">
        <v>18</v>
      </c>
      <c r="S83" s="68" t="s">
        <v>322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COUNTIFS(Main!K:K,"&gt;=0",Main!K:K,"&lt;10", Main!J:J, "=Active")</f>
        <v>1</v>
      </c>
      <c r="D84" s="70">
        <f t="shared" si="1"/>
        <v>1.0526315789473684E-2</v>
      </c>
      <c r="I84" s="66"/>
      <c r="R84" s="67">
        <v>19</v>
      </c>
      <c r="S84" s="68" t="s">
        <v>323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 t="s">
        <v>324</v>
      </c>
      <c r="T85" s="67"/>
      <c r="U85" s="67"/>
      <c r="V85" s="67"/>
      <c r="W85" s="69"/>
      <c r="AB85" s="67"/>
      <c r="AC85" s="67"/>
    </row>
    <row r="86" spans="2:29" s="65" customFormat="1" x14ac:dyDescent="0.25">
      <c r="B86" s="64" t="s">
        <v>115</v>
      </c>
      <c r="C86" s="64" t="s">
        <v>188</v>
      </c>
      <c r="I86" s="66"/>
      <c r="R86" s="67">
        <v>21</v>
      </c>
      <c r="S86" s="68" t="s">
        <v>325</v>
      </c>
      <c r="U86" s="67"/>
      <c r="W86" s="70"/>
      <c r="AB86" s="67"/>
      <c r="AC86" s="67"/>
    </row>
    <row r="87" spans="2:29" s="65" customFormat="1" x14ac:dyDescent="0.25">
      <c r="B87" s="70">
        <v>2</v>
      </c>
      <c r="C87" s="67">
        <f>COUNTIFS(Main!K:K,"&gt;=200")</f>
        <v>0</v>
      </c>
      <c r="D87" s="70">
        <f t="shared" ref="D87:D97" si="2">IFERROR(C87/Crew_Count,0)</f>
        <v>0</v>
      </c>
      <c r="I87" s="66"/>
      <c r="R87" s="67">
        <v>22</v>
      </c>
      <c r="S87" s="68" t="s">
        <v>326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COUNTIFS(Main!K:K,"&gt;=190",Main!K:K,"&lt;200")</f>
        <v>0</v>
      </c>
      <c r="D88" s="70">
        <f t="shared" si="2"/>
        <v>0</v>
      </c>
      <c r="I88" s="66"/>
      <c r="R88" s="67">
        <v>23</v>
      </c>
      <c r="S88" s="68" t="s">
        <v>327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COUNTIFS(Main!K:K,"&gt;=180",Main!K:K,"&lt;190")</f>
        <v>0</v>
      </c>
      <c r="D89" s="70">
        <f t="shared" si="2"/>
        <v>0</v>
      </c>
      <c r="I89" s="66"/>
      <c r="R89" s="67">
        <v>24</v>
      </c>
      <c r="S89" s="68" t="s">
        <v>328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COUNTIFS(Main!K:K,"&gt;=170",Main!K:K,"&lt;180")</f>
        <v>0</v>
      </c>
      <c r="D90" s="70">
        <f t="shared" si="2"/>
        <v>0</v>
      </c>
      <c r="I90" s="66"/>
      <c r="R90" s="67">
        <v>25</v>
      </c>
      <c r="S90" s="68" t="s">
        <v>329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COUNTIFS(Main!K:K,"&gt;=160",Main!K:K,"&lt;170")</f>
        <v>0</v>
      </c>
      <c r="D91" s="56">
        <f t="shared" si="2"/>
        <v>0</v>
      </c>
      <c r="I91" s="52"/>
      <c r="R91" s="67">
        <v>26</v>
      </c>
      <c r="S91" s="68" t="s">
        <v>330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COUNTIFS(Main!K:K,"&gt;=150",Main!K:K,"&lt;160")</f>
        <v>0</v>
      </c>
      <c r="D92" s="56">
        <f t="shared" si="2"/>
        <v>0</v>
      </c>
      <c r="I92" s="52"/>
      <c r="R92" s="35">
        <v>27</v>
      </c>
      <c r="S92" s="68" t="s">
        <v>331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COUNTIFS(Main!K:K,"&gt;=140",Main!K:K,"&lt;150")</f>
        <v>1</v>
      </c>
      <c r="D93" s="56">
        <f t="shared" si="2"/>
        <v>1.0526315789473684E-2</v>
      </c>
      <c r="I93" s="52"/>
      <c r="R93" s="35">
        <v>28</v>
      </c>
      <c r="S93" s="68" t="s">
        <v>332</v>
      </c>
      <c r="T93" s="67"/>
      <c r="U93" s="67"/>
      <c r="V93" s="67"/>
      <c r="W93" s="69"/>
      <c r="AB93" s="35"/>
      <c r="AC93" s="35"/>
    </row>
    <row r="94" spans="2:29" s="37" customFormat="1" x14ac:dyDescent="0.25">
      <c r="B94" s="56">
        <v>1.2999999999999998</v>
      </c>
      <c r="C94" s="55">
        <f>COUNTIFS(Main!K:K,"&gt;=130",Main!K:K,"&lt;140")</f>
        <v>1</v>
      </c>
      <c r="D94" s="56">
        <f t="shared" si="2"/>
        <v>1.0526315789473684E-2</v>
      </c>
      <c r="I94" s="52"/>
      <c r="R94" s="35">
        <v>29</v>
      </c>
      <c r="S94" s="68" t="s">
        <v>333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COUNTIFS(Main!K:K,"&gt;=120",Main!K:K,"&lt;130")</f>
        <v>1</v>
      </c>
      <c r="D95" s="56">
        <f t="shared" si="2"/>
        <v>1.0526315789473684E-2</v>
      </c>
      <c r="I95" s="52"/>
      <c r="R95" s="35">
        <v>30</v>
      </c>
      <c r="S95" s="68" t="s">
        <v>334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COUNTIFS(Main!K:K,"&gt;=110",Main!K:K,"&lt;120")</f>
        <v>3</v>
      </c>
      <c r="D96" s="56">
        <f t="shared" si="2"/>
        <v>3.1578947368421054E-2</v>
      </c>
      <c r="I96" s="52"/>
      <c r="R96" s="35">
        <v>31</v>
      </c>
      <c r="S96" s="68" t="s">
        <v>335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COUNTIFS(Main!K:K,"&gt;100",Main!K:K,"&lt;110")</f>
        <v>1</v>
      </c>
      <c r="D97" s="56">
        <f t="shared" si="2"/>
        <v>1.0526315789473684E-2</v>
      </c>
      <c r="I97" s="52"/>
      <c r="R97" s="35">
        <v>32</v>
      </c>
      <c r="S97" s="38" t="s">
        <v>208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 t="s">
        <v>209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 t="s">
        <v>210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 t="s">
        <v>211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 t="s">
        <v>212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 t="s">
        <v>213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 t="s">
        <v>214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 t="s">
        <v>215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 t="s">
        <v>216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 t="s">
        <v>217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 t="s">
        <v>218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 t="s">
        <v>219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 t="s">
        <v>220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ref="S110:S129" ca="1" si="3">DATE(YEAR(TODAY()),MONTH(TODAY())-R110,DAY(TODAY()))</f>
        <v>42540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3"/>
        <v>42509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3"/>
        <v>42479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3"/>
        <v>42448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3"/>
        <v>42419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3"/>
        <v>42388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3"/>
        <v>42357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3"/>
        <v>42327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3"/>
        <v>42296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3"/>
        <v>42266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3"/>
        <v>42235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3"/>
        <v>42204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3"/>
        <v>42174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3"/>
        <v>42143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3"/>
        <v>42113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3"/>
        <v>42082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3"/>
        <v>42054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3"/>
        <v>42023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3"/>
        <v>41992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3"/>
        <v>41962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41931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41901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41870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41839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41809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41778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41748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41717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41689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41658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41627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41597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41566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41536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41505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41474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41444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41413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41383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41352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41324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41293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41262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41232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41201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41171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41140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41109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41079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41048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41018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40987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40958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40927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40896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40866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35"/>
      <c r="U167" s="35"/>
      <c r="V167" s="35"/>
      <c r="W167" s="36"/>
    </row>
    <row r="168" spans="9:29" x14ac:dyDescent="0.25">
      <c r="I168" s="53">
        <v>50</v>
      </c>
      <c r="T168" s="4">
        <v>1</v>
      </c>
      <c r="U168" s="4">
        <v>1</v>
      </c>
      <c r="V168" s="4">
        <v>1</v>
      </c>
      <c r="W168" s="4">
        <v>1</v>
      </c>
    </row>
    <row r="169" spans="9:29" x14ac:dyDescent="0.25">
      <c r="I169" s="53">
        <v>36.363636363636367</v>
      </c>
      <c r="W169" s="4"/>
    </row>
    <row r="170" spans="9:29" x14ac:dyDescent="0.25">
      <c r="I170" s="53" t="s">
        <v>112</v>
      </c>
      <c r="T170" s="4">
        <v>2</v>
      </c>
      <c r="U170" s="4">
        <v>2</v>
      </c>
      <c r="V170" s="4">
        <v>2</v>
      </c>
      <c r="W170" s="4">
        <v>2</v>
      </c>
    </row>
    <row r="171" spans="9:29" x14ac:dyDescent="0.25">
      <c r="I171" s="53" t="s">
        <v>112</v>
      </c>
      <c r="U171" s="30"/>
    </row>
    <row r="172" spans="9:29" x14ac:dyDescent="0.25">
      <c r="I172" s="53" t="s">
        <v>112</v>
      </c>
    </row>
    <row r="173" spans="9:29" x14ac:dyDescent="0.25">
      <c r="I173" s="53" t="s">
        <v>112</v>
      </c>
    </row>
    <row r="174" spans="9:29" x14ac:dyDescent="0.25">
      <c r="I174" s="53" t="s">
        <v>112</v>
      </c>
    </row>
    <row r="175" spans="9:29" x14ac:dyDescent="0.25">
      <c r="I175" s="53" t="s">
        <v>112</v>
      </c>
    </row>
    <row r="176" spans="9:29" x14ac:dyDescent="0.25">
      <c r="I176" s="53" t="s">
        <v>112</v>
      </c>
    </row>
    <row r="177" spans="9:9" x14ac:dyDescent="0.25">
      <c r="I177" s="53" t="s">
        <v>112</v>
      </c>
    </row>
    <row r="178" spans="9:9" x14ac:dyDescent="0.25">
      <c r="I178" s="53" t="s">
        <v>112</v>
      </c>
    </row>
  </sheetData>
  <sheetProtection algorithmName="SHA-512" hashValue="sRb4EN9Fl2r8uYO4zXyV/5SK9Z8ORyrGlN8/QaD9cXrpfk+mEQgqS8WlwFwBEBUeI7gvGMBZ6bEpqM7c7Z4i8Q==" saltValue="gErJv4iw2VN/w6zB+4lrqQ==" spinCount="100000" sheet="1" objects="1" scenarios="1"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H1001"/>
  <sheetViews>
    <sheetView showGridLines="0" tabSelected="1" zoomScaleNormal="100" workbookViewId="0">
      <pane ySplit="3" topLeftCell="A4" activePane="bottomLeft" state="frozen"/>
      <selection pane="bottomLeft" activeCell="L8" sqref="L8"/>
    </sheetView>
  </sheetViews>
  <sheetFormatPr defaultRowHeight="15" x14ac:dyDescent="0.25"/>
  <cols>
    <col min="1" max="1" width="24.42578125" style="110" bestFit="1" customWidth="1"/>
    <col min="2" max="2" width="5.7109375" style="45" customWidth="1"/>
    <col min="3" max="3" width="20.5703125" style="45" bestFit="1" customWidth="1"/>
    <col min="4" max="6" width="10.7109375" style="45" hidden="1" customWidth="1"/>
    <col min="7" max="7" width="9.140625" style="45"/>
    <col min="8" max="8" width="11.7109375" style="45" customWidth="1"/>
    <col min="9" max="9" width="12.42578125" style="96" bestFit="1" customWidth="1"/>
    <col min="10" max="10" width="10.7109375" style="97" customWidth="1"/>
    <col min="11" max="11" width="5" style="45" customWidth="1"/>
    <col min="12" max="15" width="3.42578125" style="4" customWidth="1"/>
    <col min="16" max="48" width="3.85546875" customWidth="1"/>
    <col min="49" max="51" width="4.85546875" style="17" customWidth="1"/>
    <col min="52" max="52" width="4.85546875" style="2" customWidth="1"/>
    <col min="53" max="53" width="9.140625" style="4"/>
  </cols>
  <sheetData>
    <row r="1" spans="1:60" s="26" customFormat="1" x14ac:dyDescent="0.25">
      <c r="A1" s="107"/>
      <c r="B1" s="42"/>
      <c r="C1" s="42"/>
      <c r="D1" s="42"/>
      <c r="E1" s="42"/>
      <c r="F1" s="42"/>
      <c r="G1" s="42"/>
      <c r="H1" s="42"/>
      <c r="I1" s="93"/>
      <c r="J1" s="94"/>
      <c r="K1" s="42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/>
      <c r="AX1" s="24"/>
      <c r="AY1" s="24"/>
      <c r="AZ1" s="25"/>
      <c r="BA1" s="24"/>
    </row>
    <row r="2" spans="1:60" s="2" customFormat="1" ht="121.5" customHeight="1" x14ac:dyDescent="0.25">
      <c r="A2" s="43" t="s">
        <v>62</v>
      </c>
      <c r="B2" s="43" t="s">
        <v>77</v>
      </c>
      <c r="C2" s="43" t="s">
        <v>2</v>
      </c>
      <c r="D2" s="43" t="s">
        <v>336</v>
      </c>
      <c r="E2" s="43" t="s">
        <v>338</v>
      </c>
      <c r="F2" s="43" t="s">
        <v>337</v>
      </c>
      <c r="G2" s="43" t="s">
        <v>55</v>
      </c>
      <c r="H2" s="43" t="s">
        <v>56</v>
      </c>
      <c r="I2" s="95" t="s">
        <v>78</v>
      </c>
      <c r="J2" s="95" t="s">
        <v>110</v>
      </c>
      <c r="K2" s="43" t="s">
        <v>129</v>
      </c>
      <c r="L2" s="9" t="str">
        <f t="array" aca="1" ref="L2:AV2" ca="1">TRANSPOSE(LU_Courses)</f>
        <v>CPR / AED</v>
      </c>
      <c r="M2" s="9" t="str">
        <f ca="1"/>
        <v>EMR</v>
      </c>
      <c r="N2" s="9" t="str">
        <f ca="1"/>
        <v>Munitions</v>
      </c>
      <c r="O2" s="9" t="str">
        <f ca="1"/>
        <v>IS-100 &amp; IS-700</v>
      </c>
      <c r="P2" s="9" t="str">
        <f ca="1"/>
        <v>IS-200 &amp; IS-800</v>
      </c>
      <c r="Q2" s="9" t="str">
        <f ca="1"/>
        <v>Hazmat AW</v>
      </c>
      <c r="R2" s="9" t="str">
        <f ca="1"/>
        <v>Hazmat Ops / PPE / PC</v>
      </c>
      <c r="S2" s="9" t="str">
        <f ca="1"/>
        <v>Firefighter I</v>
      </c>
      <c r="T2" s="9" t="str">
        <f ca="1"/>
        <v>Firefighter II</v>
      </c>
      <c r="U2" s="9" t="str">
        <f ca="1"/>
        <v>Telecommunicator I</v>
      </c>
      <c r="V2" s="9" t="str">
        <f ca="1"/>
        <v>Telecommunicator II</v>
      </c>
      <c r="W2" s="9" t="str">
        <f ca="1"/>
        <v>LGV Cat C</v>
      </c>
      <c r="X2" s="9" t="str">
        <f ca="1"/>
        <v>Driver Operator Pumper</v>
      </c>
      <c r="Y2" s="9" t="str">
        <f ca="1"/>
        <v>Driver Operator / MWS</v>
      </c>
      <c r="Z2" s="9" t="str">
        <f ca="1"/>
        <v>Hazmat Tech</v>
      </c>
      <c r="AA2" s="9" t="str">
        <f ca="1"/>
        <v>Fire Officer I</v>
      </c>
      <c r="AB2" s="9" t="str">
        <f ca="1"/>
        <v>Fire Inpsector I</v>
      </c>
      <c r="AC2" s="9" t="str">
        <f ca="1"/>
        <v>Fire Instructor I</v>
      </c>
      <c r="AD2" s="9" t="str">
        <f ca="1"/>
        <v>Incident Safety Officer</v>
      </c>
      <c r="AE2" s="9" t="str">
        <f ca="1"/>
        <v>Fire Officer II</v>
      </c>
      <c r="AF2" s="9" t="str">
        <f ca="1"/>
        <v>Fire Inspector II</v>
      </c>
      <c r="AG2" s="9" t="str">
        <f ca="1"/>
        <v>Fire Instructor II</v>
      </c>
      <c r="AH2" s="9" t="str">
        <f ca="1"/>
        <v>Hazmat IC</v>
      </c>
      <c r="AI2" s="9" t="str">
        <f ca="1"/>
        <v>NIMS 300/400</v>
      </c>
      <c r="AJ2" s="9" t="str">
        <f ca="1"/>
        <v>Fire Officer III</v>
      </c>
      <c r="AK2" s="9" t="str">
        <f ca="1"/>
        <v>Fire Inspector III</v>
      </c>
      <c r="AL2" s="9" t="str">
        <f ca="1"/>
        <v>Fire Instructor III</v>
      </c>
      <c r="AM2" s="9" t="str">
        <f ca="1"/>
        <v>Fire Officer IV</v>
      </c>
      <c r="AN2" s="9" t="str">
        <f ca="1"/>
        <v>EMT-B</v>
      </c>
      <c r="AO2" s="9" t="str">
        <f ca="1"/>
        <v>Health &amp; Safety Officer</v>
      </c>
      <c r="AP2" s="9" t="str">
        <f ca="1"/>
        <v>Hazmat/WMD IC</v>
      </c>
      <c r="AQ2" s="9" t="str">
        <f ca="1"/>
        <v>Rescue Technician I</v>
      </c>
      <c r="AR2" s="9" t="str">
        <f ca="1"/>
        <v>Rescue Technician II</v>
      </c>
      <c r="AS2" s="9" t="str">
        <f ca="1"/>
        <v>Plans Examiner</v>
      </c>
      <c r="AT2" s="9" t="str">
        <f ca="1"/>
        <v>MSA SCBA Servicer</v>
      </c>
      <c r="AU2" s="9" t="str">
        <f ca="1"/>
        <v>WMD</v>
      </c>
      <c r="AV2" s="9" t="str">
        <f ca="1"/>
        <v>LGV Cat C+E</v>
      </c>
      <c r="AW2" s="9" t="s">
        <v>114</v>
      </c>
      <c r="AX2" s="9" t="s">
        <v>191</v>
      </c>
      <c r="AY2" s="9" t="s">
        <v>192</v>
      </c>
      <c r="AZ2" s="9" t="s">
        <v>115</v>
      </c>
    </row>
    <row r="3" spans="1:60" s="26" customFormat="1" ht="0.75" customHeight="1" x14ac:dyDescent="0.25">
      <c r="A3" s="107"/>
      <c r="B3" s="42"/>
      <c r="C3" s="42"/>
      <c r="D3" s="42"/>
      <c r="E3" s="42"/>
      <c r="F3" s="42"/>
      <c r="G3" s="42"/>
      <c r="H3" s="42"/>
      <c r="I3" s="93"/>
      <c r="J3" s="94"/>
      <c r="K3" s="42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  <c r="BA3" s="24"/>
    </row>
    <row r="4" spans="1:60" x14ac:dyDescent="0.25">
      <c r="A4" s="108" t="s">
        <v>340</v>
      </c>
      <c r="B4" s="44"/>
      <c r="C4" s="44"/>
      <c r="D4" s="109"/>
      <c r="E4" s="44"/>
      <c r="F4" s="44"/>
      <c r="G4" s="44" t="s">
        <v>6</v>
      </c>
      <c r="H4" s="44" t="s">
        <v>57</v>
      </c>
      <c r="I4" s="108" t="s">
        <v>221</v>
      </c>
      <c r="J4" s="44" t="s">
        <v>128</v>
      </c>
      <c r="K4" s="44">
        <f>AZ4</f>
        <v>0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16">
        <f>COUNTIF(L4:AV4,"=3")+COUNTIF(L4:AV4,"=4")+COUNTIF(L4:AV4,"=5")</f>
        <v>0</v>
      </c>
      <c r="AX4" s="16">
        <f t="shared" ref="AX4:AX67" si="0">COUNTIF(L4:AV4,"=4")</f>
        <v>0</v>
      </c>
      <c r="AY4" s="16">
        <f t="shared" ref="AY4:AY67" si="1">COUNTIF(L4:AV4,"=1")</f>
        <v>0</v>
      </c>
      <c r="AZ4" s="18">
        <f t="shared" ref="AZ4:AZ67" si="2">IFERROR(IF(I4&lt;&gt;"",IF(AX4/AW4*100=100, (AX4+AY4)/AW4*100,AX4/AW4*100),""),0)</f>
        <v>0</v>
      </c>
      <c r="BA4" s="54"/>
    </row>
    <row r="5" spans="1:60" x14ac:dyDescent="0.25">
      <c r="A5" s="108" t="s">
        <v>54</v>
      </c>
      <c r="B5" s="44" t="s">
        <v>3</v>
      </c>
      <c r="C5" s="44" t="s">
        <v>80</v>
      </c>
      <c r="D5" s="109"/>
      <c r="E5" s="44"/>
      <c r="F5" s="44"/>
      <c r="G5" s="44" t="s">
        <v>52</v>
      </c>
      <c r="H5" s="44" t="s">
        <v>79</v>
      </c>
      <c r="I5" s="108">
        <v>1374</v>
      </c>
      <c r="J5" s="44" t="s">
        <v>111</v>
      </c>
      <c r="K5" s="44">
        <f t="shared" ref="K5:K36" si="3">AZ5</f>
        <v>92.307692307692307</v>
      </c>
      <c r="L5" s="41">
        <v>4</v>
      </c>
      <c r="M5" s="41">
        <v>-5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4</v>
      </c>
      <c r="U5" s="41">
        <v>4</v>
      </c>
      <c r="V5" s="41">
        <v>4</v>
      </c>
      <c r="W5" s="41">
        <v>3</v>
      </c>
      <c r="X5" s="41">
        <v>4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1">
        <v>4</v>
      </c>
      <c r="AI5" s="41">
        <v>4</v>
      </c>
      <c r="AJ5" s="41">
        <v>4</v>
      </c>
      <c r="AK5" s="41">
        <v>4</v>
      </c>
      <c r="AL5" s="41">
        <v>1</v>
      </c>
      <c r="AM5" s="41">
        <v>1</v>
      </c>
      <c r="AN5" s="41">
        <v>0</v>
      </c>
      <c r="AO5" s="41">
        <v>1</v>
      </c>
      <c r="AP5" s="41">
        <v>1</v>
      </c>
      <c r="AQ5" s="41">
        <v>1</v>
      </c>
      <c r="AR5" s="41">
        <v>1</v>
      </c>
      <c r="AS5" s="41">
        <v>1</v>
      </c>
      <c r="AT5" s="41">
        <v>0</v>
      </c>
      <c r="AU5" s="41">
        <v>0</v>
      </c>
      <c r="AV5" s="41">
        <v>0</v>
      </c>
      <c r="AW5" s="16">
        <f>COUNTIF(L5:AV5,"=3")+COUNTIF(L5:AV5,"=4")+COUNTIF(L5:AV5,"=-5")</f>
        <v>26</v>
      </c>
      <c r="AX5" s="16">
        <f t="shared" si="0"/>
        <v>24</v>
      </c>
      <c r="AY5" s="16">
        <f t="shared" si="1"/>
        <v>7</v>
      </c>
      <c r="AZ5" s="18">
        <f t="shared" si="2"/>
        <v>92.307692307692307</v>
      </c>
      <c r="BA5" s="54"/>
      <c r="BG5" s="4"/>
      <c r="BH5" s="4"/>
    </row>
    <row r="6" spans="1:60" x14ac:dyDescent="0.25">
      <c r="A6" s="108" t="s">
        <v>341</v>
      </c>
      <c r="B6" s="44"/>
      <c r="C6" s="44"/>
      <c r="D6" s="109"/>
      <c r="E6" s="44"/>
      <c r="F6" s="44"/>
      <c r="G6" s="44" t="s">
        <v>6</v>
      </c>
      <c r="H6" s="44" t="s">
        <v>7</v>
      </c>
      <c r="I6" s="108" t="s">
        <v>222</v>
      </c>
      <c r="J6" s="44" t="s">
        <v>128</v>
      </c>
      <c r="K6" s="44">
        <f t="shared" si="3"/>
        <v>0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16">
        <f>COUNTIF(L6:AV6,"=3")+COUNTIF(L6:AV6,"=4")+COUNTIF(L6:AV6,"=5")</f>
        <v>0</v>
      </c>
      <c r="AX6" s="16">
        <f t="shared" si="0"/>
        <v>0</v>
      </c>
      <c r="AY6" s="16">
        <f t="shared" si="1"/>
        <v>0</v>
      </c>
      <c r="AZ6" s="18">
        <f t="shared" si="2"/>
        <v>0</v>
      </c>
      <c r="BA6" s="54"/>
      <c r="BG6" s="4"/>
      <c r="BH6" s="4"/>
    </row>
    <row r="7" spans="1:60" x14ac:dyDescent="0.25">
      <c r="A7" s="108" t="s">
        <v>342</v>
      </c>
      <c r="B7" s="44" t="s">
        <v>5</v>
      </c>
      <c r="C7" s="44" t="s">
        <v>76</v>
      </c>
      <c r="D7" s="109"/>
      <c r="E7" s="44"/>
      <c r="F7" s="44"/>
      <c r="G7" s="44" t="s">
        <v>52</v>
      </c>
      <c r="H7" s="44" t="s">
        <v>79</v>
      </c>
      <c r="I7" s="108">
        <v>4270</v>
      </c>
      <c r="J7" s="44" t="s">
        <v>111</v>
      </c>
      <c r="K7" s="44">
        <f t="shared" si="3"/>
        <v>77.777777777777786</v>
      </c>
      <c r="L7" s="41">
        <v>3</v>
      </c>
      <c r="M7" s="41">
        <v>3</v>
      </c>
      <c r="N7" s="41">
        <v>3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4</v>
      </c>
      <c r="U7" s="41">
        <v>4</v>
      </c>
      <c r="V7" s="41">
        <v>4</v>
      </c>
      <c r="W7" s="41">
        <v>3</v>
      </c>
      <c r="X7" s="41">
        <v>4</v>
      </c>
      <c r="Y7" s="41">
        <v>3</v>
      </c>
      <c r="Z7" s="41">
        <v>4</v>
      </c>
      <c r="AA7" s="41">
        <v>4</v>
      </c>
      <c r="AB7" s="41">
        <v>4</v>
      </c>
      <c r="AC7" s="41">
        <v>4</v>
      </c>
      <c r="AD7" s="41">
        <v>3</v>
      </c>
      <c r="AE7" s="41">
        <v>4</v>
      </c>
      <c r="AF7" s="41">
        <v>4</v>
      </c>
      <c r="AG7" s="41">
        <v>4</v>
      </c>
      <c r="AH7" s="41">
        <v>4</v>
      </c>
      <c r="AI7" s="41">
        <v>4</v>
      </c>
      <c r="AJ7" s="41">
        <v>4</v>
      </c>
      <c r="AK7" s="41">
        <v>4</v>
      </c>
      <c r="AL7" s="41">
        <v>1</v>
      </c>
      <c r="AM7" s="41">
        <v>4</v>
      </c>
      <c r="AN7" s="41">
        <v>0</v>
      </c>
      <c r="AO7" s="41">
        <v>0</v>
      </c>
      <c r="AP7" s="41">
        <v>1</v>
      </c>
      <c r="AQ7" s="41">
        <v>1</v>
      </c>
      <c r="AR7" s="41">
        <v>1</v>
      </c>
      <c r="AS7" s="41">
        <v>0</v>
      </c>
      <c r="AT7" s="41">
        <v>0</v>
      </c>
      <c r="AU7" s="41">
        <v>0</v>
      </c>
      <c r="AV7" s="41">
        <v>0</v>
      </c>
      <c r="AW7" s="16">
        <f>COUNTIF(L7:AV7,"=3")+COUNTIF(L7:AV7,"=4")+COUNTIF(L7:AV7,"=-5")</f>
        <v>27</v>
      </c>
      <c r="AX7" s="16">
        <f t="shared" si="0"/>
        <v>21</v>
      </c>
      <c r="AY7" s="16">
        <f t="shared" si="1"/>
        <v>4</v>
      </c>
      <c r="AZ7" s="18">
        <f t="shared" si="2"/>
        <v>77.777777777777786</v>
      </c>
      <c r="BA7" s="54"/>
      <c r="BG7" s="4"/>
      <c r="BH7" s="4"/>
    </row>
    <row r="8" spans="1:60" x14ac:dyDescent="0.25">
      <c r="A8" s="108" t="s">
        <v>170</v>
      </c>
      <c r="B8" s="44" t="s">
        <v>3</v>
      </c>
      <c r="C8" s="44" t="s">
        <v>73</v>
      </c>
      <c r="D8" s="109"/>
      <c r="E8" s="44"/>
      <c r="F8" s="44"/>
      <c r="G8" s="44" t="s">
        <v>52</v>
      </c>
      <c r="H8" s="44" t="s">
        <v>79</v>
      </c>
      <c r="I8" s="108">
        <v>5864</v>
      </c>
      <c r="J8" s="44" t="s">
        <v>111</v>
      </c>
      <c r="K8" s="44">
        <f t="shared" si="3"/>
        <v>88.461538461538453</v>
      </c>
      <c r="L8" s="41">
        <v>-5</v>
      </c>
      <c r="M8" s="41">
        <v>3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4</v>
      </c>
      <c r="U8" s="41">
        <v>4</v>
      </c>
      <c r="V8" s="41">
        <v>4</v>
      </c>
      <c r="W8" s="41">
        <v>3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1">
        <v>4</v>
      </c>
      <c r="AI8" s="41">
        <v>4</v>
      </c>
      <c r="AJ8" s="41">
        <v>4</v>
      </c>
      <c r="AK8" s="41">
        <v>1</v>
      </c>
      <c r="AL8" s="41">
        <v>4</v>
      </c>
      <c r="AM8" s="41">
        <v>1</v>
      </c>
      <c r="AN8" s="41">
        <v>0</v>
      </c>
      <c r="AO8" s="41">
        <v>1</v>
      </c>
      <c r="AP8" s="41">
        <v>1</v>
      </c>
      <c r="AQ8" s="41">
        <v>1</v>
      </c>
      <c r="AR8" s="41">
        <v>0</v>
      </c>
      <c r="AS8" s="41">
        <v>0</v>
      </c>
      <c r="AT8" s="41">
        <v>0</v>
      </c>
      <c r="AU8" s="41">
        <v>0</v>
      </c>
      <c r="AV8" s="41">
        <v>0</v>
      </c>
      <c r="AW8" s="16">
        <f>COUNTIF(L8:AV8,"=3")+COUNTIF(L8:AV8,"=4")+COUNTIF(L8:AV8,"=-5")</f>
        <v>26</v>
      </c>
      <c r="AX8" s="16">
        <f t="shared" si="0"/>
        <v>23</v>
      </c>
      <c r="AY8" s="16">
        <f t="shared" si="1"/>
        <v>5</v>
      </c>
      <c r="AZ8" s="18">
        <f t="shared" si="2"/>
        <v>88.461538461538453</v>
      </c>
      <c r="BA8" s="54"/>
      <c r="BG8" s="4"/>
      <c r="BH8" s="4"/>
    </row>
    <row r="9" spans="1:60" x14ac:dyDescent="0.25">
      <c r="A9" s="108" t="s">
        <v>343</v>
      </c>
      <c r="B9" s="44" t="s">
        <v>3</v>
      </c>
      <c r="C9" s="44" t="s">
        <v>74</v>
      </c>
      <c r="D9" s="109"/>
      <c r="E9" s="44"/>
      <c r="F9" s="44"/>
      <c r="G9" s="44" t="s">
        <v>344</v>
      </c>
      <c r="H9" s="44" t="s">
        <v>79</v>
      </c>
      <c r="I9" s="108">
        <v>8043</v>
      </c>
      <c r="J9" s="44" t="s">
        <v>111</v>
      </c>
      <c r="K9" s="44">
        <f t="shared" si="3"/>
        <v>88.461538461538453</v>
      </c>
      <c r="L9" s="41">
        <v>4</v>
      </c>
      <c r="M9" s="41">
        <v>3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4</v>
      </c>
      <c r="U9" s="41">
        <v>4</v>
      </c>
      <c r="V9" s="41">
        <v>4</v>
      </c>
      <c r="W9" s="41">
        <v>3</v>
      </c>
      <c r="X9" s="41">
        <v>4</v>
      </c>
      <c r="Y9" s="41">
        <v>4</v>
      </c>
      <c r="Z9" s="41">
        <v>4</v>
      </c>
      <c r="AA9" s="41">
        <v>4</v>
      </c>
      <c r="AB9" s="41">
        <v>4</v>
      </c>
      <c r="AC9" s="41">
        <v>4</v>
      </c>
      <c r="AD9" s="41">
        <v>3</v>
      </c>
      <c r="AE9" s="41">
        <v>4</v>
      </c>
      <c r="AF9" s="41">
        <v>4</v>
      </c>
      <c r="AG9" s="41">
        <v>4</v>
      </c>
      <c r="AH9" s="41">
        <v>4</v>
      </c>
      <c r="AI9" s="41">
        <v>4</v>
      </c>
      <c r="AJ9" s="41">
        <v>4</v>
      </c>
      <c r="AK9" s="41">
        <v>1</v>
      </c>
      <c r="AL9" s="41">
        <v>1</v>
      </c>
      <c r="AM9" s="41">
        <v>0</v>
      </c>
      <c r="AN9" s="41">
        <v>0</v>
      </c>
      <c r="AO9" s="41">
        <v>4</v>
      </c>
      <c r="AP9" s="41">
        <v>0</v>
      </c>
      <c r="AQ9" s="41">
        <v>0</v>
      </c>
      <c r="AR9" s="41">
        <v>0</v>
      </c>
      <c r="AS9" s="41">
        <v>0</v>
      </c>
      <c r="AT9" s="41">
        <v>0</v>
      </c>
      <c r="AU9" s="41">
        <v>0</v>
      </c>
      <c r="AV9" s="41">
        <v>0</v>
      </c>
      <c r="AW9" s="16">
        <f>COUNTIF(L9:AV9,"=3")+COUNTIF(L9:AV9,"=4")+COUNTIF(L9:AV9,"=-5")</f>
        <v>26</v>
      </c>
      <c r="AX9" s="16">
        <f t="shared" si="0"/>
        <v>23</v>
      </c>
      <c r="AY9" s="16">
        <f t="shared" si="1"/>
        <v>2</v>
      </c>
      <c r="AZ9" s="18">
        <f t="shared" si="2"/>
        <v>88.461538461538453</v>
      </c>
      <c r="BA9" s="54"/>
      <c r="BG9" s="4"/>
      <c r="BH9" s="4"/>
    </row>
    <row r="10" spans="1:60" x14ac:dyDescent="0.25">
      <c r="A10" s="108" t="s">
        <v>345</v>
      </c>
      <c r="B10" s="44" t="s">
        <v>182</v>
      </c>
      <c r="C10" s="44" t="s">
        <v>69</v>
      </c>
      <c r="D10" s="109"/>
      <c r="E10" s="44"/>
      <c r="F10" s="44"/>
      <c r="G10" s="44" t="s">
        <v>16</v>
      </c>
      <c r="H10" s="44" t="s">
        <v>43</v>
      </c>
      <c r="I10" s="108" t="s">
        <v>223</v>
      </c>
      <c r="J10" s="44" t="s">
        <v>111</v>
      </c>
      <c r="K10" s="44">
        <f t="shared" si="3"/>
        <v>93.333333333333329</v>
      </c>
      <c r="L10" s="41">
        <v>-5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4</v>
      </c>
      <c r="Y10" s="41">
        <v>4</v>
      </c>
      <c r="Z10" s="41">
        <v>4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1</v>
      </c>
      <c r="AW10" s="16">
        <f>COUNTIF(L10:AV10,"=3")+COUNTIF(L10:AV10,"=4")+COUNTIF(L10:AV10,"=-5")</f>
        <v>15</v>
      </c>
      <c r="AX10" s="16">
        <f t="shared" si="0"/>
        <v>14</v>
      </c>
      <c r="AY10" s="16">
        <f t="shared" si="1"/>
        <v>1</v>
      </c>
      <c r="AZ10" s="18">
        <f t="shared" si="2"/>
        <v>93.333333333333329</v>
      </c>
      <c r="BA10" s="54"/>
    </row>
    <row r="11" spans="1:60" x14ac:dyDescent="0.25">
      <c r="A11" s="108" t="s">
        <v>346</v>
      </c>
      <c r="B11" s="44"/>
      <c r="C11" s="44"/>
      <c r="D11" s="109"/>
      <c r="E11" s="44"/>
      <c r="F11" s="44"/>
      <c r="G11" s="44" t="s">
        <v>52</v>
      </c>
      <c r="H11" s="44" t="s">
        <v>79</v>
      </c>
      <c r="I11" s="108">
        <v>3142</v>
      </c>
      <c r="J11" s="44" t="s">
        <v>128</v>
      </c>
      <c r="K11" s="44">
        <f t="shared" si="3"/>
        <v>0</v>
      </c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16">
        <f>COUNTIF(L11:AV11,"=3")+COUNTIF(L11:AV11,"=4")+COUNTIF(L11:AV11,"=5")</f>
        <v>0</v>
      </c>
      <c r="AX11" s="16">
        <f t="shared" si="0"/>
        <v>0</v>
      </c>
      <c r="AY11" s="16">
        <f t="shared" si="1"/>
        <v>0</v>
      </c>
      <c r="AZ11" s="18">
        <f t="shared" si="2"/>
        <v>0</v>
      </c>
      <c r="BA11" s="54"/>
    </row>
    <row r="12" spans="1:60" x14ac:dyDescent="0.25">
      <c r="A12" s="108" t="s">
        <v>347</v>
      </c>
      <c r="B12" s="44" t="s">
        <v>183</v>
      </c>
      <c r="C12" s="44" t="s">
        <v>70</v>
      </c>
      <c r="D12" s="109"/>
      <c r="E12" s="44"/>
      <c r="F12" s="44"/>
      <c r="G12" s="44" t="s">
        <v>6</v>
      </c>
      <c r="H12" s="44" t="s">
        <v>7</v>
      </c>
      <c r="I12" s="108" t="s">
        <v>224</v>
      </c>
      <c r="J12" s="44" t="s">
        <v>111</v>
      </c>
      <c r="K12" s="44">
        <f t="shared" si="3"/>
        <v>110.5263157894737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4</v>
      </c>
      <c r="AC12" s="41">
        <v>4</v>
      </c>
      <c r="AD12" s="41">
        <v>4</v>
      </c>
      <c r="AE12" s="41">
        <v>0</v>
      </c>
      <c r="AF12" s="41">
        <v>0</v>
      </c>
      <c r="AG12" s="41">
        <v>0</v>
      </c>
      <c r="AH12" s="41">
        <v>1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0</v>
      </c>
      <c r="AS12" s="41">
        <v>0</v>
      </c>
      <c r="AT12" s="41">
        <v>0</v>
      </c>
      <c r="AU12" s="41">
        <v>1</v>
      </c>
      <c r="AV12" s="41">
        <v>0</v>
      </c>
      <c r="AW12" s="16">
        <f t="shared" ref="AW12:AW18" si="4">COUNTIF(L12:AV12,"=3")+COUNTIF(L12:AV12,"=4")+COUNTIF(L12:AV12,"=-5")</f>
        <v>19</v>
      </c>
      <c r="AX12" s="16">
        <f t="shared" si="0"/>
        <v>19</v>
      </c>
      <c r="AY12" s="16">
        <f t="shared" si="1"/>
        <v>2</v>
      </c>
      <c r="AZ12" s="18">
        <f t="shared" si="2"/>
        <v>110.5263157894737</v>
      </c>
      <c r="BA12" s="54"/>
    </row>
    <row r="13" spans="1:60" x14ac:dyDescent="0.25">
      <c r="A13" s="108" t="s">
        <v>171</v>
      </c>
      <c r="B13" s="44" t="s">
        <v>3</v>
      </c>
      <c r="C13" s="44" t="s">
        <v>81</v>
      </c>
      <c r="D13" s="109"/>
      <c r="E13" s="44"/>
      <c r="F13" s="44"/>
      <c r="G13" s="44" t="s">
        <v>6</v>
      </c>
      <c r="H13" s="44" t="s">
        <v>43</v>
      </c>
      <c r="I13" s="108" t="s">
        <v>53</v>
      </c>
      <c r="J13" s="44" t="s">
        <v>111</v>
      </c>
      <c r="K13" s="44">
        <f t="shared" si="3"/>
        <v>80</v>
      </c>
      <c r="L13" s="41">
        <v>-5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4</v>
      </c>
      <c r="S13" s="41">
        <v>4</v>
      </c>
      <c r="T13" s="41">
        <v>4</v>
      </c>
      <c r="U13" s="41">
        <v>3</v>
      </c>
      <c r="V13" s="41">
        <v>3</v>
      </c>
      <c r="W13" s="41">
        <v>3</v>
      </c>
      <c r="X13" s="41">
        <v>3</v>
      </c>
      <c r="Y13" s="41">
        <v>4</v>
      </c>
      <c r="Z13" s="41">
        <v>4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4</v>
      </c>
      <c r="AI13" s="41">
        <v>4</v>
      </c>
      <c r="AJ13" s="41">
        <v>4</v>
      </c>
      <c r="AK13" s="41">
        <v>1</v>
      </c>
      <c r="AL13" s="41">
        <v>0</v>
      </c>
      <c r="AM13" s="41">
        <v>0</v>
      </c>
      <c r="AN13" s="41">
        <v>0</v>
      </c>
      <c r="AO13" s="41">
        <v>1</v>
      </c>
      <c r="AP13" s="41">
        <v>0</v>
      </c>
      <c r="AQ13" s="41">
        <v>0</v>
      </c>
      <c r="AR13" s="41">
        <v>0</v>
      </c>
      <c r="AS13" s="41">
        <v>0</v>
      </c>
      <c r="AT13" s="41">
        <v>0</v>
      </c>
      <c r="AU13" s="41">
        <v>0</v>
      </c>
      <c r="AV13" s="41">
        <v>0</v>
      </c>
      <c r="AW13" s="16">
        <f t="shared" si="4"/>
        <v>25</v>
      </c>
      <c r="AX13" s="16">
        <f t="shared" si="0"/>
        <v>20</v>
      </c>
      <c r="AY13" s="16">
        <f t="shared" si="1"/>
        <v>2</v>
      </c>
      <c r="AZ13" s="18">
        <f t="shared" si="2"/>
        <v>80</v>
      </c>
      <c r="BA13" s="54"/>
    </row>
    <row r="14" spans="1:60" x14ac:dyDescent="0.25">
      <c r="A14" s="108" t="s">
        <v>348</v>
      </c>
      <c r="B14" s="44" t="s">
        <v>3</v>
      </c>
      <c r="C14" s="44" t="s">
        <v>81</v>
      </c>
      <c r="D14" s="109"/>
      <c r="E14" s="44"/>
      <c r="F14" s="44"/>
      <c r="G14" s="44" t="s">
        <v>6</v>
      </c>
      <c r="H14" s="44" t="s">
        <v>7</v>
      </c>
      <c r="I14" s="108" t="s">
        <v>225</v>
      </c>
      <c r="J14" s="44" t="s">
        <v>111</v>
      </c>
      <c r="K14" s="44">
        <f t="shared" si="3"/>
        <v>88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4</v>
      </c>
      <c r="S14" s="41">
        <v>4</v>
      </c>
      <c r="T14" s="41">
        <v>4</v>
      </c>
      <c r="U14" s="41">
        <v>3</v>
      </c>
      <c r="V14" s="41">
        <v>3</v>
      </c>
      <c r="W14" s="41">
        <v>4</v>
      </c>
      <c r="X14" s="41">
        <v>3</v>
      </c>
      <c r="Y14" s="41">
        <v>4</v>
      </c>
      <c r="Z14" s="41">
        <v>4</v>
      </c>
      <c r="AA14" s="41">
        <v>4</v>
      </c>
      <c r="AB14" s="41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4</v>
      </c>
      <c r="AH14" s="41">
        <v>4</v>
      </c>
      <c r="AI14" s="41">
        <v>4</v>
      </c>
      <c r="AJ14" s="41">
        <v>4</v>
      </c>
      <c r="AK14" s="41">
        <v>1</v>
      </c>
      <c r="AL14" s="41">
        <v>0</v>
      </c>
      <c r="AM14" s="41">
        <v>0</v>
      </c>
      <c r="AN14" s="41">
        <v>0</v>
      </c>
      <c r="AO14" s="41">
        <v>1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1</v>
      </c>
      <c r="AW14" s="16">
        <f t="shared" si="4"/>
        <v>25</v>
      </c>
      <c r="AX14" s="16">
        <f t="shared" si="0"/>
        <v>22</v>
      </c>
      <c r="AY14" s="16">
        <f t="shared" si="1"/>
        <v>3</v>
      </c>
      <c r="AZ14" s="18">
        <f t="shared" si="2"/>
        <v>88</v>
      </c>
      <c r="BA14" s="54"/>
    </row>
    <row r="15" spans="1:60" x14ac:dyDescent="0.25">
      <c r="A15" s="108" t="s">
        <v>349</v>
      </c>
      <c r="B15" s="44" t="s">
        <v>183</v>
      </c>
      <c r="C15" s="44" t="s">
        <v>70</v>
      </c>
      <c r="D15" s="109"/>
      <c r="E15" s="44"/>
      <c r="F15" s="44"/>
      <c r="G15" s="44" t="s">
        <v>6</v>
      </c>
      <c r="H15" s="44" t="s">
        <v>79</v>
      </c>
      <c r="I15" s="108" t="s">
        <v>226</v>
      </c>
      <c r="J15" s="44" t="s">
        <v>111</v>
      </c>
      <c r="K15" s="44">
        <f t="shared" si="3"/>
        <v>84.210526315789465</v>
      </c>
      <c r="L15" s="41">
        <v>-5</v>
      </c>
      <c r="M15" s="41">
        <v>-5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4</v>
      </c>
      <c r="Z15" s="41">
        <v>4</v>
      </c>
      <c r="AA15" s="41">
        <v>4</v>
      </c>
      <c r="AB15" s="41">
        <v>3</v>
      </c>
      <c r="AC15" s="41">
        <v>4</v>
      </c>
      <c r="AD15" s="41">
        <v>4</v>
      </c>
      <c r="AE15" s="41">
        <v>1</v>
      </c>
      <c r="AF15" s="41">
        <v>0</v>
      </c>
      <c r="AG15" s="41">
        <v>0</v>
      </c>
      <c r="AH15" s="41">
        <v>0</v>
      </c>
      <c r="AI15" s="41">
        <v>1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1</v>
      </c>
      <c r="AR15" s="41">
        <v>1</v>
      </c>
      <c r="AS15" s="41">
        <v>0</v>
      </c>
      <c r="AT15" s="41">
        <v>0</v>
      </c>
      <c r="AU15" s="41">
        <v>0</v>
      </c>
      <c r="AV15" s="41">
        <v>0</v>
      </c>
      <c r="AW15" s="16">
        <f t="shared" si="4"/>
        <v>19</v>
      </c>
      <c r="AX15" s="16">
        <f t="shared" si="0"/>
        <v>16</v>
      </c>
      <c r="AY15" s="16">
        <f t="shared" si="1"/>
        <v>4</v>
      </c>
      <c r="AZ15" s="18">
        <f t="shared" si="2"/>
        <v>84.210526315789465</v>
      </c>
      <c r="BA15" s="54"/>
    </row>
    <row r="16" spans="1:60" x14ac:dyDescent="0.25">
      <c r="A16" s="108" t="s">
        <v>350</v>
      </c>
      <c r="B16" s="44" t="s">
        <v>4</v>
      </c>
      <c r="C16" s="44" t="s">
        <v>75</v>
      </c>
      <c r="D16" s="109"/>
      <c r="E16" s="44"/>
      <c r="F16" s="44"/>
      <c r="G16" s="44" t="s">
        <v>6</v>
      </c>
      <c r="H16" s="44" t="s">
        <v>79</v>
      </c>
      <c r="I16" s="108" t="s">
        <v>227</v>
      </c>
      <c r="J16" s="44" t="s">
        <v>111</v>
      </c>
      <c r="K16" s="44">
        <f t="shared" si="3"/>
        <v>74.074074074074076</v>
      </c>
      <c r="L16" s="41">
        <v>3</v>
      </c>
      <c r="M16" s="41">
        <v>3</v>
      </c>
      <c r="N16" s="41">
        <v>4</v>
      </c>
      <c r="O16" s="41">
        <v>4</v>
      </c>
      <c r="P16" s="41">
        <v>4</v>
      </c>
      <c r="Q16" s="41">
        <v>4</v>
      </c>
      <c r="R16" s="41">
        <v>4</v>
      </c>
      <c r="S16" s="41">
        <v>4</v>
      </c>
      <c r="T16" s="41">
        <v>4</v>
      </c>
      <c r="U16" s="41">
        <v>3</v>
      </c>
      <c r="V16" s="41">
        <v>3</v>
      </c>
      <c r="W16" s="41">
        <v>3</v>
      </c>
      <c r="X16" s="41">
        <v>3</v>
      </c>
      <c r="Y16" s="41">
        <v>4</v>
      </c>
      <c r="Z16" s="41">
        <v>4</v>
      </c>
      <c r="AA16" s="41">
        <v>4</v>
      </c>
      <c r="AB16" s="41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1">
        <v>4</v>
      </c>
      <c r="AI16" s="41">
        <v>4</v>
      </c>
      <c r="AJ16" s="41">
        <v>4</v>
      </c>
      <c r="AK16" s="41">
        <v>3</v>
      </c>
      <c r="AL16" s="41">
        <v>1</v>
      </c>
      <c r="AM16" s="41">
        <v>4</v>
      </c>
      <c r="AN16" s="41">
        <v>0</v>
      </c>
      <c r="AO16" s="41">
        <v>1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0</v>
      </c>
      <c r="AW16" s="16">
        <f t="shared" si="4"/>
        <v>27</v>
      </c>
      <c r="AX16" s="16">
        <f t="shared" si="0"/>
        <v>20</v>
      </c>
      <c r="AY16" s="16">
        <f t="shared" si="1"/>
        <v>2</v>
      </c>
      <c r="AZ16" s="18">
        <f t="shared" si="2"/>
        <v>74.074074074074076</v>
      </c>
      <c r="BA16" s="54"/>
    </row>
    <row r="17" spans="1:53" x14ac:dyDescent="0.25">
      <c r="A17" s="108" t="s">
        <v>351</v>
      </c>
      <c r="B17" s="44" t="s">
        <v>183</v>
      </c>
      <c r="C17" s="44" t="s">
        <v>70</v>
      </c>
      <c r="D17" s="109"/>
      <c r="E17" s="44"/>
      <c r="F17" s="44"/>
      <c r="G17" s="44" t="s">
        <v>6</v>
      </c>
      <c r="H17" s="44" t="s">
        <v>43</v>
      </c>
      <c r="I17" s="108" t="s">
        <v>228</v>
      </c>
      <c r="J17" s="44" t="s">
        <v>111</v>
      </c>
      <c r="K17" s="44">
        <f t="shared" si="3"/>
        <v>94.73684210526315</v>
      </c>
      <c r="L17" s="41">
        <v>-5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4</v>
      </c>
      <c r="S17" s="41">
        <v>4</v>
      </c>
      <c r="T17" s="41">
        <v>4</v>
      </c>
      <c r="U17" s="41">
        <v>4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4</v>
      </c>
      <c r="AC17" s="41">
        <v>4</v>
      </c>
      <c r="AD17" s="41">
        <v>4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0</v>
      </c>
      <c r="AU17" s="41">
        <v>0</v>
      </c>
      <c r="AV17" s="41">
        <v>0</v>
      </c>
      <c r="AW17" s="16">
        <f t="shared" si="4"/>
        <v>19</v>
      </c>
      <c r="AX17" s="16">
        <f t="shared" si="0"/>
        <v>18</v>
      </c>
      <c r="AY17" s="16">
        <f t="shared" si="1"/>
        <v>0</v>
      </c>
      <c r="AZ17" s="18">
        <f t="shared" si="2"/>
        <v>94.73684210526315</v>
      </c>
      <c r="BA17" s="54"/>
    </row>
    <row r="18" spans="1:53" x14ac:dyDescent="0.25">
      <c r="A18" s="108" t="s">
        <v>168</v>
      </c>
      <c r="B18" s="44" t="s">
        <v>184</v>
      </c>
      <c r="C18" s="44" t="s">
        <v>71</v>
      </c>
      <c r="D18" s="109"/>
      <c r="E18" s="44"/>
      <c r="F18" s="44"/>
      <c r="G18" s="44" t="s">
        <v>6</v>
      </c>
      <c r="H18" s="44" t="s">
        <v>43</v>
      </c>
      <c r="I18" s="108" t="s">
        <v>50</v>
      </c>
      <c r="J18" s="44" t="s">
        <v>111</v>
      </c>
      <c r="K18" s="44">
        <f t="shared" si="3"/>
        <v>90.476190476190482</v>
      </c>
      <c r="L18" s="41">
        <v>-5</v>
      </c>
      <c r="M18" s="41">
        <v>4</v>
      </c>
      <c r="N18" s="41">
        <v>4</v>
      </c>
      <c r="O18" s="41">
        <v>4</v>
      </c>
      <c r="P18" s="41">
        <v>4</v>
      </c>
      <c r="Q18" s="41">
        <v>4</v>
      </c>
      <c r="R18" s="41">
        <v>4</v>
      </c>
      <c r="S18" s="41">
        <v>4</v>
      </c>
      <c r="T18" s="41">
        <v>4</v>
      </c>
      <c r="U18" s="41">
        <v>4</v>
      </c>
      <c r="V18" s="41">
        <v>4</v>
      </c>
      <c r="W18" s="41">
        <v>4</v>
      </c>
      <c r="X18" s="41">
        <v>4</v>
      </c>
      <c r="Y18" s="41">
        <v>4</v>
      </c>
      <c r="Z18" s="41">
        <v>4</v>
      </c>
      <c r="AA18" s="41">
        <v>4</v>
      </c>
      <c r="AB18" s="41">
        <v>4</v>
      </c>
      <c r="AC18" s="41">
        <v>4</v>
      </c>
      <c r="AD18" s="41">
        <v>4</v>
      </c>
      <c r="AE18" s="41">
        <v>4</v>
      </c>
      <c r="AF18" s="41">
        <v>1</v>
      </c>
      <c r="AG18" s="41">
        <v>1</v>
      </c>
      <c r="AH18" s="41">
        <v>3</v>
      </c>
      <c r="AI18" s="41">
        <v>1</v>
      </c>
      <c r="AJ18" s="41">
        <v>1</v>
      </c>
      <c r="AK18" s="41">
        <v>0</v>
      </c>
      <c r="AL18" s="41">
        <v>0</v>
      </c>
      <c r="AM18" s="41">
        <v>0</v>
      </c>
      <c r="AN18" s="41">
        <v>1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0</v>
      </c>
      <c r="AW18" s="16">
        <f t="shared" si="4"/>
        <v>21</v>
      </c>
      <c r="AX18" s="16">
        <f t="shared" si="0"/>
        <v>19</v>
      </c>
      <c r="AY18" s="16">
        <f t="shared" si="1"/>
        <v>5</v>
      </c>
      <c r="AZ18" s="18">
        <f t="shared" si="2"/>
        <v>90.476190476190482</v>
      </c>
      <c r="BA18" s="54"/>
    </row>
    <row r="19" spans="1:53" x14ac:dyDescent="0.25">
      <c r="A19" s="108" t="s">
        <v>352</v>
      </c>
      <c r="B19" s="44"/>
      <c r="C19" s="44"/>
      <c r="D19" s="109"/>
      <c r="E19" s="44"/>
      <c r="F19" s="44"/>
      <c r="G19" s="44" t="s">
        <v>6</v>
      </c>
      <c r="H19" s="44" t="s">
        <v>7</v>
      </c>
      <c r="I19" s="108" t="s">
        <v>229</v>
      </c>
      <c r="J19" s="44" t="s">
        <v>128</v>
      </c>
      <c r="K19" s="44">
        <f t="shared" si="3"/>
        <v>0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16">
        <f>COUNTIF(L19:AV19,"=3")+COUNTIF(L19:AV19,"=4")+COUNTIF(L19:AV19,"=5")</f>
        <v>0</v>
      </c>
      <c r="AX19" s="16">
        <f t="shared" si="0"/>
        <v>0</v>
      </c>
      <c r="AY19" s="16">
        <f t="shared" si="1"/>
        <v>0</v>
      </c>
      <c r="AZ19" s="18">
        <f t="shared" si="2"/>
        <v>0</v>
      </c>
      <c r="BA19" s="54"/>
    </row>
    <row r="20" spans="1:53" x14ac:dyDescent="0.25">
      <c r="A20" s="108" t="s">
        <v>152</v>
      </c>
      <c r="B20" s="44" t="s">
        <v>182</v>
      </c>
      <c r="C20" s="44" t="s">
        <v>69</v>
      </c>
      <c r="D20" s="109"/>
      <c r="E20" s="44"/>
      <c r="F20" s="44"/>
      <c r="G20" s="44" t="s">
        <v>6</v>
      </c>
      <c r="H20" s="44" t="s">
        <v>57</v>
      </c>
      <c r="I20" s="108" t="s">
        <v>31</v>
      </c>
      <c r="J20" s="44" t="s">
        <v>111</v>
      </c>
      <c r="K20" s="44">
        <f t="shared" si="3"/>
        <v>80</v>
      </c>
      <c r="L20" s="41">
        <v>-5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4</v>
      </c>
      <c r="V20" s="41">
        <v>4</v>
      </c>
      <c r="W20" s="41">
        <v>4</v>
      </c>
      <c r="X20" s="41">
        <v>3</v>
      </c>
      <c r="Y20" s="41">
        <v>3</v>
      </c>
      <c r="Z20" s="41">
        <v>4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41">
        <v>0</v>
      </c>
      <c r="AU20" s="41">
        <v>0</v>
      </c>
      <c r="AV20" s="41">
        <v>0</v>
      </c>
      <c r="AW20" s="16">
        <f>COUNTIF(L20:AV20,"=3")+COUNTIF(L20:AV20,"=4")+COUNTIF(L20:AV20,"=-5")</f>
        <v>15</v>
      </c>
      <c r="AX20" s="16">
        <f t="shared" si="0"/>
        <v>12</v>
      </c>
      <c r="AY20" s="16">
        <f t="shared" si="1"/>
        <v>0</v>
      </c>
      <c r="AZ20" s="18">
        <f t="shared" si="2"/>
        <v>80</v>
      </c>
      <c r="BA20" s="54"/>
    </row>
    <row r="21" spans="1:53" x14ac:dyDescent="0.25">
      <c r="A21" s="108" t="s">
        <v>353</v>
      </c>
      <c r="B21" s="44" t="s">
        <v>182</v>
      </c>
      <c r="C21" s="44" t="s">
        <v>69</v>
      </c>
      <c r="D21" s="109"/>
      <c r="E21" s="44"/>
      <c r="F21" s="44"/>
      <c r="G21" s="44" t="s">
        <v>6</v>
      </c>
      <c r="H21" s="44" t="s">
        <v>57</v>
      </c>
      <c r="I21" s="108" t="s">
        <v>230</v>
      </c>
      <c r="J21" s="44" t="s">
        <v>111</v>
      </c>
      <c r="K21" s="44">
        <f t="shared" si="3"/>
        <v>80</v>
      </c>
      <c r="L21" s="41">
        <v>-5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4</v>
      </c>
      <c r="V21" s="41">
        <v>4</v>
      </c>
      <c r="W21" s="41">
        <v>4</v>
      </c>
      <c r="X21" s="41">
        <v>3</v>
      </c>
      <c r="Y21" s="41">
        <v>3</v>
      </c>
      <c r="Z21" s="41">
        <v>4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41">
        <v>0</v>
      </c>
      <c r="AU21" s="41">
        <v>0</v>
      </c>
      <c r="AV21" s="41">
        <v>0</v>
      </c>
      <c r="AW21" s="16">
        <f>COUNTIF(L21:AV21,"=3")+COUNTIF(L21:AV21,"=4")+COUNTIF(L21:AV21,"=-5")</f>
        <v>15</v>
      </c>
      <c r="AX21" s="16">
        <f t="shared" si="0"/>
        <v>12</v>
      </c>
      <c r="AY21" s="16">
        <f t="shared" si="1"/>
        <v>0</v>
      </c>
      <c r="AZ21" s="18">
        <f t="shared" si="2"/>
        <v>80</v>
      </c>
      <c r="BA21" s="54"/>
    </row>
    <row r="22" spans="1:53" x14ac:dyDescent="0.25">
      <c r="A22" s="108" t="s">
        <v>354</v>
      </c>
      <c r="B22" s="44" t="s">
        <v>181</v>
      </c>
      <c r="C22" s="44" t="s">
        <v>68</v>
      </c>
      <c r="D22" s="109"/>
      <c r="E22" s="44"/>
      <c r="F22" s="44"/>
      <c r="G22" s="44" t="s">
        <v>6</v>
      </c>
      <c r="H22" s="44" t="s">
        <v>43</v>
      </c>
      <c r="I22" s="108" t="s">
        <v>231</v>
      </c>
      <c r="J22" s="44" t="s">
        <v>111</v>
      </c>
      <c r="K22" s="44">
        <f t="shared" si="3"/>
        <v>69.230769230769226</v>
      </c>
      <c r="L22" s="41">
        <v>-5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4</v>
      </c>
      <c r="T22" s="41">
        <v>4</v>
      </c>
      <c r="U22" s="41">
        <v>4</v>
      </c>
      <c r="V22" s="41">
        <v>3</v>
      </c>
      <c r="W22" s="41">
        <v>3</v>
      </c>
      <c r="X22" s="41">
        <v>3</v>
      </c>
      <c r="Y22" s="41">
        <v>0</v>
      </c>
      <c r="Z22" s="41">
        <v>1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41">
        <v>0</v>
      </c>
      <c r="AU22" s="41">
        <v>0</v>
      </c>
      <c r="AV22" s="41">
        <v>0</v>
      </c>
      <c r="AW22" s="16">
        <f>COUNTIF(L22:AV22,"=3")+COUNTIF(L22:AV22,"=4")+COUNTIF(L22:AV22,"=-5")</f>
        <v>13</v>
      </c>
      <c r="AX22" s="16">
        <f t="shared" si="0"/>
        <v>9</v>
      </c>
      <c r="AY22" s="16">
        <f t="shared" si="1"/>
        <v>1</v>
      </c>
      <c r="AZ22" s="18">
        <f t="shared" si="2"/>
        <v>69.230769230769226</v>
      </c>
      <c r="BA22" s="54"/>
    </row>
    <row r="23" spans="1:53" x14ac:dyDescent="0.25">
      <c r="A23" s="108" t="s">
        <v>138</v>
      </c>
      <c r="B23" s="44" t="s">
        <v>181</v>
      </c>
      <c r="C23" s="44" t="s">
        <v>68</v>
      </c>
      <c r="D23" s="109"/>
      <c r="E23" s="44"/>
      <c r="F23" s="44"/>
      <c r="G23" s="44" t="s">
        <v>6</v>
      </c>
      <c r="H23" s="44" t="s">
        <v>43</v>
      </c>
      <c r="I23" s="108" t="s">
        <v>10</v>
      </c>
      <c r="J23" s="44" t="s">
        <v>111</v>
      </c>
      <c r="K23" s="44">
        <f t="shared" si="3"/>
        <v>61.53846153846154</v>
      </c>
      <c r="L23" s="41">
        <v>-5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4</v>
      </c>
      <c r="S23" s="41">
        <v>4</v>
      </c>
      <c r="T23" s="41">
        <v>4</v>
      </c>
      <c r="U23" s="41">
        <v>3</v>
      </c>
      <c r="V23" s="41">
        <v>3</v>
      </c>
      <c r="W23" s="41">
        <v>3</v>
      </c>
      <c r="X23" s="41">
        <v>3</v>
      </c>
      <c r="Y23" s="41">
        <v>0</v>
      </c>
      <c r="Z23" s="41">
        <v>1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  <c r="AQ23" s="41">
        <v>1</v>
      </c>
      <c r="AR23" s="41">
        <v>0</v>
      </c>
      <c r="AS23" s="41">
        <v>0</v>
      </c>
      <c r="AT23" s="41">
        <v>0</v>
      </c>
      <c r="AU23" s="41">
        <v>0</v>
      </c>
      <c r="AV23" s="41">
        <v>0</v>
      </c>
      <c r="AW23" s="16">
        <f>COUNTIF(L23:AV23,"=3")+COUNTIF(L23:AV23,"=4")+COUNTIF(L23:AV23,"=-5")</f>
        <v>13</v>
      </c>
      <c r="AX23" s="16">
        <f t="shared" si="0"/>
        <v>8</v>
      </c>
      <c r="AY23" s="16">
        <f t="shared" si="1"/>
        <v>2</v>
      </c>
      <c r="AZ23" s="18">
        <f t="shared" si="2"/>
        <v>61.53846153846154</v>
      </c>
      <c r="BA23" s="54"/>
    </row>
    <row r="24" spans="1:53" x14ac:dyDescent="0.25">
      <c r="A24" s="108" t="s">
        <v>137</v>
      </c>
      <c r="B24" s="44" t="s">
        <v>181</v>
      </c>
      <c r="C24" s="44" t="s">
        <v>68</v>
      </c>
      <c r="D24" s="109"/>
      <c r="E24" s="44"/>
      <c r="F24" s="44"/>
      <c r="G24" s="44" t="s">
        <v>6</v>
      </c>
      <c r="H24" s="44" t="s">
        <v>43</v>
      </c>
      <c r="I24" s="108" t="s">
        <v>8</v>
      </c>
      <c r="J24" s="44" t="s">
        <v>111</v>
      </c>
      <c r="K24" s="44">
        <f t="shared" si="3"/>
        <v>76.923076923076934</v>
      </c>
      <c r="L24" s="41">
        <v>-5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4</v>
      </c>
      <c r="T24" s="41">
        <v>4</v>
      </c>
      <c r="U24" s="41">
        <v>4</v>
      </c>
      <c r="V24" s="41">
        <v>3</v>
      </c>
      <c r="W24" s="41">
        <v>3</v>
      </c>
      <c r="X24" s="41">
        <v>4</v>
      </c>
      <c r="Y24" s="41">
        <v>0</v>
      </c>
      <c r="Z24" s="41">
        <v>1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41">
        <v>0</v>
      </c>
      <c r="AU24" s="41">
        <v>0</v>
      </c>
      <c r="AV24" s="41">
        <v>0</v>
      </c>
      <c r="AW24" s="16">
        <f>COUNTIF(L24:AV24,"=3")+COUNTIF(L24:AV24,"=4")+COUNTIF(L24:AV24,"=-5")</f>
        <v>13</v>
      </c>
      <c r="AX24" s="16">
        <f t="shared" si="0"/>
        <v>10</v>
      </c>
      <c r="AY24" s="16">
        <f t="shared" si="1"/>
        <v>1</v>
      </c>
      <c r="AZ24" s="18">
        <f t="shared" si="2"/>
        <v>76.923076923076934</v>
      </c>
      <c r="BA24" s="54"/>
    </row>
    <row r="25" spans="1:53" x14ac:dyDescent="0.25">
      <c r="A25" s="108" t="s">
        <v>355</v>
      </c>
      <c r="B25" s="44"/>
      <c r="C25" s="44"/>
      <c r="D25" s="109"/>
      <c r="E25" s="44"/>
      <c r="F25" s="44"/>
      <c r="G25" s="44" t="s">
        <v>6</v>
      </c>
      <c r="H25" s="44" t="s">
        <v>43</v>
      </c>
      <c r="I25" s="108" t="s">
        <v>232</v>
      </c>
      <c r="J25" s="44" t="s">
        <v>128</v>
      </c>
      <c r="K25" s="44">
        <f t="shared" si="3"/>
        <v>0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16">
        <f>COUNTIF(L25:AV25,"=3")+COUNTIF(L25:AV25,"=4")+COUNTIF(L25:AV25,"=5")</f>
        <v>0</v>
      </c>
      <c r="AX25" s="16">
        <f t="shared" si="0"/>
        <v>0</v>
      </c>
      <c r="AY25" s="16">
        <f t="shared" si="1"/>
        <v>0</v>
      </c>
      <c r="AZ25" s="18">
        <f t="shared" si="2"/>
        <v>0</v>
      </c>
      <c r="BA25" s="54"/>
    </row>
    <row r="26" spans="1:53" x14ac:dyDescent="0.25">
      <c r="A26" s="108" t="s">
        <v>356</v>
      </c>
      <c r="B26" s="44" t="s">
        <v>181</v>
      </c>
      <c r="C26" s="44" t="s">
        <v>68</v>
      </c>
      <c r="D26" s="109"/>
      <c r="E26" s="44"/>
      <c r="F26" s="44"/>
      <c r="G26" s="44" t="s">
        <v>6</v>
      </c>
      <c r="H26" s="44" t="s">
        <v>57</v>
      </c>
      <c r="I26" s="108" t="s">
        <v>233</v>
      </c>
      <c r="J26" s="44" t="s">
        <v>111</v>
      </c>
      <c r="K26" s="44">
        <f t="shared" si="3"/>
        <v>61.53846153846154</v>
      </c>
      <c r="L26" s="41">
        <v>4</v>
      </c>
      <c r="M26" s="41">
        <v>4</v>
      </c>
      <c r="N26" s="41">
        <v>4</v>
      </c>
      <c r="O26" s="41">
        <v>4</v>
      </c>
      <c r="P26" s="41">
        <v>4</v>
      </c>
      <c r="Q26" s="41">
        <v>4</v>
      </c>
      <c r="R26" s="41">
        <v>3</v>
      </c>
      <c r="S26" s="41">
        <v>3</v>
      </c>
      <c r="T26" s="41">
        <v>3</v>
      </c>
      <c r="U26" s="41">
        <v>4</v>
      </c>
      <c r="V26" s="41">
        <v>3</v>
      </c>
      <c r="W26" s="41">
        <v>4</v>
      </c>
      <c r="X26" s="41">
        <v>3</v>
      </c>
      <c r="Y26" s="41">
        <v>0</v>
      </c>
      <c r="Z26" s="41">
        <v>1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41">
        <v>0</v>
      </c>
      <c r="AU26" s="41">
        <v>0</v>
      </c>
      <c r="AV26" s="41">
        <v>0</v>
      </c>
      <c r="AW26" s="16">
        <f>COUNTIF(L26:AV26,"=3")+COUNTIF(L26:AV26,"=4")+COUNTIF(L26:AV26,"=-5")</f>
        <v>13</v>
      </c>
      <c r="AX26" s="16">
        <f t="shared" si="0"/>
        <v>8</v>
      </c>
      <c r="AY26" s="16">
        <f t="shared" si="1"/>
        <v>1</v>
      </c>
      <c r="AZ26" s="18">
        <f t="shared" si="2"/>
        <v>61.53846153846154</v>
      </c>
      <c r="BA26" s="54"/>
    </row>
    <row r="27" spans="1:53" x14ac:dyDescent="0.25">
      <c r="A27" s="108" t="s">
        <v>357</v>
      </c>
      <c r="B27" s="44"/>
      <c r="C27" s="44"/>
      <c r="D27" s="109"/>
      <c r="E27" s="44"/>
      <c r="F27" s="44"/>
      <c r="G27" s="44" t="s">
        <v>6</v>
      </c>
      <c r="H27" s="44" t="s">
        <v>38</v>
      </c>
      <c r="I27" s="108" t="s">
        <v>234</v>
      </c>
      <c r="J27" s="44" t="s">
        <v>128</v>
      </c>
      <c r="K27" s="44">
        <f t="shared" si="3"/>
        <v>0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16">
        <f>COUNTIF(L27:AV27,"=3")+COUNTIF(L27:AV27,"=4")+COUNTIF(L27:AV27,"=5")</f>
        <v>0</v>
      </c>
      <c r="AX27" s="16">
        <f t="shared" si="0"/>
        <v>0</v>
      </c>
      <c r="AY27" s="16">
        <f t="shared" si="1"/>
        <v>0</v>
      </c>
      <c r="AZ27" s="18">
        <f t="shared" si="2"/>
        <v>0</v>
      </c>
      <c r="BA27" s="54"/>
    </row>
    <row r="28" spans="1:53" x14ac:dyDescent="0.25">
      <c r="A28" s="108" t="s">
        <v>358</v>
      </c>
      <c r="B28" s="44" t="s">
        <v>181</v>
      </c>
      <c r="C28" s="44" t="s">
        <v>68</v>
      </c>
      <c r="D28" s="109"/>
      <c r="E28" s="44"/>
      <c r="F28" s="44"/>
      <c r="G28" s="44" t="s">
        <v>6</v>
      </c>
      <c r="H28" s="44" t="s">
        <v>7</v>
      </c>
      <c r="I28" s="108" t="s">
        <v>235</v>
      </c>
      <c r="J28" s="44" t="s">
        <v>111</v>
      </c>
      <c r="K28" s="44">
        <f t="shared" si="3"/>
        <v>53.846153846153847</v>
      </c>
      <c r="L28" s="41">
        <v>-5</v>
      </c>
      <c r="M28" s="41">
        <v>4</v>
      </c>
      <c r="N28" s="41">
        <v>4</v>
      </c>
      <c r="O28" s="41">
        <v>4</v>
      </c>
      <c r="P28" s="41">
        <v>4</v>
      </c>
      <c r="Q28" s="41">
        <v>4</v>
      </c>
      <c r="R28" s="41">
        <v>4</v>
      </c>
      <c r="S28" s="41">
        <v>4</v>
      </c>
      <c r="T28" s="41">
        <v>3</v>
      </c>
      <c r="U28" s="41">
        <v>3</v>
      </c>
      <c r="V28" s="41">
        <v>3</v>
      </c>
      <c r="W28" s="41">
        <v>3</v>
      </c>
      <c r="X28" s="41">
        <v>3</v>
      </c>
      <c r="Y28" s="41">
        <v>0</v>
      </c>
      <c r="Z28" s="41">
        <v>1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41">
        <v>0</v>
      </c>
      <c r="AU28" s="41">
        <v>0</v>
      </c>
      <c r="AV28" s="41">
        <v>0</v>
      </c>
      <c r="AW28" s="16">
        <f t="shared" ref="AW28:AW40" si="5">COUNTIF(L28:AV28,"=3")+COUNTIF(L28:AV28,"=4")+COUNTIF(L28:AV28,"=-5")</f>
        <v>13</v>
      </c>
      <c r="AX28" s="16">
        <f t="shared" si="0"/>
        <v>7</v>
      </c>
      <c r="AY28" s="16">
        <f t="shared" si="1"/>
        <v>1</v>
      </c>
      <c r="AZ28" s="18">
        <f t="shared" si="2"/>
        <v>53.846153846153847</v>
      </c>
      <c r="BA28" s="54"/>
    </row>
    <row r="29" spans="1:53" x14ac:dyDescent="0.25">
      <c r="A29" s="108" t="s">
        <v>359</v>
      </c>
      <c r="B29" s="44" t="s">
        <v>182</v>
      </c>
      <c r="C29" s="44" t="s">
        <v>69</v>
      </c>
      <c r="D29" s="109"/>
      <c r="E29" s="44"/>
      <c r="F29" s="44"/>
      <c r="G29" s="44" t="s">
        <v>6</v>
      </c>
      <c r="H29" s="44" t="s">
        <v>7</v>
      </c>
      <c r="I29" s="108" t="s">
        <v>236</v>
      </c>
      <c r="J29" s="44" t="s">
        <v>111</v>
      </c>
      <c r="K29" s="44">
        <f t="shared" si="3"/>
        <v>80</v>
      </c>
      <c r="L29" s="41">
        <v>4</v>
      </c>
      <c r="M29" s="41">
        <v>4</v>
      </c>
      <c r="N29" s="41">
        <v>4</v>
      </c>
      <c r="O29" s="41">
        <v>4</v>
      </c>
      <c r="P29" s="41">
        <v>4</v>
      </c>
      <c r="Q29" s="41">
        <v>4</v>
      </c>
      <c r="R29" s="41">
        <v>4</v>
      </c>
      <c r="S29" s="41">
        <v>4</v>
      </c>
      <c r="T29" s="41">
        <v>4</v>
      </c>
      <c r="U29" s="41">
        <v>4</v>
      </c>
      <c r="V29" s="41">
        <v>4</v>
      </c>
      <c r="W29" s="41">
        <v>3</v>
      </c>
      <c r="X29" s="41">
        <v>3</v>
      </c>
      <c r="Y29" s="41">
        <v>3</v>
      </c>
      <c r="Z29" s="41">
        <v>4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0</v>
      </c>
      <c r="AO29" s="41">
        <v>0</v>
      </c>
      <c r="AP29" s="41">
        <v>0</v>
      </c>
      <c r="AQ29" s="41">
        <v>1</v>
      </c>
      <c r="AR29" s="41">
        <v>0</v>
      </c>
      <c r="AS29" s="41">
        <v>0</v>
      </c>
      <c r="AT29" s="41">
        <v>0</v>
      </c>
      <c r="AU29" s="41">
        <v>0</v>
      </c>
      <c r="AV29" s="41">
        <v>0</v>
      </c>
      <c r="AW29" s="16">
        <f t="shared" si="5"/>
        <v>15</v>
      </c>
      <c r="AX29" s="16">
        <f t="shared" si="0"/>
        <v>12</v>
      </c>
      <c r="AY29" s="16">
        <f t="shared" si="1"/>
        <v>1</v>
      </c>
      <c r="AZ29" s="18">
        <f t="shared" si="2"/>
        <v>80</v>
      </c>
      <c r="BA29" s="54"/>
    </row>
    <row r="30" spans="1:53" x14ac:dyDescent="0.25">
      <c r="A30" s="108" t="s">
        <v>360</v>
      </c>
      <c r="B30" s="44" t="s">
        <v>182</v>
      </c>
      <c r="C30" s="44" t="s">
        <v>69</v>
      </c>
      <c r="D30" s="109"/>
      <c r="E30" s="44"/>
      <c r="F30" s="44"/>
      <c r="G30" s="44" t="s">
        <v>6</v>
      </c>
      <c r="H30" s="44" t="s">
        <v>7</v>
      </c>
      <c r="I30" s="108" t="s">
        <v>237</v>
      </c>
      <c r="J30" s="44" t="s">
        <v>111</v>
      </c>
      <c r="K30" s="44">
        <f t="shared" si="3"/>
        <v>100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4</v>
      </c>
      <c r="Y30" s="41">
        <v>4</v>
      </c>
      <c r="Z30" s="41">
        <v>4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0</v>
      </c>
      <c r="AW30" s="16">
        <f t="shared" si="5"/>
        <v>15</v>
      </c>
      <c r="AX30" s="16">
        <f t="shared" si="0"/>
        <v>15</v>
      </c>
      <c r="AY30" s="16">
        <f t="shared" si="1"/>
        <v>0</v>
      </c>
      <c r="AZ30" s="18">
        <f t="shared" si="2"/>
        <v>100</v>
      </c>
      <c r="BA30" s="54"/>
    </row>
    <row r="31" spans="1:53" x14ac:dyDescent="0.25">
      <c r="A31" s="108" t="s">
        <v>361</v>
      </c>
      <c r="B31" s="44" t="s">
        <v>183</v>
      </c>
      <c r="C31" s="44" t="s">
        <v>70</v>
      </c>
      <c r="D31" s="109"/>
      <c r="E31" s="44"/>
      <c r="F31" s="44"/>
      <c r="G31" s="44" t="s">
        <v>6</v>
      </c>
      <c r="H31" s="44" t="s">
        <v>7</v>
      </c>
      <c r="I31" s="108" t="s">
        <v>238</v>
      </c>
      <c r="J31" s="44" t="s">
        <v>111</v>
      </c>
      <c r="K31" s="44">
        <f t="shared" si="3"/>
        <v>89.473684210526315</v>
      </c>
      <c r="L31" s="41">
        <v>4</v>
      </c>
      <c r="M31" s="41">
        <v>4</v>
      </c>
      <c r="N31" s="41">
        <v>4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4</v>
      </c>
      <c r="V31" s="41">
        <v>4</v>
      </c>
      <c r="W31" s="41">
        <v>4</v>
      </c>
      <c r="X31" s="41">
        <v>3</v>
      </c>
      <c r="Y31" s="41">
        <v>3</v>
      </c>
      <c r="Z31" s="41">
        <v>4</v>
      </c>
      <c r="AA31" s="41">
        <v>4</v>
      </c>
      <c r="AB31" s="41">
        <v>4</v>
      </c>
      <c r="AC31" s="41">
        <v>4</v>
      </c>
      <c r="AD31" s="41">
        <v>4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0</v>
      </c>
      <c r="AW31" s="16">
        <f t="shared" si="5"/>
        <v>19</v>
      </c>
      <c r="AX31" s="16">
        <f t="shared" si="0"/>
        <v>17</v>
      </c>
      <c r="AY31" s="16">
        <f t="shared" si="1"/>
        <v>0</v>
      </c>
      <c r="AZ31" s="18">
        <f t="shared" si="2"/>
        <v>89.473684210526315</v>
      </c>
      <c r="BA31" s="54"/>
    </row>
    <row r="32" spans="1:53" x14ac:dyDescent="0.25">
      <c r="A32" s="108" t="s">
        <v>362</v>
      </c>
      <c r="B32" s="44" t="s">
        <v>181</v>
      </c>
      <c r="C32" s="44" t="s">
        <v>68</v>
      </c>
      <c r="D32" s="109"/>
      <c r="E32" s="44"/>
      <c r="F32" s="44"/>
      <c r="G32" s="44" t="s">
        <v>6</v>
      </c>
      <c r="H32" s="44" t="s">
        <v>57</v>
      </c>
      <c r="I32" s="108" t="s">
        <v>239</v>
      </c>
      <c r="J32" s="44" t="s">
        <v>111</v>
      </c>
      <c r="K32" s="44">
        <f t="shared" si="3"/>
        <v>69.230769230769226</v>
      </c>
      <c r="L32" s="41">
        <v>3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4</v>
      </c>
      <c r="S32" s="41">
        <v>4</v>
      </c>
      <c r="T32" s="41">
        <v>4</v>
      </c>
      <c r="U32" s="41">
        <v>3</v>
      </c>
      <c r="V32" s="41">
        <v>3</v>
      </c>
      <c r="W32" s="41">
        <v>4</v>
      </c>
      <c r="X32" s="41">
        <v>3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41">
        <v>0</v>
      </c>
      <c r="AU32" s="41">
        <v>0</v>
      </c>
      <c r="AV32" s="41">
        <v>0</v>
      </c>
      <c r="AW32" s="16">
        <f t="shared" si="5"/>
        <v>13</v>
      </c>
      <c r="AX32" s="16">
        <f t="shared" si="0"/>
        <v>9</v>
      </c>
      <c r="AY32" s="16">
        <f t="shared" si="1"/>
        <v>0</v>
      </c>
      <c r="AZ32" s="18">
        <f t="shared" si="2"/>
        <v>69.230769230769226</v>
      </c>
      <c r="BA32" s="54"/>
    </row>
    <row r="33" spans="1:53" x14ac:dyDescent="0.25">
      <c r="A33" s="108" t="s">
        <v>0</v>
      </c>
      <c r="B33" s="44" t="s">
        <v>181</v>
      </c>
      <c r="C33" s="44" t="s">
        <v>68</v>
      </c>
      <c r="D33" s="109"/>
      <c r="E33" s="44"/>
      <c r="F33" s="44"/>
      <c r="G33" s="44" t="s">
        <v>6</v>
      </c>
      <c r="H33" s="44" t="s">
        <v>43</v>
      </c>
      <c r="I33" s="108" t="s">
        <v>9</v>
      </c>
      <c r="J33" s="44" t="s">
        <v>111</v>
      </c>
      <c r="K33" s="44">
        <f t="shared" si="3"/>
        <v>76.923076923076934</v>
      </c>
      <c r="L33" s="41">
        <v>-5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4</v>
      </c>
      <c r="U33" s="41">
        <v>4</v>
      </c>
      <c r="V33" s="41">
        <v>4</v>
      </c>
      <c r="W33" s="41">
        <v>3</v>
      </c>
      <c r="X33" s="41">
        <v>3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41">
        <v>0</v>
      </c>
      <c r="AU33" s="41">
        <v>0</v>
      </c>
      <c r="AV33" s="41">
        <v>0</v>
      </c>
      <c r="AW33" s="16">
        <f t="shared" si="5"/>
        <v>13</v>
      </c>
      <c r="AX33" s="16">
        <f t="shared" si="0"/>
        <v>10</v>
      </c>
      <c r="AY33" s="16">
        <f t="shared" si="1"/>
        <v>1</v>
      </c>
      <c r="AZ33" s="18">
        <f t="shared" si="2"/>
        <v>76.923076923076934</v>
      </c>
      <c r="BA33" s="54"/>
    </row>
    <row r="34" spans="1:53" x14ac:dyDescent="0.25">
      <c r="A34" s="108" t="s">
        <v>363</v>
      </c>
      <c r="B34" s="44" t="s">
        <v>181</v>
      </c>
      <c r="C34" s="44" t="s">
        <v>68</v>
      </c>
      <c r="D34" s="109"/>
      <c r="E34" s="44"/>
      <c r="F34" s="44"/>
      <c r="G34" s="44" t="s">
        <v>6</v>
      </c>
      <c r="H34" s="44" t="s">
        <v>7</v>
      </c>
      <c r="I34" s="108" t="s">
        <v>240</v>
      </c>
      <c r="J34" s="44" t="s">
        <v>111</v>
      </c>
      <c r="K34" s="44">
        <f t="shared" si="3"/>
        <v>84.615384615384613</v>
      </c>
      <c r="L34" s="41">
        <v>-5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4</v>
      </c>
      <c r="S34" s="41">
        <v>4</v>
      </c>
      <c r="T34" s="41">
        <v>4</v>
      </c>
      <c r="U34" s="41">
        <v>4</v>
      </c>
      <c r="V34" s="41">
        <v>3</v>
      </c>
      <c r="W34" s="41">
        <v>4</v>
      </c>
      <c r="X34" s="41">
        <v>4</v>
      </c>
      <c r="Y34" s="41">
        <v>0</v>
      </c>
      <c r="Z34" s="41">
        <v>1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0</v>
      </c>
      <c r="AW34" s="16">
        <f t="shared" si="5"/>
        <v>13</v>
      </c>
      <c r="AX34" s="16">
        <f t="shared" si="0"/>
        <v>11</v>
      </c>
      <c r="AY34" s="16">
        <f t="shared" si="1"/>
        <v>1</v>
      </c>
      <c r="AZ34" s="18">
        <f t="shared" si="2"/>
        <v>84.615384615384613</v>
      </c>
      <c r="BA34" s="54"/>
    </row>
    <row r="35" spans="1:53" x14ac:dyDescent="0.25">
      <c r="A35" s="108" t="s">
        <v>364</v>
      </c>
      <c r="B35" s="44" t="s">
        <v>181</v>
      </c>
      <c r="C35" s="44" t="s">
        <v>72</v>
      </c>
      <c r="D35" s="109"/>
      <c r="E35" s="44"/>
      <c r="F35" s="44"/>
      <c r="G35" s="44" t="s">
        <v>6</v>
      </c>
      <c r="H35" s="44" t="s">
        <v>38</v>
      </c>
      <c r="I35" s="108" t="s">
        <v>241</v>
      </c>
      <c r="J35" s="44" t="s">
        <v>111</v>
      </c>
      <c r="K35" s="44">
        <f t="shared" si="3"/>
        <v>66.666666666666657</v>
      </c>
      <c r="L35" s="41">
        <v>4</v>
      </c>
      <c r="M35" s="41">
        <v>0</v>
      </c>
      <c r="N35" s="41">
        <v>0</v>
      </c>
      <c r="O35" s="41">
        <v>4</v>
      </c>
      <c r="P35" s="41">
        <v>4</v>
      </c>
      <c r="Q35" s="41">
        <v>4</v>
      </c>
      <c r="R35" s="41">
        <v>0</v>
      </c>
      <c r="S35" s="41">
        <v>0</v>
      </c>
      <c r="T35" s="41">
        <v>0</v>
      </c>
      <c r="U35" s="41">
        <v>3</v>
      </c>
      <c r="V35" s="41">
        <v>3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0</v>
      </c>
      <c r="AW35" s="16">
        <f t="shared" si="5"/>
        <v>6</v>
      </c>
      <c r="AX35" s="16">
        <f t="shared" si="0"/>
        <v>4</v>
      </c>
      <c r="AY35" s="16">
        <f t="shared" si="1"/>
        <v>0</v>
      </c>
      <c r="AZ35" s="18">
        <f t="shared" si="2"/>
        <v>66.666666666666657</v>
      </c>
      <c r="BA35" s="54"/>
    </row>
    <row r="36" spans="1:53" x14ac:dyDescent="0.25">
      <c r="A36" s="108" t="s">
        <v>1</v>
      </c>
      <c r="B36" s="44" t="s">
        <v>181</v>
      </c>
      <c r="C36" s="44" t="s">
        <v>68</v>
      </c>
      <c r="D36" s="109"/>
      <c r="E36" s="44"/>
      <c r="F36" s="44"/>
      <c r="G36" s="44" t="s">
        <v>6</v>
      </c>
      <c r="H36" s="44" t="s">
        <v>57</v>
      </c>
      <c r="I36" s="108" t="s">
        <v>12</v>
      </c>
      <c r="J36" s="44" t="s">
        <v>111</v>
      </c>
      <c r="K36" s="44">
        <f t="shared" si="3"/>
        <v>69.230769230769226</v>
      </c>
      <c r="L36" s="41">
        <v>-5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4</v>
      </c>
      <c r="S36" s="41">
        <v>4</v>
      </c>
      <c r="T36" s="41">
        <v>4</v>
      </c>
      <c r="U36" s="41">
        <v>3</v>
      </c>
      <c r="V36" s="41">
        <v>3</v>
      </c>
      <c r="W36" s="41">
        <v>4</v>
      </c>
      <c r="X36" s="41">
        <v>3</v>
      </c>
      <c r="Y36" s="41">
        <v>0</v>
      </c>
      <c r="Z36" s="41">
        <v>1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0</v>
      </c>
      <c r="AW36" s="16">
        <f t="shared" si="5"/>
        <v>13</v>
      </c>
      <c r="AX36" s="16">
        <f t="shared" si="0"/>
        <v>9</v>
      </c>
      <c r="AY36" s="16">
        <f t="shared" si="1"/>
        <v>1</v>
      </c>
      <c r="AZ36" s="18">
        <f t="shared" si="2"/>
        <v>69.230769230769226</v>
      </c>
      <c r="BA36" s="54"/>
    </row>
    <row r="37" spans="1:53" x14ac:dyDescent="0.25">
      <c r="A37" s="108" t="s">
        <v>365</v>
      </c>
      <c r="B37" s="44" t="s">
        <v>181</v>
      </c>
      <c r="C37" s="44" t="s">
        <v>72</v>
      </c>
      <c r="D37" s="109"/>
      <c r="E37" s="44"/>
      <c r="F37" s="44"/>
      <c r="G37" s="44" t="s">
        <v>6</v>
      </c>
      <c r="H37" s="44" t="s">
        <v>38</v>
      </c>
      <c r="I37" s="108" t="s">
        <v>242</v>
      </c>
      <c r="J37" s="44" t="s">
        <v>111</v>
      </c>
      <c r="K37" s="44">
        <f t="shared" ref="K37:K68" si="6">AZ37</f>
        <v>83.333333333333343</v>
      </c>
      <c r="L37" s="41">
        <v>-5</v>
      </c>
      <c r="M37" s="41">
        <v>0</v>
      </c>
      <c r="N37" s="41">
        <v>0</v>
      </c>
      <c r="O37" s="41">
        <v>4</v>
      </c>
      <c r="P37" s="41">
        <v>4</v>
      </c>
      <c r="Q37" s="41">
        <v>4</v>
      </c>
      <c r="R37" s="41">
        <v>0</v>
      </c>
      <c r="S37" s="41">
        <v>0</v>
      </c>
      <c r="T37" s="41">
        <v>0</v>
      </c>
      <c r="U37" s="41">
        <v>4</v>
      </c>
      <c r="V37" s="41">
        <v>4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41">
        <v>0</v>
      </c>
      <c r="AU37" s="41">
        <v>0</v>
      </c>
      <c r="AV37" s="41">
        <v>0</v>
      </c>
      <c r="AW37" s="16">
        <f t="shared" si="5"/>
        <v>6</v>
      </c>
      <c r="AX37" s="16">
        <f t="shared" si="0"/>
        <v>5</v>
      </c>
      <c r="AY37" s="16">
        <f t="shared" si="1"/>
        <v>0</v>
      </c>
      <c r="AZ37" s="18">
        <f t="shared" si="2"/>
        <v>83.333333333333343</v>
      </c>
      <c r="BA37" s="54"/>
    </row>
    <row r="38" spans="1:53" x14ac:dyDescent="0.25">
      <c r="A38" s="108" t="s">
        <v>154</v>
      </c>
      <c r="B38" s="44" t="s">
        <v>183</v>
      </c>
      <c r="C38" s="44" t="s">
        <v>70</v>
      </c>
      <c r="D38" s="109"/>
      <c r="E38" s="44"/>
      <c r="F38" s="44"/>
      <c r="G38" s="44" t="s">
        <v>6</v>
      </c>
      <c r="H38" s="44" t="s">
        <v>57</v>
      </c>
      <c r="I38" s="108" t="s">
        <v>33</v>
      </c>
      <c r="J38" s="44" t="s">
        <v>111</v>
      </c>
      <c r="K38" s="44">
        <f t="shared" si="6"/>
        <v>78.94736842105263</v>
      </c>
      <c r="L38" s="41">
        <v>-5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4</v>
      </c>
      <c r="Y38" s="41">
        <v>4</v>
      </c>
      <c r="Z38" s="41">
        <v>4</v>
      </c>
      <c r="AA38" s="41">
        <v>3</v>
      </c>
      <c r="AB38" s="41">
        <v>3</v>
      </c>
      <c r="AC38" s="41">
        <v>4</v>
      </c>
      <c r="AD38" s="41">
        <v>3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0</v>
      </c>
      <c r="AO38" s="41">
        <v>0</v>
      </c>
      <c r="AP38" s="41">
        <v>0</v>
      </c>
      <c r="AQ38" s="41">
        <v>1</v>
      </c>
      <c r="AR38" s="41">
        <v>0</v>
      </c>
      <c r="AS38" s="41">
        <v>0</v>
      </c>
      <c r="AT38" s="41">
        <v>0</v>
      </c>
      <c r="AU38" s="41">
        <v>0</v>
      </c>
      <c r="AV38" s="41">
        <v>0</v>
      </c>
      <c r="AW38" s="16">
        <f t="shared" si="5"/>
        <v>19</v>
      </c>
      <c r="AX38" s="16">
        <f t="shared" si="0"/>
        <v>15</v>
      </c>
      <c r="AY38" s="16">
        <f t="shared" si="1"/>
        <v>1</v>
      </c>
      <c r="AZ38" s="18">
        <f t="shared" si="2"/>
        <v>78.94736842105263</v>
      </c>
      <c r="BA38" s="54"/>
    </row>
    <row r="39" spans="1:53" x14ac:dyDescent="0.25">
      <c r="A39" s="108" t="s">
        <v>366</v>
      </c>
      <c r="B39" s="44" t="s">
        <v>182</v>
      </c>
      <c r="C39" s="44" t="s">
        <v>69</v>
      </c>
      <c r="D39" s="109"/>
      <c r="E39" s="44"/>
      <c r="F39" s="44"/>
      <c r="G39" s="44" t="s">
        <v>6</v>
      </c>
      <c r="H39" s="44" t="s">
        <v>7</v>
      </c>
      <c r="I39" s="108" t="s">
        <v>243</v>
      </c>
      <c r="J39" s="44" t="s">
        <v>111</v>
      </c>
      <c r="K39" s="44">
        <f t="shared" si="6"/>
        <v>100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4</v>
      </c>
      <c r="Y39" s="41">
        <v>4</v>
      </c>
      <c r="Z39" s="41">
        <v>4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41">
        <v>0</v>
      </c>
      <c r="AU39" s="41">
        <v>0</v>
      </c>
      <c r="AV39" s="41">
        <v>0</v>
      </c>
      <c r="AW39" s="16">
        <f t="shared" si="5"/>
        <v>15</v>
      </c>
      <c r="AX39" s="16">
        <f t="shared" si="0"/>
        <v>15</v>
      </c>
      <c r="AY39" s="16">
        <f t="shared" si="1"/>
        <v>0</v>
      </c>
      <c r="AZ39" s="18">
        <f t="shared" si="2"/>
        <v>100</v>
      </c>
      <c r="BA39" s="54"/>
    </row>
    <row r="40" spans="1:53" x14ac:dyDescent="0.25">
      <c r="A40" s="108" t="s">
        <v>367</v>
      </c>
      <c r="B40" s="44" t="s">
        <v>183</v>
      </c>
      <c r="C40" s="44" t="s">
        <v>70</v>
      </c>
      <c r="D40" s="109"/>
      <c r="E40" s="44"/>
      <c r="F40" s="44"/>
      <c r="G40" s="44" t="s">
        <v>6</v>
      </c>
      <c r="H40" s="44" t="s">
        <v>43</v>
      </c>
      <c r="I40" s="108" t="s">
        <v>244</v>
      </c>
      <c r="J40" s="44" t="s">
        <v>111</v>
      </c>
      <c r="K40" s="44">
        <f t="shared" si="6"/>
        <v>100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4</v>
      </c>
      <c r="AC40" s="41">
        <v>4</v>
      </c>
      <c r="AD40" s="41">
        <v>4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41">
        <v>0</v>
      </c>
      <c r="AU40" s="41">
        <v>0</v>
      </c>
      <c r="AV40" s="41">
        <v>0</v>
      </c>
      <c r="AW40" s="16">
        <f t="shared" si="5"/>
        <v>19</v>
      </c>
      <c r="AX40" s="16">
        <f t="shared" si="0"/>
        <v>19</v>
      </c>
      <c r="AY40" s="16">
        <f t="shared" si="1"/>
        <v>0</v>
      </c>
      <c r="AZ40" s="18">
        <f t="shared" si="2"/>
        <v>100</v>
      </c>
      <c r="BA40" s="54"/>
    </row>
    <row r="41" spans="1:53" x14ac:dyDescent="0.25">
      <c r="A41" s="108" t="s">
        <v>368</v>
      </c>
      <c r="B41" s="44"/>
      <c r="C41" s="44"/>
      <c r="D41" s="109"/>
      <c r="E41" s="44"/>
      <c r="F41" s="44"/>
      <c r="G41" s="44" t="s">
        <v>16</v>
      </c>
      <c r="H41" s="44" t="s">
        <v>43</v>
      </c>
      <c r="I41" s="108" t="s">
        <v>245</v>
      </c>
      <c r="J41" s="44" t="s">
        <v>128</v>
      </c>
      <c r="K41" s="44">
        <f t="shared" si="6"/>
        <v>0</v>
      </c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16">
        <f>COUNTIF(L41:AV41,"=3")+COUNTIF(L41:AV41,"=4")+COUNTIF(L41:AV41,"=5")</f>
        <v>0</v>
      </c>
      <c r="AX41" s="16">
        <f t="shared" si="0"/>
        <v>0</v>
      </c>
      <c r="AY41" s="16">
        <f t="shared" si="1"/>
        <v>0</v>
      </c>
      <c r="AZ41" s="18">
        <f t="shared" si="2"/>
        <v>0</v>
      </c>
      <c r="BA41" s="54"/>
    </row>
    <row r="42" spans="1:53" x14ac:dyDescent="0.25">
      <c r="A42" s="108" t="s">
        <v>369</v>
      </c>
      <c r="B42" s="44"/>
      <c r="C42" s="44"/>
      <c r="D42" s="109"/>
      <c r="E42" s="44"/>
      <c r="F42" s="44"/>
      <c r="G42" s="44" t="s">
        <v>6</v>
      </c>
      <c r="H42" s="44" t="s">
        <v>7</v>
      </c>
      <c r="I42" s="108" t="s">
        <v>246</v>
      </c>
      <c r="J42" s="44" t="s">
        <v>128</v>
      </c>
      <c r="K42" s="44">
        <f t="shared" si="6"/>
        <v>0</v>
      </c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16">
        <f>COUNTIF(L42:AV42,"=3")+COUNTIF(L42:AV42,"=4")+COUNTIF(L42:AV42,"=5")</f>
        <v>0</v>
      </c>
      <c r="AX42" s="16">
        <f t="shared" si="0"/>
        <v>0</v>
      </c>
      <c r="AY42" s="16">
        <f t="shared" si="1"/>
        <v>0</v>
      </c>
      <c r="AZ42" s="18">
        <f t="shared" si="2"/>
        <v>0</v>
      </c>
      <c r="BA42" s="54"/>
    </row>
    <row r="43" spans="1:53" x14ac:dyDescent="0.25">
      <c r="A43" s="108" t="s">
        <v>370</v>
      </c>
      <c r="B43" s="44"/>
      <c r="C43" s="44"/>
      <c r="D43" s="109"/>
      <c r="E43" s="44"/>
      <c r="F43" s="44"/>
      <c r="G43" s="44" t="s">
        <v>6</v>
      </c>
      <c r="H43" s="44" t="s">
        <v>43</v>
      </c>
      <c r="I43" s="108" t="s">
        <v>247</v>
      </c>
      <c r="J43" s="44" t="s">
        <v>128</v>
      </c>
      <c r="K43" s="44">
        <f t="shared" si="6"/>
        <v>0</v>
      </c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16">
        <f>COUNTIF(L43:AV43,"=3")+COUNTIF(L43:AV43,"=4")+COUNTIF(L43:AV43,"=5")</f>
        <v>0</v>
      </c>
      <c r="AX43" s="16">
        <f t="shared" si="0"/>
        <v>0</v>
      </c>
      <c r="AY43" s="16">
        <f t="shared" si="1"/>
        <v>0</v>
      </c>
      <c r="AZ43" s="18">
        <f t="shared" si="2"/>
        <v>0</v>
      </c>
      <c r="BA43" s="54"/>
    </row>
    <row r="44" spans="1:53" x14ac:dyDescent="0.25">
      <c r="A44" s="108" t="s">
        <v>163</v>
      </c>
      <c r="B44" s="44" t="s">
        <v>183</v>
      </c>
      <c r="C44" s="44" t="s">
        <v>70</v>
      </c>
      <c r="D44" s="109"/>
      <c r="E44" s="44"/>
      <c r="F44" s="44"/>
      <c r="G44" s="44" t="s">
        <v>6</v>
      </c>
      <c r="H44" s="44" t="s">
        <v>43</v>
      </c>
      <c r="I44" s="108" t="s">
        <v>44</v>
      </c>
      <c r="J44" s="44" t="s">
        <v>111</v>
      </c>
      <c r="K44" s="44">
        <f t="shared" si="6"/>
        <v>84.210526315789465</v>
      </c>
      <c r="L44" s="41">
        <v>-5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4</v>
      </c>
      <c r="U44" s="41">
        <v>4</v>
      </c>
      <c r="V44" s="41">
        <v>4</v>
      </c>
      <c r="W44" s="41">
        <v>3</v>
      </c>
      <c r="X44" s="41">
        <v>4</v>
      </c>
      <c r="Y44" s="41">
        <v>4</v>
      </c>
      <c r="Z44" s="41">
        <v>4</v>
      </c>
      <c r="AA44" s="41">
        <v>4</v>
      </c>
      <c r="AB44" s="41">
        <v>3</v>
      </c>
      <c r="AC44" s="41">
        <v>4</v>
      </c>
      <c r="AD44" s="41">
        <v>4</v>
      </c>
      <c r="AE44" s="41">
        <v>0</v>
      </c>
      <c r="AF44" s="41">
        <v>0</v>
      </c>
      <c r="AG44" s="41">
        <v>0</v>
      </c>
      <c r="AH44" s="41">
        <v>0</v>
      </c>
      <c r="AI44" s="41">
        <v>1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41">
        <v>0</v>
      </c>
      <c r="AU44" s="41">
        <v>0</v>
      </c>
      <c r="AV44" s="41">
        <v>0</v>
      </c>
      <c r="AW44" s="16">
        <f>COUNTIF(L44:AV44,"=3")+COUNTIF(L44:AV44,"=4")+COUNTIF(L44:AV44,"=-5")</f>
        <v>19</v>
      </c>
      <c r="AX44" s="16">
        <f t="shared" si="0"/>
        <v>16</v>
      </c>
      <c r="AY44" s="16">
        <f t="shared" si="1"/>
        <v>1</v>
      </c>
      <c r="AZ44" s="18">
        <f t="shared" si="2"/>
        <v>84.210526315789465</v>
      </c>
      <c r="BA44" s="54"/>
    </row>
    <row r="45" spans="1:53" x14ac:dyDescent="0.25">
      <c r="A45" s="108" t="s">
        <v>145</v>
      </c>
      <c r="B45" s="44" t="s">
        <v>182</v>
      </c>
      <c r="C45" s="44" t="s">
        <v>69</v>
      </c>
      <c r="D45" s="109"/>
      <c r="E45" s="44"/>
      <c r="F45" s="44"/>
      <c r="G45" s="44" t="s">
        <v>6</v>
      </c>
      <c r="H45" s="44" t="s">
        <v>43</v>
      </c>
      <c r="I45" s="108" t="s">
        <v>22</v>
      </c>
      <c r="J45" s="44" t="s">
        <v>111</v>
      </c>
      <c r="K45" s="44">
        <f t="shared" si="6"/>
        <v>93.333333333333329</v>
      </c>
      <c r="L45" s="41">
        <v>-5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4</v>
      </c>
      <c r="Y45" s="41">
        <v>4</v>
      </c>
      <c r="Z45" s="41">
        <v>4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0</v>
      </c>
      <c r="AT45" s="41">
        <v>0</v>
      </c>
      <c r="AU45" s="41">
        <v>0</v>
      </c>
      <c r="AV45" s="41">
        <v>1</v>
      </c>
      <c r="AW45" s="16">
        <f>COUNTIF(L45:AV45,"=3")+COUNTIF(L45:AV45,"=4")+COUNTIF(L45:AV45,"=-5")</f>
        <v>15</v>
      </c>
      <c r="AX45" s="16">
        <f t="shared" si="0"/>
        <v>14</v>
      </c>
      <c r="AY45" s="16">
        <f t="shared" si="1"/>
        <v>1</v>
      </c>
      <c r="AZ45" s="18">
        <f t="shared" si="2"/>
        <v>93.333333333333329</v>
      </c>
      <c r="BA45" s="54"/>
    </row>
    <row r="46" spans="1:53" x14ac:dyDescent="0.25">
      <c r="A46" s="108" t="s">
        <v>159</v>
      </c>
      <c r="B46" s="44" t="s">
        <v>181</v>
      </c>
      <c r="C46" s="44" t="s">
        <v>72</v>
      </c>
      <c r="D46" s="109"/>
      <c r="E46" s="44"/>
      <c r="F46" s="44"/>
      <c r="G46" s="44" t="s">
        <v>6</v>
      </c>
      <c r="H46" s="44" t="s">
        <v>38</v>
      </c>
      <c r="I46" s="108" t="s">
        <v>39</v>
      </c>
      <c r="J46" s="44" t="s">
        <v>111</v>
      </c>
      <c r="K46" s="44">
        <f t="shared" si="6"/>
        <v>83.333333333333343</v>
      </c>
      <c r="L46" s="41">
        <v>-5</v>
      </c>
      <c r="M46" s="41">
        <v>0</v>
      </c>
      <c r="N46" s="41">
        <v>0</v>
      </c>
      <c r="O46" s="41">
        <v>4</v>
      </c>
      <c r="P46" s="41">
        <v>4</v>
      </c>
      <c r="Q46" s="41">
        <v>4</v>
      </c>
      <c r="R46" s="41">
        <v>0</v>
      </c>
      <c r="S46" s="41">
        <v>0</v>
      </c>
      <c r="T46" s="41">
        <v>0</v>
      </c>
      <c r="U46" s="41">
        <v>4</v>
      </c>
      <c r="V46" s="41">
        <v>4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41">
        <v>0</v>
      </c>
      <c r="AU46" s="41">
        <v>0</v>
      </c>
      <c r="AV46" s="41">
        <v>0</v>
      </c>
      <c r="AW46" s="16">
        <f>COUNTIF(L46:AV46,"=3")+COUNTIF(L46:AV46,"=4")+COUNTIF(L46:AV46,"=-5")</f>
        <v>6</v>
      </c>
      <c r="AX46" s="16">
        <f t="shared" si="0"/>
        <v>5</v>
      </c>
      <c r="AY46" s="16">
        <f t="shared" si="1"/>
        <v>0</v>
      </c>
      <c r="AZ46" s="18">
        <f t="shared" si="2"/>
        <v>83.333333333333343</v>
      </c>
      <c r="BA46" s="54"/>
    </row>
    <row r="47" spans="1:53" x14ac:dyDescent="0.25">
      <c r="A47" s="108" t="s">
        <v>146</v>
      </c>
      <c r="B47" s="44" t="s">
        <v>182</v>
      </c>
      <c r="C47" s="44" t="s">
        <v>69</v>
      </c>
      <c r="D47" s="109"/>
      <c r="E47" s="44"/>
      <c r="F47" s="44"/>
      <c r="G47" s="44" t="s">
        <v>6</v>
      </c>
      <c r="H47" s="44" t="s">
        <v>43</v>
      </c>
      <c r="I47" s="108" t="s">
        <v>23</v>
      </c>
      <c r="J47" s="44" t="s">
        <v>111</v>
      </c>
      <c r="K47" s="44">
        <f t="shared" si="6"/>
        <v>86.666666666666671</v>
      </c>
      <c r="L47" s="41">
        <v>4</v>
      </c>
      <c r="M47" s="41">
        <v>-5</v>
      </c>
      <c r="N47" s="41">
        <v>-5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4</v>
      </c>
      <c r="Y47" s="41">
        <v>4</v>
      </c>
      <c r="Z47" s="41">
        <v>4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1</v>
      </c>
      <c r="AR47" s="41">
        <v>1</v>
      </c>
      <c r="AS47" s="41">
        <v>0</v>
      </c>
      <c r="AT47" s="41">
        <v>0</v>
      </c>
      <c r="AU47" s="41">
        <v>0</v>
      </c>
      <c r="AV47" s="41">
        <v>0</v>
      </c>
      <c r="AW47" s="16">
        <f>COUNTIF(L47:AV47,"=3")+COUNTIF(L47:AV47,"=4")+COUNTIF(L47:AV47,"=-5")</f>
        <v>15</v>
      </c>
      <c r="AX47" s="16">
        <f t="shared" si="0"/>
        <v>13</v>
      </c>
      <c r="AY47" s="16">
        <f t="shared" si="1"/>
        <v>2</v>
      </c>
      <c r="AZ47" s="18">
        <f t="shared" si="2"/>
        <v>86.666666666666671</v>
      </c>
      <c r="BA47" s="54"/>
    </row>
    <row r="48" spans="1:53" x14ac:dyDescent="0.25">
      <c r="A48" s="108" t="s">
        <v>371</v>
      </c>
      <c r="B48" s="44"/>
      <c r="C48" s="44"/>
      <c r="D48" s="109"/>
      <c r="E48" s="44"/>
      <c r="F48" s="44"/>
      <c r="G48" s="44" t="s">
        <v>6</v>
      </c>
      <c r="H48" s="44" t="s">
        <v>57</v>
      </c>
      <c r="I48" s="108" t="s">
        <v>248</v>
      </c>
      <c r="J48" s="44" t="s">
        <v>128</v>
      </c>
      <c r="K48" s="44">
        <f t="shared" si="6"/>
        <v>0</v>
      </c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16">
        <f>COUNTIF(L48:AV48,"=3")+COUNTIF(L48:AV48,"=4")+COUNTIF(L48:AV48,"=5")</f>
        <v>0</v>
      </c>
      <c r="AX48" s="16">
        <f t="shared" si="0"/>
        <v>0</v>
      </c>
      <c r="AY48" s="16">
        <f t="shared" si="1"/>
        <v>0</v>
      </c>
      <c r="AZ48" s="18">
        <f t="shared" si="2"/>
        <v>0</v>
      </c>
      <c r="BA48" s="54"/>
    </row>
    <row r="49" spans="1:53" x14ac:dyDescent="0.25">
      <c r="A49" s="108" t="s">
        <v>14</v>
      </c>
      <c r="B49" s="44" t="s">
        <v>182</v>
      </c>
      <c r="C49" s="44" t="s">
        <v>69</v>
      </c>
      <c r="D49" s="109"/>
      <c r="E49" s="44"/>
      <c r="F49" s="44"/>
      <c r="G49" s="44" t="s">
        <v>6</v>
      </c>
      <c r="H49" s="44" t="s">
        <v>7</v>
      </c>
      <c r="I49" s="108" t="s">
        <v>15</v>
      </c>
      <c r="J49" s="44" t="s">
        <v>111</v>
      </c>
      <c r="K49" s="44">
        <f t="shared" si="6"/>
        <v>86.666666666666671</v>
      </c>
      <c r="L49" s="41">
        <v>-5</v>
      </c>
      <c r="M49" s="41">
        <v>-5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4</v>
      </c>
      <c r="Y49" s="41">
        <v>4</v>
      </c>
      <c r="Z49" s="41">
        <v>4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41">
        <v>0</v>
      </c>
      <c r="AU49" s="41">
        <v>0</v>
      </c>
      <c r="AV49" s="41">
        <v>0</v>
      </c>
      <c r="AW49" s="16">
        <f>COUNTIF(L49:AV49,"=3")+COUNTIF(L49:AV49,"=4")+COUNTIF(L49:AV49,"=-5")</f>
        <v>15</v>
      </c>
      <c r="AX49" s="16">
        <f t="shared" si="0"/>
        <v>13</v>
      </c>
      <c r="AY49" s="16">
        <f t="shared" si="1"/>
        <v>0</v>
      </c>
      <c r="AZ49" s="18">
        <f t="shared" si="2"/>
        <v>86.666666666666671</v>
      </c>
      <c r="BA49" s="54"/>
    </row>
    <row r="50" spans="1:53" x14ac:dyDescent="0.25">
      <c r="A50" s="108" t="s">
        <v>197</v>
      </c>
      <c r="B50" s="44" t="s">
        <v>181</v>
      </c>
      <c r="C50" s="44" t="s">
        <v>68</v>
      </c>
      <c r="D50" s="109"/>
      <c r="E50" s="44"/>
      <c r="F50" s="44"/>
      <c r="G50" s="44" t="s">
        <v>6</v>
      </c>
      <c r="H50" s="44" t="s">
        <v>57</v>
      </c>
      <c r="I50" s="108" t="s">
        <v>13</v>
      </c>
      <c r="J50" s="44" t="s">
        <v>111</v>
      </c>
      <c r="K50" s="44">
        <f t="shared" si="6"/>
        <v>92.307692307692307</v>
      </c>
      <c r="L50" s="41">
        <v>-5</v>
      </c>
      <c r="M50" s="41">
        <v>4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4</v>
      </c>
      <c r="W50" s="41">
        <v>4</v>
      </c>
      <c r="X50" s="41">
        <v>4</v>
      </c>
      <c r="Y50" s="41">
        <v>1</v>
      </c>
      <c r="Z50" s="41">
        <v>1</v>
      </c>
      <c r="AA50" s="41">
        <v>0</v>
      </c>
      <c r="AB50" s="41">
        <v>0</v>
      </c>
      <c r="AC50" s="41">
        <v>1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41">
        <v>0</v>
      </c>
      <c r="AU50" s="41">
        <v>0</v>
      </c>
      <c r="AV50" s="41">
        <v>0</v>
      </c>
      <c r="AW50" s="16">
        <f>COUNTIF(L50:AV50,"=3")+COUNTIF(L50:AV50,"=4")+COUNTIF(L50:AV50,"=-5")</f>
        <v>13</v>
      </c>
      <c r="AX50" s="16">
        <f t="shared" si="0"/>
        <v>12</v>
      </c>
      <c r="AY50" s="16">
        <f t="shared" si="1"/>
        <v>3</v>
      </c>
      <c r="AZ50" s="18">
        <f t="shared" si="2"/>
        <v>92.307692307692307</v>
      </c>
      <c r="BA50" s="54"/>
    </row>
    <row r="51" spans="1:53" x14ac:dyDescent="0.25">
      <c r="A51" s="108" t="s">
        <v>372</v>
      </c>
      <c r="B51" s="44"/>
      <c r="C51" s="44"/>
      <c r="D51" s="109"/>
      <c r="E51" s="44"/>
      <c r="F51" s="44"/>
      <c r="G51" s="44" t="s">
        <v>52</v>
      </c>
      <c r="H51" s="44" t="s">
        <v>79</v>
      </c>
      <c r="I51" s="108">
        <v>5157</v>
      </c>
      <c r="J51" s="44" t="s">
        <v>128</v>
      </c>
      <c r="K51" s="44">
        <f t="shared" si="6"/>
        <v>0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16">
        <f>COUNTIF(L51:AV51,"=3")+COUNTIF(L51:AV51,"=4")+COUNTIF(L51:AV51,"=5")</f>
        <v>0</v>
      </c>
      <c r="AX51" s="16">
        <f t="shared" si="0"/>
        <v>0</v>
      </c>
      <c r="AY51" s="16">
        <f t="shared" si="1"/>
        <v>0</v>
      </c>
      <c r="AZ51" s="18">
        <f t="shared" si="2"/>
        <v>0</v>
      </c>
      <c r="BA51" s="54"/>
    </row>
    <row r="52" spans="1:53" x14ac:dyDescent="0.25">
      <c r="A52" s="108" t="s">
        <v>373</v>
      </c>
      <c r="B52" s="44"/>
      <c r="C52" s="44"/>
      <c r="D52" s="109"/>
      <c r="E52" s="44"/>
      <c r="F52" s="44"/>
      <c r="G52" s="44" t="s">
        <v>6</v>
      </c>
      <c r="H52" s="44" t="s">
        <v>7</v>
      </c>
      <c r="I52" s="108" t="s">
        <v>249</v>
      </c>
      <c r="J52" s="44" t="s">
        <v>128</v>
      </c>
      <c r="K52" s="44">
        <f t="shared" si="6"/>
        <v>0</v>
      </c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16">
        <f>COUNTIF(L52:AV52,"=3")+COUNTIF(L52:AV52,"=4")+COUNTIF(L52:AV52,"=5")</f>
        <v>0</v>
      </c>
      <c r="AX52" s="16">
        <f t="shared" si="0"/>
        <v>0</v>
      </c>
      <c r="AY52" s="16">
        <f t="shared" si="1"/>
        <v>0</v>
      </c>
      <c r="AZ52" s="18">
        <f t="shared" si="2"/>
        <v>0</v>
      </c>
      <c r="BA52" s="54"/>
    </row>
    <row r="53" spans="1:53" x14ac:dyDescent="0.25">
      <c r="A53" s="108" t="s">
        <v>374</v>
      </c>
      <c r="B53" s="44"/>
      <c r="C53" s="44"/>
      <c r="D53" s="109"/>
      <c r="E53" s="44"/>
      <c r="F53" s="44"/>
      <c r="G53" s="44" t="s">
        <v>6</v>
      </c>
      <c r="H53" s="44" t="s">
        <v>57</v>
      </c>
      <c r="I53" s="108" t="s">
        <v>250</v>
      </c>
      <c r="J53" s="44" t="s">
        <v>128</v>
      </c>
      <c r="K53" s="44">
        <f t="shared" si="6"/>
        <v>0</v>
      </c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16">
        <f>COUNTIF(L53:AV53,"=3")+COUNTIF(L53:AV53,"=4")+COUNTIF(L53:AV53,"=5")</f>
        <v>0</v>
      </c>
      <c r="AX53" s="16">
        <f t="shared" si="0"/>
        <v>0</v>
      </c>
      <c r="AY53" s="16">
        <f t="shared" si="1"/>
        <v>0</v>
      </c>
      <c r="AZ53" s="18">
        <f t="shared" si="2"/>
        <v>0</v>
      </c>
      <c r="BA53" s="54"/>
    </row>
    <row r="54" spans="1:53" x14ac:dyDescent="0.25">
      <c r="A54" s="108" t="s">
        <v>375</v>
      </c>
      <c r="B54" s="44"/>
      <c r="C54" s="44"/>
      <c r="D54" s="109"/>
      <c r="E54" s="44"/>
      <c r="F54" s="44"/>
      <c r="G54" s="44" t="s">
        <v>6</v>
      </c>
      <c r="H54" s="44" t="s">
        <v>57</v>
      </c>
      <c r="I54" s="108" t="s">
        <v>251</v>
      </c>
      <c r="J54" s="44" t="s">
        <v>128</v>
      </c>
      <c r="K54" s="44">
        <f t="shared" si="6"/>
        <v>0</v>
      </c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16">
        <f>COUNTIF(L54:AV54,"=3")+COUNTIF(L54:AV54,"=4")+COUNTIF(L54:AV54,"=5")</f>
        <v>0</v>
      </c>
      <c r="AX54" s="16">
        <f t="shared" si="0"/>
        <v>0</v>
      </c>
      <c r="AY54" s="16">
        <f t="shared" si="1"/>
        <v>0</v>
      </c>
      <c r="AZ54" s="18">
        <f t="shared" si="2"/>
        <v>0</v>
      </c>
      <c r="BA54" s="54"/>
    </row>
    <row r="55" spans="1:53" x14ac:dyDescent="0.25">
      <c r="A55" s="108" t="s">
        <v>376</v>
      </c>
      <c r="B55" s="44" t="s">
        <v>181</v>
      </c>
      <c r="C55" s="44" t="s">
        <v>68</v>
      </c>
      <c r="D55" s="109"/>
      <c r="E55" s="44"/>
      <c r="F55" s="44"/>
      <c r="G55" s="44" t="s">
        <v>6</v>
      </c>
      <c r="H55" s="44" t="s">
        <v>57</v>
      </c>
      <c r="I55" s="108" t="s">
        <v>252</v>
      </c>
      <c r="J55" s="44" t="s">
        <v>111</v>
      </c>
      <c r="K55" s="44">
        <f t="shared" si="6"/>
        <v>38.461538461538467</v>
      </c>
      <c r="L55" s="41">
        <v>4</v>
      </c>
      <c r="M55" s="41">
        <v>3</v>
      </c>
      <c r="N55" s="41">
        <v>4</v>
      </c>
      <c r="O55" s="41">
        <v>4</v>
      </c>
      <c r="P55" s="41">
        <v>4</v>
      </c>
      <c r="Q55" s="41">
        <v>3</v>
      </c>
      <c r="R55" s="41">
        <v>3</v>
      </c>
      <c r="S55" s="41">
        <v>3</v>
      </c>
      <c r="T55" s="41">
        <v>3</v>
      </c>
      <c r="U55" s="41">
        <v>3</v>
      </c>
      <c r="V55" s="41">
        <v>3</v>
      </c>
      <c r="W55" s="41">
        <v>4</v>
      </c>
      <c r="X55" s="41">
        <v>3</v>
      </c>
      <c r="Y55" s="41">
        <v>0</v>
      </c>
      <c r="Z55" s="41">
        <v>1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41">
        <v>0</v>
      </c>
      <c r="AU55" s="41">
        <v>0</v>
      </c>
      <c r="AV55" s="41">
        <v>0</v>
      </c>
      <c r="AW55" s="16">
        <f>COUNTIF(L55:AV55,"=3")+COUNTIF(L55:AV55,"=4")+COUNTIF(L55:AV55,"=-5")</f>
        <v>13</v>
      </c>
      <c r="AX55" s="16">
        <f t="shared" si="0"/>
        <v>5</v>
      </c>
      <c r="AY55" s="16">
        <f t="shared" si="1"/>
        <v>1</v>
      </c>
      <c r="AZ55" s="18">
        <f t="shared" si="2"/>
        <v>38.461538461538467</v>
      </c>
      <c r="BA55" s="54"/>
    </row>
    <row r="56" spans="1:53" x14ac:dyDescent="0.25">
      <c r="A56" s="108" t="s">
        <v>377</v>
      </c>
      <c r="B56" s="44" t="s">
        <v>181</v>
      </c>
      <c r="C56" s="44" t="s">
        <v>68</v>
      </c>
      <c r="D56" s="109"/>
      <c r="E56" s="44"/>
      <c r="F56" s="44"/>
      <c r="G56" s="44" t="s">
        <v>6</v>
      </c>
      <c r="H56" s="44" t="s">
        <v>43</v>
      </c>
      <c r="I56" s="108" t="s">
        <v>253</v>
      </c>
      <c r="J56" s="44" t="s">
        <v>111</v>
      </c>
      <c r="K56" s="44">
        <f t="shared" si="6"/>
        <v>15.384615384615385</v>
      </c>
      <c r="L56" s="41">
        <v>4</v>
      </c>
      <c r="M56" s="41">
        <v>3</v>
      </c>
      <c r="N56" s="41">
        <v>4</v>
      </c>
      <c r="O56" s="41">
        <v>3</v>
      </c>
      <c r="P56" s="41">
        <v>3</v>
      </c>
      <c r="Q56" s="41">
        <v>3</v>
      </c>
      <c r="R56" s="41">
        <v>3</v>
      </c>
      <c r="S56" s="41">
        <v>3</v>
      </c>
      <c r="T56" s="41">
        <v>3</v>
      </c>
      <c r="U56" s="41">
        <v>3</v>
      </c>
      <c r="V56" s="41">
        <v>3</v>
      </c>
      <c r="W56" s="41">
        <v>3</v>
      </c>
      <c r="X56" s="41">
        <v>3</v>
      </c>
      <c r="Y56" s="41">
        <v>0</v>
      </c>
      <c r="Z56" s="41">
        <v>1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41">
        <v>0</v>
      </c>
      <c r="AU56" s="41">
        <v>0</v>
      </c>
      <c r="AV56" s="41">
        <v>0</v>
      </c>
      <c r="AW56" s="16">
        <f>COUNTIF(L56:AV56,"=3")+COUNTIF(L56:AV56,"=4")+COUNTIF(L56:AV56,"=-5")</f>
        <v>13</v>
      </c>
      <c r="AX56" s="16">
        <f t="shared" si="0"/>
        <v>2</v>
      </c>
      <c r="AY56" s="16">
        <f t="shared" si="1"/>
        <v>1</v>
      </c>
      <c r="AZ56" s="18">
        <f t="shared" si="2"/>
        <v>15.384615384615385</v>
      </c>
      <c r="BA56" s="54"/>
    </row>
    <row r="57" spans="1:53" x14ac:dyDescent="0.25">
      <c r="A57" s="108" t="s">
        <v>378</v>
      </c>
      <c r="B57" s="44"/>
      <c r="C57" s="44"/>
      <c r="D57" s="109"/>
      <c r="E57" s="44"/>
      <c r="F57" s="44"/>
      <c r="G57" s="44" t="s">
        <v>6</v>
      </c>
      <c r="H57" s="44" t="s">
        <v>57</v>
      </c>
      <c r="I57" s="108" t="s">
        <v>254</v>
      </c>
      <c r="J57" s="44" t="s">
        <v>128</v>
      </c>
      <c r="K57" s="44">
        <f t="shared" si="6"/>
        <v>0</v>
      </c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16">
        <f>COUNTIF(L57:AV57,"=3")+COUNTIF(L57:AV57,"=4")+COUNTIF(L57:AV57,"=5")</f>
        <v>0</v>
      </c>
      <c r="AX57" s="16">
        <f t="shared" si="0"/>
        <v>0</v>
      </c>
      <c r="AY57" s="16">
        <f t="shared" si="1"/>
        <v>0</v>
      </c>
      <c r="AZ57" s="18">
        <f t="shared" si="2"/>
        <v>0</v>
      </c>
      <c r="BA57" s="54"/>
    </row>
    <row r="58" spans="1:53" x14ac:dyDescent="0.25">
      <c r="A58" s="108" t="s">
        <v>379</v>
      </c>
      <c r="B58" s="44" t="s">
        <v>183</v>
      </c>
      <c r="C58" s="44" t="s">
        <v>70</v>
      </c>
      <c r="D58" s="109"/>
      <c r="E58" s="44"/>
      <c r="F58" s="44"/>
      <c r="G58" s="44" t="s">
        <v>6</v>
      </c>
      <c r="H58" s="44" t="s">
        <v>38</v>
      </c>
      <c r="I58" s="108" t="s">
        <v>255</v>
      </c>
      <c r="J58" s="44" t="s">
        <v>111</v>
      </c>
      <c r="K58" s="44">
        <f t="shared" si="6"/>
        <v>26.315789473684209</v>
      </c>
      <c r="L58" s="41">
        <v>-5</v>
      </c>
      <c r="M58" s="41">
        <v>3</v>
      </c>
      <c r="N58" s="41">
        <v>3</v>
      </c>
      <c r="O58" s="41">
        <v>4</v>
      </c>
      <c r="P58" s="41">
        <v>4</v>
      </c>
      <c r="Q58" s="41">
        <v>4</v>
      </c>
      <c r="R58" s="41">
        <v>3</v>
      </c>
      <c r="S58" s="41">
        <v>3</v>
      </c>
      <c r="T58" s="41">
        <v>3</v>
      </c>
      <c r="U58" s="41">
        <v>4</v>
      </c>
      <c r="V58" s="41">
        <v>4</v>
      </c>
      <c r="W58" s="41">
        <v>3</v>
      </c>
      <c r="X58" s="41">
        <v>3</v>
      </c>
      <c r="Y58" s="41">
        <v>3</v>
      </c>
      <c r="Z58" s="41">
        <v>3</v>
      </c>
      <c r="AA58" s="41">
        <v>3</v>
      </c>
      <c r="AB58" s="41">
        <v>3</v>
      </c>
      <c r="AC58" s="41">
        <v>3</v>
      </c>
      <c r="AD58" s="41">
        <v>3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0</v>
      </c>
      <c r="AW58" s="16">
        <f>COUNTIF(L58:AV58,"=3")+COUNTIF(L58:AV58,"=4")+COUNTIF(L58:AV58,"=-5")</f>
        <v>19</v>
      </c>
      <c r="AX58" s="16">
        <f t="shared" si="0"/>
        <v>5</v>
      </c>
      <c r="AY58" s="16">
        <f t="shared" si="1"/>
        <v>0</v>
      </c>
      <c r="AZ58" s="18">
        <f t="shared" si="2"/>
        <v>26.315789473684209</v>
      </c>
      <c r="BA58" s="54"/>
    </row>
    <row r="59" spans="1:53" x14ac:dyDescent="0.25">
      <c r="A59" s="108" t="s">
        <v>380</v>
      </c>
      <c r="B59" s="44" t="s">
        <v>183</v>
      </c>
      <c r="C59" s="44" t="s">
        <v>70</v>
      </c>
      <c r="D59" s="109"/>
      <c r="E59" s="44"/>
      <c r="F59" s="44"/>
      <c r="G59" s="44" t="s">
        <v>6</v>
      </c>
      <c r="H59" s="44" t="s">
        <v>79</v>
      </c>
      <c r="I59" s="108" t="s">
        <v>256</v>
      </c>
      <c r="J59" s="44" t="s">
        <v>111</v>
      </c>
      <c r="K59" s="44">
        <f t="shared" si="6"/>
        <v>10.526315789473683</v>
      </c>
      <c r="L59" s="41">
        <v>3</v>
      </c>
      <c r="M59" s="41">
        <v>3</v>
      </c>
      <c r="N59" s="41">
        <v>3</v>
      </c>
      <c r="O59" s="41">
        <v>3</v>
      </c>
      <c r="P59" s="41">
        <v>3</v>
      </c>
      <c r="Q59" s="41">
        <v>4</v>
      </c>
      <c r="R59" s="41">
        <v>3</v>
      </c>
      <c r="S59" s="41">
        <v>3</v>
      </c>
      <c r="T59" s="41">
        <v>3</v>
      </c>
      <c r="U59" s="41">
        <v>3</v>
      </c>
      <c r="V59" s="41">
        <v>3</v>
      </c>
      <c r="W59" s="41">
        <v>3</v>
      </c>
      <c r="X59" s="41">
        <v>3</v>
      </c>
      <c r="Y59" s="41">
        <v>3</v>
      </c>
      <c r="Z59" s="41">
        <v>3</v>
      </c>
      <c r="AA59" s="41">
        <v>3</v>
      </c>
      <c r="AB59" s="41">
        <v>4</v>
      </c>
      <c r="AC59" s="41">
        <v>3</v>
      </c>
      <c r="AD59" s="41">
        <v>3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0</v>
      </c>
      <c r="AW59" s="16">
        <f>COUNTIF(L59:AV59,"=3")+COUNTIF(L59:AV59,"=4")+COUNTIF(L59:AV59,"=-5")</f>
        <v>19</v>
      </c>
      <c r="AX59" s="16">
        <f t="shared" si="0"/>
        <v>2</v>
      </c>
      <c r="AY59" s="16">
        <f t="shared" si="1"/>
        <v>0</v>
      </c>
      <c r="AZ59" s="18">
        <f t="shared" si="2"/>
        <v>10.526315789473683</v>
      </c>
      <c r="BA59" s="54"/>
    </row>
    <row r="60" spans="1:53" x14ac:dyDescent="0.25">
      <c r="A60" s="108" t="s">
        <v>381</v>
      </c>
      <c r="B60" s="44" t="s">
        <v>181</v>
      </c>
      <c r="C60" s="44" t="s">
        <v>68</v>
      </c>
      <c r="D60" s="109"/>
      <c r="E60" s="44"/>
      <c r="F60" s="44"/>
      <c r="G60" s="44" t="s">
        <v>6</v>
      </c>
      <c r="H60" s="44" t="s">
        <v>7</v>
      </c>
      <c r="I60" s="108" t="s">
        <v>257</v>
      </c>
      <c r="J60" s="44" t="s">
        <v>111</v>
      </c>
      <c r="K60" s="44">
        <f t="shared" si="6"/>
        <v>30.76923076923077</v>
      </c>
      <c r="L60" s="41">
        <v>4</v>
      </c>
      <c r="M60" s="41">
        <v>3</v>
      </c>
      <c r="N60" s="41">
        <v>4</v>
      </c>
      <c r="O60" s="41">
        <v>4</v>
      </c>
      <c r="P60" s="41">
        <v>4</v>
      </c>
      <c r="Q60" s="41">
        <v>3</v>
      </c>
      <c r="R60" s="41">
        <v>3</v>
      </c>
      <c r="S60" s="41">
        <v>3</v>
      </c>
      <c r="T60" s="41">
        <v>3</v>
      </c>
      <c r="U60" s="41">
        <v>3</v>
      </c>
      <c r="V60" s="41">
        <v>3</v>
      </c>
      <c r="W60" s="41">
        <v>3</v>
      </c>
      <c r="X60" s="41">
        <v>3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41">
        <v>0</v>
      </c>
      <c r="AU60" s="41">
        <v>0</v>
      </c>
      <c r="AV60" s="41">
        <v>0</v>
      </c>
      <c r="AW60" s="16">
        <f>COUNTIF(L60:AV60,"=3")+COUNTIF(L60:AV60,"=4")+COUNTIF(L60:AV60,"=-5")</f>
        <v>13</v>
      </c>
      <c r="AX60" s="16">
        <f t="shared" si="0"/>
        <v>4</v>
      </c>
      <c r="AY60" s="16">
        <f t="shared" si="1"/>
        <v>0</v>
      </c>
      <c r="AZ60" s="18">
        <f t="shared" si="2"/>
        <v>30.76923076923077</v>
      </c>
      <c r="BA60" s="54"/>
    </row>
    <row r="61" spans="1:53" x14ac:dyDescent="0.25">
      <c r="A61" s="108" t="s">
        <v>382</v>
      </c>
      <c r="B61" s="44" t="s">
        <v>183</v>
      </c>
      <c r="C61" s="44" t="s">
        <v>70</v>
      </c>
      <c r="D61" s="109"/>
      <c r="E61" s="44"/>
      <c r="F61" s="44"/>
      <c r="G61" s="44" t="s">
        <v>6</v>
      </c>
      <c r="H61" s="44" t="s">
        <v>43</v>
      </c>
      <c r="I61" s="108" t="s">
        <v>258</v>
      </c>
      <c r="J61" s="44" t="s">
        <v>111</v>
      </c>
      <c r="K61" s="44">
        <f t="shared" si="6"/>
        <v>0</v>
      </c>
      <c r="L61" s="41">
        <v>3</v>
      </c>
      <c r="M61" s="41">
        <v>3</v>
      </c>
      <c r="N61" s="41">
        <v>3</v>
      </c>
      <c r="O61" s="41">
        <v>3</v>
      </c>
      <c r="P61" s="41">
        <v>3</v>
      </c>
      <c r="Q61" s="41">
        <v>3</v>
      </c>
      <c r="R61" s="41">
        <v>3</v>
      </c>
      <c r="S61" s="41">
        <v>3</v>
      </c>
      <c r="T61" s="41">
        <v>3</v>
      </c>
      <c r="U61" s="41">
        <v>3</v>
      </c>
      <c r="V61" s="41">
        <v>3</v>
      </c>
      <c r="W61" s="41">
        <v>3</v>
      </c>
      <c r="X61" s="41">
        <v>3</v>
      </c>
      <c r="Y61" s="41">
        <v>3</v>
      </c>
      <c r="Z61" s="41">
        <v>3</v>
      </c>
      <c r="AA61" s="41">
        <v>3</v>
      </c>
      <c r="AB61" s="41">
        <v>3</v>
      </c>
      <c r="AC61" s="41">
        <v>3</v>
      </c>
      <c r="AD61" s="41">
        <v>3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41">
        <v>0</v>
      </c>
      <c r="AU61" s="41">
        <v>0</v>
      </c>
      <c r="AV61" s="41">
        <v>0</v>
      </c>
      <c r="AW61" s="16">
        <f>COUNTIF(L61:AV61,"=3")+COUNTIF(L61:AV61,"=4")+COUNTIF(L61:AV61,"=-5")</f>
        <v>19</v>
      </c>
      <c r="AX61" s="16">
        <f t="shared" si="0"/>
        <v>0</v>
      </c>
      <c r="AY61" s="16">
        <f t="shared" si="1"/>
        <v>0</v>
      </c>
      <c r="AZ61" s="18">
        <f t="shared" si="2"/>
        <v>0</v>
      </c>
      <c r="BA61" s="54"/>
    </row>
    <row r="62" spans="1:53" x14ac:dyDescent="0.25">
      <c r="A62" s="108" t="s">
        <v>383</v>
      </c>
      <c r="B62" s="44" t="s">
        <v>181</v>
      </c>
      <c r="C62" s="44" t="s">
        <v>68</v>
      </c>
      <c r="D62" s="109"/>
      <c r="E62" s="44"/>
      <c r="F62" s="44"/>
      <c r="G62" s="44" t="s">
        <v>6</v>
      </c>
      <c r="H62" s="44" t="s">
        <v>57</v>
      </c>
      <c r="I62" s="108" t="s">
        <v>259</v>
      </c>
      <c r="J62" s="44" t="s">
        <v>111</v>
      </c>
      <c r="K62" s="44">
        <f t="shared" si="6"/>
        <v>76.923076923076934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4</v>
      </c>
      <c r="S62" s="41">
        <v>4</v>
      </c>
      <c r="T62" s="41">
        <v>4</v>
      </c>
      <c r="U62" s="41">
        <v>3</v>
      </c>
      <c r="V62" s="41">
        <v>3</v>
      </c>
      <c r="W62" s="41">
        <v>4</v>
      </c>
      <c r="X62" s="41">
        <v>3</v>
      </c>
      <c r="Y62" s="41">
        <v>0</v>
      </c>
      <c r="Z62" s="41">
        <v>1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41">
        <v>0</v>
      </c>
      <c r="AU62" s="41">
        <v>0</v>
      </c>
      <c r="AV62" s="41">
        <v>0</v>
      </c>
      <c r="AW62" s="16">
        <f>COUNTIF(L62:AV62,"=3")+COUNTIF(L62:AV62,"=4")+COUNTIF(L62:AV62,"=-5")</f>
        <v>13</v>
      </c>
      <c r="AX62" s="16">
        <f t="shared" si="0"/>
        <v>10</v>
      </c>
      <c r="AY62" s="16">
        <f t="shared" si="1"/>
        <v>1</v>
      </c>
      <c r="AZ62" s="18">
        <f t="shared" si="2"/>
        <v>76.923076923076934</v>
      </c>
      <c r="BA62" s="54"/>
    </row>
    <row r="63" spans="1:53" x14ac:dyDescent="0.25">
      <c r="A63" s="108" t="s">
        <v>384</v>
      </c>
      <c r="B63" s="44"/>
      <c r="C63" s="44"/>
      <c r="D63" s="109"/>
      <c r="E63" s="44"/>
      <c r="F63" s="44"/>
      <c r="G63" s="44" t="s">
        <v>6</v>
      </c>
      <c r="H63" s="44" t="s">
        <v>57</v>
      </c>
      <c r="I63" s="108" t="s">
        <v>260</v>
      </c>
      <c r="J63" s="44" t="s">
        <v>128</v>
      </c>
      <c r="K63" s="44">
        <f t="shared" si="6"/>
        <v>0</v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16">
        <f>COUNTIF(L63:AV63,"=3")+COUNTIF(L63:AV63,"=4")+COUNTIF(L63:AV63,"=5")</f>
        <v>0</v>
      </c>
      <c r="AX63" s="16">
        <f t="shared" si="0"/>
        <v>0</v>
      </c>
      <c r="AY63" s="16">
        <f t="shared" si="1"/>
        <v>0</v>
      </c>
      <c r="AZ63" s="18">
        <f t="shared" si="2"/>
        <v>0</v>
      </c>
      <c r="BA63" s="54"/>
    </row>
    <row r="64" spans="1:53" x14ac:dyDescent="0.25">
      <c r="A64" s="108" t="s">
        <v>385</v>
      </c>
      <c r="B64" s="44" t="s">
        <v>181</v>
      </c>
      <c r="C64" s="44" t="s">
        <v>68</v>
      </c>
      <c r="D64" s="109"/>
      <c r="E64" s="44"/>
      <c r="F64" s="44"/>
      <c r="G64" s="44" t="s">
        <v>6</v>
      </c>
      <c r="H64" s="44" t="s">
        <v>7</v>
      </c>
      <c r="I64" s="108" t="s">
        <v>261</v>
      </c>
      <c r="J64" s="44" t="s">
        <v>111</v>
      </c>
      <c r="K64" s="44">
        <f t="shared" si="6"/>
        <v>23.076923076923077</v>
      </c>
      <c r="L64" s="41">
        <v>3</v>
      </c>
      <c r="M64" s="41">
        <v>3</v>
      </c>
      <c r="N64" s="41">
        <v>4</v>
      </c>
      <c r="O64" s="41">
        <v>4</v>
      </c>
      <c r="P64" s="41">
        <v>4</v>
      </c>
      <c r="Q64" s="41">
        <v>3</v>
      </c>
      <c r="R64" s="41">
        <v>3</v>
      </c>
      <c r="S64" s="41">
        <v>3</v>
      </c>
      <c r="T64" s="41">
        <v>3</v>
      </c>
      <c r="U64" s="41">
        <v>3</v>
      </c>
      <c r="V64" s="41">
        <v>3</v>
      </c>
      <c r="W64" s="41">
        <v>3</v>
      </c>
      <c r="X64" s="41">
        <v>3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41">
        <v>0</v>
      </c>
      <c r="AU64" s="41">
        <v>0</v>
      </c>
      <c r="AV64" s="41">
        <v>0</v>
      </c>
      <c r="AW64" s="16">
        <f>COUNTIF(L64:AV64,"=3")+COUNTIF(L64:AV64,"=4")+COUNTIF(L64:AV64,"=-5")</f>
        <v>13</v>
      </c>
      <c r="AX64" s="16">
        <f t="shared" si="0"/>
        <v>3</v>
      </c>
      <c r="AY64" s="16">
        <f t="shared" si="1"/>
        <v>0</v>
      </c>
      <c r="AZ64" s="18">
        <f t="shared" si="2"/>
        <v>23.076923076923077</v>
      </c>
      <c r="BA64" s="54"/>
    </row>
    <row r="65" spans="1:53" x14ac:dyDescent="0.25">
      <c r="A65" s="108" t="s">
        <v>386</v>
      </c>
      <c r="B65" s="44" t="s">
        <v>181</v>
      </c>
      <c r="C65" s="44" t="s">
        <v>68</v>
      </c>
      <c r="D65" s="109"/>
      <c r="E65" s="44"/>
      <c r="F65" s="44"/>
      <c r="G65" s="44" t="s">
        <v>6</v>
      </c>
      <c r="H65" s="44" t="s">
        <v>43</v>
      </c>
      <c r="I65" s="108" t="s">
        <v>262</v>
      </c>
      <c r="J65" s="44" t="s">
        <v>111</v>
      </c>
      <c r="K65" s="44">
        <f t="shared" si="6"/>
        <v>23.076923076923077</v>
      </c>
      <c r="L65" s="41">
        <v>3</v>
      </c>
      <c r="M65" s="41">
        <v>3</v>
      </c>
      <c r="N65" s="41">
        <v>3</v>
      </c>
      <c r="O65" s="41">
        <v>4</v>
      </c>
      <c r="P65" s="41">
        <v>4</v>
      </c>
      <c r="Q65" s="41">
        <v>3</v>
      </c>
      <c r="R65" s="41">
        <v>3</v>
      </c>
      <c r="S65" s="41">
        <v>3</v>
      </c>
      <c r="T65" s="41">
        <v>3</v>
      </c>
      <c r="U65" s="41">
        <v>3</v>
      </c>
      <c r="V65" s="41">
        <v>3</v>
      </c>
      <c r="W65" s="41">
        <v>4</v>
      </c>
      <c r="X65" s="41">
        <v>3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0</v>
      </c>
      <c r="AW65" s="16">
        <f>COUNTIF(L65:AV65,"=3")+COUNTIF(L65:AV65,"=4")+COUNTIF(L65:AV65,"=-5")</f>
        <v>13</v>
      </c>
      <c r="AX65" s="16">
        <f t="shared" si="0"/>
        <v>3</v>
      </c>
      <c r="AY65" s="16">
        <f t="shared" si="1"/>
        <v>0</v>
      </c>
      <c r="AZ65" s="18">
        <f t="shared" si="2"/>
        <v>23.076923076923077</v>
      </c>
      <c r="BA65" s="54"/>
    </row>
    <row r="66" spans="1:53" x14ac:dyDescent="0.25">
      <c r="A66" s="108" t="s">
        <v>387</v>
      </c>
      <c r="B66" s="44"/>
      <c r="C66" s="44"/>
      <c r="D66" s="109"/>
      <c r="E66" s="44"/>
      <c r="F66" s="44"/>
      <c r="G66" s="44" t="s">
        <v>6</v>
      </c>
      <c r="H66" s="44" t="s">
        <v>43</v>
      </c>
      <c r="I66" s="108" t="s">
        <v>263</v>
      </c>
      <c r="J66" s="44" t="s">
        <v>128</v>
      </c>
      <c r="K66" s="44">
        <f t="shared" si="6"/>
        <v>0</v>
      </c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16">
        <f>COUNTIF(L66:AV66,"=3")+COUNTIF(L66:AV66,"=4")+COUNTIF(L66:AV66,"=5")</f>
        <v>0</v>
      </c>
      <c r="AX66" s="16">
        <f t="shared" si="0"/>
        <v>0</v>
      </c>
      <c r="AY66" s="16">
        <f t="shared" si="1"/>
        <v>0</v>
      </c>
      <c r="AZ66" s="18">
        <f t="shared" si="2"/>
        <v>0</v>
      </c>
      <c r="BA66" s="54"/>
    </row>
    <row r="67" spans="1:53" x14ac:dyDescent="0.25">
      <c r="A67" s="108" t="s">
        <v>388</v>
      </c>
      <c r="B67" s="44" t="s">
        <v>181</v>
      </c>
      <c r="C67" s="44" t="s">
        <v>68</v>
      </c>
      <c r="D67" s="109"/>
      <c r="E67" s="44"/>
      <c r="F67" s="44"/>
      <c r="G67" s="44" t="s">
        <v>6</v>
      </c>
      <c r="H67" s="44" t="s">
        <v>7</v>
      </c>
      <c r="I67" s="108" t="s">
        <v>264</v>
      </c>
      <c r="J67" s="44" t="s">
        <v>111</v>
      </c>
      <c r="K67" s="44">
        <f t="shared" si="6"/>
        <v>30.76923076923077</v>
      </c>
      <c r="L67" s="41">
        <v>4</v>
      </c>
      <c r="M67" s="41">
        <v>4</v>
      </c>
      <c r="N67" s="41">
        <v>3</v>
      </c>
      <c r="O67" s="41">
        <v>4</v>
      </c>
      <c r="P67" s="41">
        <v>4</v>
      </c>
      <c r="Q67" s="41">
        <v>3</v>
      </c>
      <c r="R67" s="41">
        <v>3</v>
      </c>
      <c r="S67" s="41">
        <v>3</v>
      </c>
      <c r="T67" s="41">
        <v>3</v>
      </c>
      <c r="U67" s="41">
        <v>3</v>
      </c>
      <c r="V67" s="41">
        <v>3</v>
      </c>
      <c r="W67" s="41">
        <v>3</v>
      </c>
      <c r="X67" s="41">
        <v>3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16">
        <f>COUNTIF(L67:AV67,"=3")+COUNTIF(L67:AV67,"=4")+COUNTIF(L67:AV67,"=-5")</f>
        <v>13</v>
      </c>
      <c r="AX67" s="16">
        <f t="shared" si="0"/>
        <v>4</v>
      </c>
      <c r="AY67" s="16">
        <f t="shared" si="1"/>
        <v>0</v>
      </c>
      <c r="AZ67" s="18">
        <f t="shared" si="2"/>
        <v>30.76923076923077</v>
      </c>
      <c r="BA67" s="54"/>
    </row>
    <row r="68" spans="1:53" x14ac:dyDescent="0.25">
      <c r="A68" s="108" t="s">
        <v>389</v>
      </c>
      <c r="B68" s="44" t="s">
        <v>184</v>
      </c>
      <c r="C68" s="44" t="s">
        <v>71</v>
      </c>
      <c r="D68" s="109"/>
      <c r="E68" s="44"/>
      <c r="F68" s="44"/>
      <c r="G68" s="44" t="s">
        <v>6</v>
      </c>
      <c r="H68" s="44" t="s">
        <v>57</v>
      </c>
      <c r="I68" s="108" t="s">
        <v>265</v>
      </c>
      <c r="J68" s="44" t="s">
        <v>111</v>
      </c>
      <c r="K68" s="44">
        <f t="shared" si="6"/>
        <v>76.19047619047619</v>
      </c>
      <c r="L68" s="41">
        <v>-5</v>
      </c>
      <c r="M68" s="41">
        <v>-5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4</v>
      </c>
      <c r="U68" s="41">
        <v>4</v>
      </c>
      <c r="V68" s="41">
        <v>4</v>
      </c>
      <c r="W68" s="41">
        <v>3</v>
      </c>
      <c r="X68" s="41">
        <v>3</v>
      </c>
      <c r="Y68" s="41">
        <v>3</v>
      </c>
      <c r="Z68" s="41">
        <v>4</v>
      </c>
      <c r="AA68" s="41">
        <v>4</v>
      </c>
      <c r="AB68" s="41">
        <v>4</v>
      </c>
      <c r="AC68" s="41">
        <v>4</v>
      </c>
      <c r="AD68" s="41">
        <v>4</v>
      </c>
      <c r="AE68" s="41">
        <v>4</v>
      </c>
      <c r="AF68" s="41">
        <v>1</v>
      </c>
      <c r="AG68" s="41">
        <v>0</v>
      </c>
      <c r="AH68" s="41">
        <v>4</v>
      </c>
      <c r="AI68" s="41">
        <v>1</v>
      </c>
      <c r="AJ68" s="41">
        <v>1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1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16">
        <f>COUNTIF(L68:AV68,"=3")+COUNTIF(L68:AV68,"=4")+COUNTIF(L68:AV68,"=-5")</f>
        <v>21</v>
      </c>
      <c r="AX68" s="16">
        <f t="shared" ref="AX68:AX131" si="7">COUNTIF(L68:AV68,"=4")</f>
        <v>16</v>
      </c>
      <c r="AY68" s="16">
        <f t="shared" ref="AY68:AY131" si="8">COUNTIF(L68:AV68,"=1")</f>
        <v>4</v>
      </c>
      <c r="AZ68" s="18">
        <f t="shared" ref="AZ68:AZ131" si="9">IFERROR(IF(I68&lt;&gt;"",IF(AX68/AW68*100=100, (AX68+AY68)/AW68*100,AX68/AW68*100),""),0)</f>
        <v>76.19047619047619</v>
      </c>
      <c r="BA68" s="54"/>
    </row>
    <row r="69" spans="1:53" x14ac:dyDescent="0.25">
      <c r="A69" s="108" t="s">
        <v>140</v>
      </c>
      <c r="B69" s="44" t="s">
        <v>182</v>
      </c>
      <c r="C69" s="44" t="s">
        <v>69</v>
      </c>
      <c r="D69" s="109"/>
      <c r="E69" s="44"/>
      <c r="F69" s="44"/>
      <c r="G69" s="44" t="s">
        <v>16</v>
      </c>
      <c r="H69" s="44" t="s">
        <v>7</v>
      </c>
      <c r="I69" s="108" t="s">
        <v>17</v>
      </c>
      <c r="J69" s="44" t="s">
        <v>111</v>
      </c>
      <c r="K69" s="44">
        <f t="shared" ref="K69:K100" si="10">AZ69</f>
        <v>93.333333333333329</v>
      </c>
      <c r="L69" s="41">
        <v>-5</v>
      </c>
      <c r="M69" s="41">
        <v>4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4</v>
      </c>
      <c r="Y69" s="41">
        <v>4</v>
      </c>
      <c r="Z69" s="41">
        <v>4</v>
      </c>
      <c r="AA69" s="41">
        <v>1</v>
      </c>
      <c r="AB69" s="41">
        <v>1</v>
      </c>
      <c r="AC69" s="41">
        <v>1</v>
      </c>
      <c r="AD69" s="41">
        <v>0</v>
      </c>
      <c r="AE69" s="41">
        <v>0</v>
      </c>
      <c r="AF69" s="41">
        <v>0</v>
      </c>
      <c r="AG69" s="41">
        <v>0</v>
      </c>
      <c r="AH69" s="41">
        <v>1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0</v>
      </c>
      <c r="AT69" s="41">
        <v>0</v>
      </c>
      <c r="AU69" s="41">
        <v>0</v>
      </c>
      <c r="AV69" s="41">
        <v>1</v>
      </c>
      <c r="AW69" s="16">
        <f>COUNTIF(L69:AV69,"=3")+COUNTIF(L69:AV69,"=4")+COUNTIF(L69:AV69,"=-5")</f>
        <v>15</v>
      </c>
      <c r="AX69" s="16">
        <f t="shared" si="7"/>
        <v>14</v>
      </c>
      <c r="AY69" s="16">
        <f t="shared" si="8"/>
        <v>5</v>
      </c>
      <c r="AZ69" s="18">
        <f t="shared" si="9"/>
        <v>93.333333333333329</v>
      </c>
      <c r="BA69" s="54"/>
    </row>
    <row r="70" spans="1:53" x14ac:dyDescent="0.25">
      <c r="A70" s="108" t="s">
        <v>390</v>
      </c>
      <c r="B70" s="44"/>
      <c r="C70" s="44"/>
      <c r="D70" s="109"/>
      <c r="E70" s="44"/>
      <c r="F70" s="44"/>
      <c r="G70" s="44" t="s">
        <v>6</v>
      </c>
      <c r="H70" s="44" t="s">
        <v>57</v>
      </c>
      <c r="I70" s="108" t="s">
        <v>266</v>
      </c>
      <c r="J70" s="44" t="s">
        <v>128</v>
      </c>
      <c r="K70" s="44">
        <f t="shared" si="10"/>
        <v>0</v>
      </c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16">
        <f>COUNTIF(L70:AV70,"=3")+COUNTIF(L70:AV70,"=4")+COUNTIF(L70:AV70,"=5")</f>
        <v>0</v>
      </c>
      <c r="AX70" s="16">
        <f t="shared" si="7"/>
        <v>0</v>
      </c>
      <c r="AY70" s="16">
        <f t="shared" si="8"/>
        <v>0</v>
      </c>
      <c r="AZ70" s="18">
        <f t="shared" si="9"/>
        <v>0</v>
      </c>
      <c r="BA70" s="54"/>
    </row>
    <row r="71" spans="1:53" x14ac:dyDescent="0.25">
      <c r="A71" s="108" t="s">
        <v>160</v>
      </c>
      <c r="B71" s="44" t="s">
        <v>183</v>
      </c>
      <c r="C71" s="44" t="s">
        <v>70</v>
      </c>
      <c r="D71" s="109"/>
      <c r="E71" s="44"/>
      <c r="F71" s="44"/>
      <c r="G71" s="44" t="s">
        <v>16</v>
      </c>
      <c r="H71" s="44" t="s">
        <v>7</v>
      </c>
      <c r="I71" s="108" t="s">
        <v>40</v>
      </c>
      <c r="J71" s="44" t="s">
        <v>111</v>
      </c>
      <c r="K71" s="44">
        <f t="shared" si="10"/>
        <v>89.473684210526315</v>
      </c>
      <c r="L71" s="41">
        <v>-5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4</v>
      </c>
      <c r="U71" s="41">
        <v>4</v>
      </c>
      <c r="V71" s="41">
        <v>4</v>
      </c>
      <c r="W71" s="41">
        <v>3</v>
      </c>
      <c r="X71" s="41">
        <v>4</v>
      </c>
      <c r="Y71" s="41">
        <v>4</v>
      </c>
      <c r="Z71" s="41">
        <v>4</v>
      </c>
      <c r="AA71" s="41">
        <v>4</v>
      </c>
      <c r="AB71" s="41">
        <v>4</v>
      </c>
      <c r="AC71" s="41">
        <v>4</v>
      </c>
      <c r="AD71" s="41">
        <v>4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41">
        <v>0</v>
      </c>
      <c r="AU71" s="41">
        <v>0</v>
      </c>
      <c r="AV71" s="41">
        <v>0</v>
      </c>
      <c r="AW71" s="16">
        <f>COUNTIF(L71:AV71,"=3")+COUNTIF(L71:AV71,"=4")+COUNTIF(L71:AV71,"=-5")</f>
        <v>19</v>
      </c>
      <c r="AX71" s="16">
        <f t="shared" si="7"/>
        <v>17</v>
      </c>
      <c r="AY71" s="16">
        <f t="shared" si="8"/>
        <v>0</v>
      </c>
      <c r="AZ71" s="18">
        <f t="shared" si="9"/>
        <v>89.473684210526315</v>
      </c>
      <c r="BA71" s="54"/>
    </row>
    <row r="72" spans="1:53" x14ac:dyDescent="0.25">
      <c r="A72" s="108" t="s">
        <v>391</v>
      </c>
      <c r="B72" s="44"/>
      <c r="C72" s="44"/>
      <c r="D72" s="109"/>
      <c r="E72" s="44"/>
      <c r="F72" s="44"/>
      <c r="G72" s="44" t="s">
        <v>6</v>
      </c>
      <c r="H72" s="44" t="s">
        <v>57</v>
      </c>
      <c r="I72" s="108" t="s">
        <v>267</v>
      </c>
      <c r="J72" s="44" t="s">
        <v>128</v>
      </c>
      <c r="K72" s="44">
        <f t="shared" si="10"/>
        <v>0</v>
      </c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16">
        <f>COUNTIF(L72:AV72,"=3")+COUNTIF(L72:AV72,"=4")+COUNTIF(L72:AV72,"=5")</f>
        <v>0</v>
      </c>
      <c r="AX72" s="16">
        <f t="shared" si="7"/>
        <v>0</v>
      </c>
      <c r="AY72" s="16">
        <f t="shared" si="8"/>
        <v>0</v>
      </c>
      <c r="AZ72" s="18">
        <f t="shared" si="9"/>
        <v>0</v>
      </c>
      <c r="BA72" s="54"/>
    </row>
    <row r="73" spans="1:53" x14ac:dyDescent="0.25">
      <c r="A73" s="108" t="s">
        <v>142</v>
      </c>
      <c r="B73" s="44" t="s">
        <v>182</v>
      </c>
      <c r="C73" s="44" t="s">
        <v>69</v>
      </c>
      <c r="D73" s="109"/>
      <c r="E73" s="44"/>
      <c r="F73" s="44"/>
      <c r="G73" s="44" t="s">
        <v>16</v>
      </c>
      <c r="H73" s="44" t="s">
        <v>7</v>
      </c>
      <c r="I73" s="108" t="s">
        <v>19</v>
      </c>
      <c r="J73" s="44" t="s">
        <v>111</v>
      </c>
      <c r="K73" s="44">
        <f t="shared" si="10"/>
        <v>93.333333333333329</v>
      </c>
      <c r="L73" s="41">
        <v>-5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4</v>
      </c>
      <c r="Y73" s="41">
        <v>4</v>
      </c>
      <c r="Z73" s="41">
        <v>4</v>
      </c>
      <c r="AA73" s="41">
        <v>1</v>
      </c>
      <c r="AB73" s="41">
        <v>0</v>
      </c>
      <c r="AC73" s="41">
        <v>1</v>
      </c>
      <c r="AD73" s="41">
        <v>0</v>
      </c>
      <c r="AE73" s="41">
        <v>1</v>
      </c>
      <c r="AF73" s="41">
        <v>0</v>
      </c>
      <c r="AG73" s="41">
        <v>0</v>
      </c>
      <c r="AH73" s="41">
        <v>1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0</v>
      </c>
      <c r="AR73" s="41">
        <v>0</v>
      </c>
      <c r="AS73" s="41">
        <v>0</v>
      </c>
      <c r="AT73" s="41">
        <v>1</v>
      </c>
      <c r="AU73" s="41">
        <v>0</v>
      </c>
      <c r="AV73" s="41">
        <v>0</v>
      </c>
      <c r="AW73" s="16">
        <f>COUNTIF(L73:AV73,"=3")+COUNTIF(L73:AV73,"=4")+COUNTIF(L73:AV73,"=-5")</f>
        <v>15</v>
      </c>
      <c r="AX73" s="16">
        <f t="shared" si="7"/>
        <v>14</v>
      </c>
      <c r="AY73" s="16">
        <f t="shared" si="8"/>
        <v>5</v>
      </c>
      <c r="AZ73" s="18">
        <f t="shared" si="9"/>
        <v>93.333333333333329</v>
      </c>
      <c r="BA73" s="54"/>
    </row>
    <row r="74" spans="1:53" x14ac:dyDescent="0.25">
      <c r="A74" s="108" t="s">
        <v>392</v>
      </c>
      <c r="B74" s="44" t="s">
        <v>182</v>
      </c>
      <c r="C74" s="44" t="s">
        <v>69</v>
      </c>
      <c r="D74" s="109"/>
      <c r="E74" s="44"/>
      <c r="F74" s="44"/>
      <c r="G74" s="44" t="s">
        <v>16</v>
      </c>
      <c r="H74" s="44" t="s">
        <v>7</v>
      </c>
      <c r="I74" s="108" t="s">
        <v>268</v>
      </c>
      <c r="J74" s="44" t="s">
        <v>111</v>
      </c>
      <c r="K74" s="44">
        <f t="shared" si="10"/>
        <v>93.333333333333329</v>
      </c>
      <c r="L74" s="41">
        <v>-5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4</v>
      </c>
      <c r="Y74" s="41">
        <v>4</v>
      </c>
      <c r="Z74" s="41">
        <v>4</v>
      </c>
      <c r="AA74" s="41">
        <v>1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0</v>
      </c>
      <c r="AL74" s="41">
        <v>0</v>
      </c>
      <c r="AM74" s="41">
        <v>0</v>
      </c>
      <c r="AN74" s="41">
        <v>1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41">
        <v>0</v>
      </c>
      <c r="AU74" s="41">
        <v>0</v>
      </c>
      <c r="AV74" s="41">
        <v>0</v>
      </c>
      <c r="AW74" s="16">
        <f>COUNTIF(L74:AV74,"=3")+COUNTIF(L74:AV74,"=4")+COUNTIF(L74:AV74,"=-5")</f>
        <v>15</v>
      </c>
      <c r="AX74" s="16">
        <f t="shared" si="7"/>
        <v>14</v>
      </c>
      <c r="AY74" s="16">
        <f t="shared" si="8"/>
        <v>2</v>
      </c>
      <c r="AZ74" s="18">
        <f t="shared" si="9"/>
        <v>93.333333333333329</v>
      </c>
      <c r="BA74" s="54"/>
    </row>
    <row r="75" spans="1:53" x14ac:dyDescent="0.25">
      <c r="A75" s="108" t="s">
        <v>393</v>
      </c>
      <c r="B75" s="44"/>
      <c r="C75" s="44"/>
      <c r="D75" s="109"/>
      <c r="E75" s="44"/>
      <c r="F75" s="44"/>
      <c r="G75" s="44" t="s">
        <v>6</v>
      </c>
      <c r="H75" s="44" t="s">
        <v>57</v>
      </c>
      <c r="I75" s="108" t="s">
        <v>269</v>
      </c>
      <c r="J75" s="44" t="s">
        <v>128</v>
      </c>
      <c r="K75" s="44">
        <f t="shared" si="10"/>
        <v>0</v>
      </c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16">
        <f>COUNTIF(L75:AV75,"=3")+COUNTIF(L75:AV75,"=4")+COUNTIF(L75:AV75,"=5")</f>
        <v>0</v>
      </c>
      <c r="AX75" s="16">
        <f t="shared" si="7"/>
        <v>0</v>
      </c>
      <c r="AY75" s="16">
        <f t="shared" si="8"/>
        <v>0</v>
      </c>
      <c r="AZ75" s="18">
        <f t="shared" si="9"/>
        <v>0</v>
      </c>
      <c r="BA75" s="54"/>
    </row>
    <row r="76" spans="1:53" x14ac:dyDescent="0.25">
      <c r="A76" s="108" t="s">
        <v>394</v>
      </c>
      <c r="B76" s="44"/>
      <c r="C76" s="44"/>
      <c r="D76" s="109"/>
      <c r="E76" s="44"/>
      <c r="F76" s="44"/>
      <c r="G76" s="44" t="s">
        <v>6</v>
      </c>
      <c r="H76" s="44" t="s">
        <v>43</v>
      </c>
      <c r="I76" s="108" t="s">
        <v>270</v>
      </c>
      <c r="J76" s="44" t="s">
        <v>128</v>
      </c>
      <c r="K76" s="44">
        <f t="shared" si="10"/>
        <v>0</v>
      </c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16">
        <f>COUNTIF(L76:AV76,"=3")+COUNTIF(L76:AV76,"=4")+COUNTIF(L76:AV76,"=5")</f>
        <v>0</v>
      </c>
      <c r="AX76" s="16">
        <f t="shared" si="7"/>
        <v>0</v>
      </c>
      <c r="AY76" s="16">
        <f t="shared" si="8"/>
        <v>0</v>
      </c>
      <c r="AZ76" s="18">
        <f t="shared" si="9"/>
        <v>0</v>
      </c>
      <c r="BA76" s="54"/>
    </row>
    <row r="77" spans="1:53" x14ac:dyDescent="0.25">
      <c r="A77" s="108" t="s">
        <v>395</v>
      </c>
      <c r="B77" s="44" t="s">
        <v>182</v>
      </c>
      <c r="C77" s="44" t="s">
        <v>69</v>
      </c>
      <c r="D77" s="109"/>
      <c r="E77" s="44"/>
      <c r="F77" s="44"/>
      <c r="G77" s="44" t="s">
        <v>16</v>
      </c>
      <c r="H77" s="44" t="s">
        <v>7</v>
      </c>
      <c r="I77" s="108" t="s">
        <v>271</v>
      </c>
      <c r="J77" s="44" t="s">
        <v>111</v>
      </c>
      <c r="K77" s="44">
        <f t="shared" si="10"/>
        <v>93.333333333333329</v>
      </c>
      <c r="L77" s="41">
        <v>-5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4</v>
      </c>
      <c r="X77" s="41">
        <v>4</v>
      </c>
      <c r="Y77" s="41">
        <v>4</v>
      </c>
      <c r="Z77" s="41">
        <v>4</v>
      </c>
      <c r="AA77" s="41">
        <v>1</v>
      </c>
      <c r="AB77" s="41">
        <v>1</v>
      </c>
      <c r="AC77" s="41">
        <v>1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1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16">
        <f>COUNTIF(L77:AV77,"=3")+COUNTIF(L77:AV77,"=4")+COUNTIF(L77:AV77,"=-5")</f>
        <v>15</v>
      </c>
      <c r="AX77" s="16">
        <f t="shared" si="7"/>
        <v>14</v>
      </c>
      <c r="AY77" s="16">
        <f t="shared" si="8"/>
        <v>4</v>
      </c>
      <c r="AZ77" s="18">
        <f t="shared" si="9"/>
        <v>93.333333333333329</v>
      </c>
      <c r="BA77" s="54"/>
    </row>
    <row r="78" spans="1:53" x14ac:dyDescent="0.25">
      <c r="A78" s="108" t="s">
        <v>143</v>
      </c>
      <c r="B78" s="44" t="s">
        <v>182</v>
      </c>
      <c r="C78" s="44" t="s">
        <v>69</v>
      </c>
      <c r="D78" s="109"/>
      <c r="E78" s="44"/>
      <c r="F78" s="44"/>
      <c r="G78" s="44" t="s">
        <v>16</v>
      </c>
      <c r="H78" s="44" t="s">
        <v>7</v>
      </c>
      <c r="I78" s="108" t="s">
        <v>20</v>
      </c>
      <c r="J78" s="44" t="s">
        <v>111</v>
      </c>
      <c r="K78" s="44">
        <f t="shared" si="10"/>
        <v>93.333333333333329</v>
      </c>
      <c r="L78" s="41">
        <v>-5</v>
      </c>
      <c r="M78" s="41">
        <v>4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4</v>
      </c>
      <c r="T78" s="41">
        <v>4</v>
      </c>
      <c r="U78" s="41">
        <v>4</v>
      </c>
      <c r="V78" s="41">
        <v>4</v>
      </c>
      <c r="W78" s="41">
        <v>4</v>
      </c>
      <c r="X78" s="41">
        <v>4</v>
      </c>
      <c r="Y78" s="41">
        <v>4</v>
      </c>
      <c r="Z78" s="41">
        <v>4</v>
      </c>
      <c r="AA78" s="41">
        <v>1</v>
      </c>
      <c r="AB78" s="41">
        <v>0</v>
      </c>
      <c r="AC78" s="41">
        <v>1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1</v>
      </c>
      <c r="AO78" s="41">
        <v>0</v>
      </c>
      <c r="AP78" s="41">
        <v>0</v>
      </c>
      <c r="AQ78" s="41">
        <v>1</v>
      </c>
      <c r="AR78" s="41">
        <v>0</v>
      </c>
      <c r="AS78" s="41">
        <v>0</v>
      </c>
      <c r="AT78" s="41">
        <v>0</v>
      </c>
      <c r="AU78" s="41">
        <v>0</v>
      </c>
      <c r="AV78" s="41">
        <v>1</v>
      </c>
      <c r="AW78" s="16">
        <f>COUNTIF(L78:AV78,"=3")+COUNTIF(L78:AV78,"=4")+COUNTIF(L78:AV78,"=-5")</f>
        <v>15</v>
      </c>
      <c r="AX78" s="16">
        <f t="shared" si="7"/>
        <v>14</v>
      </c>
      <c r="AY78" s="16">
        <f t="shared" si="8"/>
        <v>5</v>
      </c>
      <c r="AZ78" s="18">
        <f t="shared" si="9"/>
        <v>93.333333333333329</v>
      </c>
      <c r="BA78" s="54"/>
    </row>
    <row r="79" spans="1:53" x14ac:dyDescent="0.25">
      <c r="A79" s="108" t="s">
        <v>396</v>
      </c>
      <c r="B79" s="44"/>
      <c r="C79" s="44"/>
      <c r="D79" s="109"/>
      <c r="E79" s="44"/>
      <c r="F79" s="44"/>
      <c r="G79" s="44" t="s">
        <v>6</v>
      </c>
      <c r="H79" s="44" t="s">
        <v>43</v>
      </c>
      <c r="I79" s="108" t="s">
        <v>272</v>
      </c>
      <c r="J79" s="44" t="s">
        <v>128</v>
      </c>
      <c r="K79" s="44">
        <f t="shared" si="10"/>
        <v>0</v>
      </c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16">
        <f>COUNTIF(L79:AV79,"=3")+COUNTIF(L79:AV79,"=4")+COUNTIF(L79:AV79,"=5")</f>
        <v>0</v>
      </c>
      <c r="AX79" s="16">
        <f t="shared" si="7"/>
        <v>0</v>
      </c>
      <c r="AY79" s="16">
        <f t="shared" si="8"/>
        <v>0</v>
      </c>
      <c r="AZ79" s="18">
        <f t="shared" si="9"/>
        <v>0</v>
      </c>
      <c r="BA79" s="54"/>
    </row>
    <row r="80" spans="1:53" x14ac:dyDescent="0.25">
      <c r="A80" s="108" t="s">
        <v>397</v>
      </c>
      <c r="B80" s="44"/>
      <c r="C80" s="44"/>
      <c r="D80" s="109"/>
      <c r="E80" s="44"/>
      <c r="F80" s="44"/>
      <c r="G80" s="44" t="s">
        <v>6</v>
      </c>
      <c r="H80" s="44" t="s">
        <v>57</v>
      </c>
      <c r="I80" s="108" t="s">
        <v>273</v>
      </c>
      <c r="J80" s="44" t="s">
        <v>128</v>
      </c>
      <c r="K80" s="44">
        <f t="shared" si="10"/>
        <v>0</v>
      </c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16">
        <f>COUNTIF(L80:AV80,"=3")+COUNTIF(L80:AV80,"=4")+COUNTIF(L80:AV80,"=5")</f>
        <v>0</v>
      </c>
      <c r="AX80" s="16">
        <f t="shared" si="7"/>
        <v>0</v>
      </c>
      <c r="AY80" s="16">
        <f t="shared" si="8"/>
        <v>0</v>
      </c>
      <c r="AZ80" s="18">
        <f t="shared" si="9"/>
        <v>0</v>
      </c>
      <c r="BA80" s="54"/>
    </row>
    <row r="81" spans="1:53" x14ac:dyDescent="0.25">
      <c r="A81" s="108" t="s">
        <v>148</v>
      </c>
      <c r="B81" s="44" t="s">
        <v>182</v>
      </c>
      <c r="C81" s="44" t="s">
        <v>69</v>
      </c>
      <c r="D81" s="109"/>
      <c r="E81" s="44"/>
      <c r="F81" s="44"/>
      <c r="G81" s="44" t="s">
        <v>16</v>
      </c>
      <c r="H81" s="44" t="s">
        <v>43</v>
      </c>
      <c r="I81" s="108" t="s">
        <v>25</v>
      </c>
      <c r="J81" s="44" t="s">
        <v>111</v>
      </c>
      <c r="K81" s="44">
        <f t="shared" si="10"/>
        <v>93.333333333333329</v>
      </c>
      <c r="L81" s="41">
        <v>-5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4</v>
      </c>
      <c r="Y81" s="41">
        <v>4</v>
      </c>
      <c r="Z81" s="41">
        <v>4</v>
      </c>
      <c r="AA81" s="41">
        <v>1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>
        <v>0</v>
      </c>
      <c r="AM81" s="41">
        <v>0</v>
      </c>
      <c r="AN81" s="41">
        <v>1</v>
      </c>
      <c r="AO81" s="41">
        <v>0</v>
      </c>
      <c r="AP81" s="41">
        <v>0</v>
      </c>
      <c r="AQ81" s="41">
        <v>1</v>
      </c>
      <c r="AR81" s="41">
        <v>0</v>
      </c>
      <c r="AS81" s="41">
        <v>0</v>
      </c>
      <c r="AT81" s="41">
        <v>0</v>
      </c>
      <c r="AU81" s="41">
        <v>0</v>
      </c>
      <c r="AV81" s="41">
        <v>0</v>
      </c>
      <c r="AW81" s="16">
        <f>COUNTIF(L81:AV81,"=3")+COUNTIF(L81:AV81,"=4")+COUNTIF(L81:AV81,"=-5")</f>
        <v>15</v>
      </c>
      <c r="AX81" s="16">
        <f t="shared" si="7"/>
        <v>14</v>
      </c>
      <c r="AY81" s="16">
        <f t="shared" si="8"/>
        <v>3</v>
      </c>
      <c r="AZ81" s="18">
        <f t="shared" si="9"/>
        <v>93.333333333333329</v>
      </c>
      <c r="BA81" s="54"/>
    </row>
    <row r="82" spans="1:53" x14ac:dyDescent="0.25">
      <c r="A82" s="108" t="s">
        <v>27</v>
      </c>
      <c r="B82" s="44" t="s">
        <v>182</v>
      </c>
      <c r="C82" s="44" t="s">
        <v>69</v>
      </c>
      <c r="D82" s="109"/>
      <c r="E82" s="44"/>
      <c r="F82" s="44"/>
      <c r="G82" s="44" t="s">
        <v>16</v>
      </c>
      <c r="H82" s="44" t="s">
        <v>43</v>
      </c>
      <c r="I82" s="108" t="s">
        <v>28</v>
      </c>
      <c r="J82" s="44" t="s">
        <v>111</v>
      </c>
      <c r="K82" s="44">
        <f t="shared" si="10"/>
        <v>93.333333333333329</v>
      </c>
      <c r="L82" s="41">
        <v>-5</v>
      </c>
      <c r="M82" s="41">
        <v>4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4</v>
      </c>
      <c r="X82" s="41">
        <v>4</v>
      </c>
      <c r="Y82" s="41">
        <v>4</v>
      </c>
      <c r="Z82" s="41">
        <v>4</v>
      </c>
      <c r="AA82" s="41">
        <v>0</v>
      </c>
      <c r="AB82" s="41">
        <v>1</v>
      </c>
      <c r="AC82" s="41">
        <v>1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0</v>
      </c>
      <c r="AQ82" s="41">
        <v>1</v>
      </c>
      <c r="AR82" s="41">
        <v>0</v>
      </c>
      <c r="AS82" s="41">
        <v>0</v>
      </c>
      <c r="AT82" s="41">
        <v>0</v>
      </c>
      <c r="AU82" s="41">
        <v>0</v>
      </c>
      <c r="AV82" s="41">
        <v>1</v>
      </c>
      <c r="AW82" s="16">
        <f>COUNTIF(L82:AV82,"=3")+COUNTIF(L82:AV82,"=4")+COUNTIF(L82:AV82,"=-5")</f>
        <v>15</v>
      </c>
      <c r="AX82" s="16">
        <f t="shared" si="7"/>
        <v>14</v>
      </c>
      <c r="AY82" s="16">
        <f t="shared" si="8"/>
        <v>4</v>
      </c>
      <c r="AZ82" s="18">
        <f t="shared" si="9"/>
        <v>93.333333333333329</v>
      </c>
      <c r="BA82" s="54"/>
    </row>
    <row r="83" spans="1:53" x14ac:dyDescent="0.25">
      <c r="A83" s="108" t="s">
        <v>150</v>
      </c>
      <c r="B83" s="44" t="s">
        <v>182</v>
      </c>
      <c r="C83" s="44" t="s">
        <v>69</v>
      </c>
      <c r="D83" s="109"/>
      <c r="E83" s="44"/>
      <c r="F83" s="44"/>
      <c r="G83" s="44" t="s">
        <v>16</v>
      </c>
      <c r="H83" s="44" t="s">
        <v>43</v>
      </c>
      <c r="I83" s="108" t="s">
        <v>29</v>
      </c>
      <c r="J83" s="44" t="s">
        <v>111</v>
      </c>
      <c r="K83" s="44">
        <f t="shared" si="10"/>
        <v>86.666666666666671</v>
      </c>
      <c r="L83" s="41">
        <v>-5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4</v>
      </c>
      <c r="U83" s="41">
        <v>4</v>
      </c>
      <c r="V83" s="41">
        <v>4</v>
      </c>
      <c r="W83" s="41">
        <v>3</v>
      </c>
      <c r="X83" s="41">
        <v>4</v>
      </c>
      <c r="Y83" s="41">
        <v>4</v>
      </c>
      <c r="Z83" s="41">
        <v>4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0</v>
      </c>
      <c r="AO83" s="41">
        <v>0</v>
      </c>
      <c r="AP83" s="41">
        <v>0</v>
      </c>
      <c r="AQ83" s="41">
        <v>1</v>
      </c>
      <c r="AR83" s="41">
        <v>0</v>
      </c>
      <c r="AS83" s="41">
        <v>0</v>
      </c>
      <c r="AT83" s="41">
        <v>0</v>
      </c>
      <c r="AU83" s="41">
        <v>0</v>
      </c>
      <c r="AV83" s="41">
        <v>0</v>
      </c>
      <c r="AW83" s="16">
        <f>COUNTIF(L83:AV83,"=3")+COUNTIF(L83:AV83,"=4")+COUNTIF(L83:AV83,"=-5")</f>
        <v>15</v>
      </c>
      <c r="AX83" s="16">
        <f t="shared" si="7"/>
        <v>13</v>
      </c>
      <c r="AY83" s="16">
        <f t="shared" si="8"/>
        <v>1</v>
      </c>
      <c r="AZ83" s="18">
        <f t="shared" si="9"/>
        <v>86.666666666666671</v>
      </c>
      <c r="BA83" s="54"/>
    </row>
    <row r="84" spans="1:53" x14ac:dyDescent="0.25">
      <c r="A84" s="108" t="s">
        <v>398</v>
      </c>
      <c r="B84" s="44" t="s">
        <v>182</v>
      </c>
      <c r="C84" s="44" t="s">
        <v>69</v>
      </c>
      <c r="D84" s="109"/>
      <c r="E84" s="44"/>
      <c r="F84" s="44"/>
      <c r="G84" s="44" t="s">
        <v>6</v>
      </c>
      <c r="H84" s="44" t="s">
        <v>43</v>
      </c>
      <c r="I84" s="108" t="s">
        <v>274</v>
      </c>
      <c r="J84" s="44" t="s">
        <v>111</v>
      </c>
      <c r="K84" s="44">
        <f t="shared" si="10"/>
        <v>93.333333333333329</v>
      </c>
      <c r="L84" s="41">
        <v>4</v>
      </c>
      <c r="M84" s="41">
        <v>-5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4</v>
      </c>
      <c r="Y84" s="41">
        <v>4</v>
      </c>
      <c r="Z84" s="41">
        <v>4</v>
      </c>
      <c r="AA84" s="41">
        <v>0</v>
      </c>
      <c r="AB84" s="41">
        <v>0</v>
      </c>
      <c r="AC84" s="41">
        <v>1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16">
        <f>COUNTIF(L84:AV84,"=3")+COUNTIF(L84:AV84,"=4")+COUNTIF(L84:AV84,"=-5")</f>
        <v>15</v>
      </c>
      <c r="AX84" s="16">
        <f t="shared" si="7"/>
        <v>14</v>
      </c>
      <c r="AY84" s="16">
        <f t="shared" si="8"/>
        <v>1</v>
      </c>
      <c r="AZ84" s="18">
        <f t="shared" si="9"/>
        <v>93.333333333333329</v>
      </c>
      <c r="BA84" s="54"/>
    </row>
    <row r="85" spans="1:53" x14ac:dyDescent="0.25">
      <c r="A85" s="108" t="s">
        <v>167</v>
      </c>
      <c r="B85" s="44" t="s">
        <v>184</v>
      </c>
      <c r="C85" s="44" t="s">
        <v>71</v>
      </c>
      <c r="D85" s="109"/>
      <c r="E85" s="44"/>
      <c r="F85" s="44"/>
      <c r="G85" s="44" t="s">
        <v>6</v>
      </c>
      <c r="H85" s="44" t="s">
        <v>7</v>
      </c>
      <c r="I85" s="108" t="s">
        <v>49</v>
      </c>
      <c r="J85" s="44" t="s">
        <v>111</v>
      </c>
      <c r="K85" s="44">
        <f t="shared" si="10"/>
        <v>95.238095238095227</v>
      </c>
      <c r="L85" s="41">
        <v>-5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4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4</v>
      </c>
      <c r="AD85" s="41">
        <v>4</v>
      </c>
      <c r="AE85" s="41">
        <v>4</v>
      </c>
      <c r="AF85" s="41">
        <v>0</v>
      </c>
      <c r="AG85" s="41">
        <v>1</v>
      </c>
      <c r="AH85" s="41">
        <v>4</v>
      </c>
      <c r="AI85" s="41">
        <v>1</v>
      </c>
      <c r="AJ85" s="41">
        <v>1</v>
      </c>
      <c r="AK85" s="41">
        <v>0</v>
      </c>
      <c r="AL85" s="41">
        <v>0</v>
      </c>
      <c r="AM85" s="41">
        <v>0</v>
      </c>
      <c r="AN85" s="41">
        <v>0</v>
      </c>
      <c r="AO85" s="41">
        <v>0</v>
      </c>
      <c r="AP85" s="41">
        <v>0</v>
      </c>
      <c r="AQ85" s="41">
        <v>1</v>
      </c>
      <c r="AR85" s="41">
        <v>0</v>
      </c>
      <c r="AS85" s="41">
        <v>0</v>
      </c>
      <c r="AT85" s="41">
        <v>0</v>
      </c>
      <c r="AU85" s="41">
        <v>0</v>
      </c>
      <c r="AV85" s="41">
        <v>1</v>
      </c>
      <c r="AW85" s="16">
        <f>COUNTIF(L85:AV85,"=3")+COUNTIF(L85:AV85,"=4")+COUNTIF(L85:AV85,"=-5")</f>
        <v>21</v>
      </c>
      <c r="AX85" s="16">
        <f t="shared" si="7"/>
        <v>20</v>
      </c>
      <c r="AY85" s="16">
        <f t="shared" si="8"/>
        <v>5</v>
      </c>
      <c r="AZ85" s="18">
        <f t="shared" si="9"/>
        <v>95.238095238095227</v>
      </c>
      <c r="BA85" s="54"/>
    </row>
    <row r="86" spans="1:53" x14ac:dyDescent="0.25">
      <c r="A86" s="108" t="s">
        <v>399</v>
      </c>
      <c r="B86" s="44"/>
      <c r="C86" s="44"/>
      <c r="D86" s="109"/>
      <c r="E86" s="44"/>
      <c r="F86" s="44"/>
      <c r="G86" s="44" t="s">
        <v>52</v>
      </c>
      <c r="H86" s="44" t="s">
        <v>79</v>
      </c>
      <c r="I86" s="108">
        <v>2781</v>
      </c>
      <c r="J86" s="44" t="s">
        <v>128</v>
      </c>
      <c r="K86" s="44">
        <f t="shared" si="10"/>
        <v>0</v>
      </c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16">
        <f>COUNTIF(L86:AV86,"=3")+COUNTIF(L86:AV86,"=4")+COUNTIF(L86:AV86,"=5")</f>
        <v>0</v>
      </c>
      <c r="AX86" s="16">
        <f t="shared" si="7"/>
        <v>0</v>
      </c>
      <c r="AY86" s="16">
        <f t="shared" si="8"/>
        <v>0</v>
      </c>
      <c r="AZ86" s="18">
        <f t="shared" si="9"/>
        <v>0</v>
      </c>
      <c r="BA86" s="54"/>
    </row>
    <row r="87" spans="1:53" x14ac:dyDescent="0.25">
      <c r="A87" s="108" t="s">
        <v>144</v>
      </c>
      <c r="B87" s="44" t="s">
        <v>182</v>
      </c>
      <c r="C87" s="44" t="s">
        <v>69</v>
      </c>
      <c r="D87" s="109"/>
      <c r="E87" s="44"/>
      <c r="F87" s="44"/>
      <c r="G87" s="44" t="s">
        <v>16</v>
      </c>
      <c r="H87" s="44" t="s">
        <v>7</v>
      </c>
      <c r="I87" s="108" t="s">
        <v>21</v>
      </c>
      <c r="J87" s="44" t="s">
        <v>111</v>
      </c>
      <c r="K87" s="44">
        <f t="shared" si="10"/>
        <v>93.333333333333329</v>
      </c>
      <c r="L87" s="41">
        <v>-5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4</v>
      </c>
      <c r="Y87" s="41">
        <v>4</v>
      </c>
      <c r="Z87" s="41">
        <v>4</v>
      </c>
      <c r="AA87" s="41">
        <v>1</v>
      </c>
      <c r="AB87" s="41">
        <v>1</v>
      </c>
      <c r="AC87" s="41">
        <v>1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0</v>
      </c>
      <c r="AO87" s="41">
        <v>0</v>
      </c>
      <c r="AP87" s="41">
        <v>0</v>
      </c>
      <c r="AQ87" s="41">
        <v>1</v>
      </c>
      <c r="AR87" s="41">
        <v>0</v>
      </c>
      <c r="AS87" s="41">
        <v>0</v>
      </c>
      <c r="AT87" s="41">
        <v>0</v>
      </c>
      <c r="AU87" s="41">
        <v>0</v>
      </c>
      <c r="AV87" s="41">
        <v>1</v>
      </c>
      <c r="AW87" s="16">
        <f>COUNTIF(L87:AV87,"=3")+COUNTIF(L87:AV87,"=4")+COUNTIF(L87:AV87,"=-5")</f>
        <v>15</v>
      </c>
      <c r="AX87" s="16">
        <f t="shared" si="7"/>
        <v>14</v>
      </c>
      <c r="AY87" s="16">
        <f t="shared" si="8"/>
        <v>5</v>
      </c>
      <c r="AZ87" s="18">
        <f t="shared" si="9"/>
        <v>93.333333333333329</v>
      </c>
      <c r="BA87" s="54"/>
    </row>
    <row r="88" spans="1:53" x14ac:dyDescent="0.25">
      <c r="A88" s="108" t="s">
        <v>164</v>
      </c>
      <c r="B88" s="44" t="s">
        <v>183</v>
      </c>
      <c r="C88" s="44" t="s">
        <v>70</v>
      </c>
      <c r="D88" s="109"/>
      <c r="E88" s="44"/>
      <c r="F88" s="44"/>
      <c r="G88" s="44" t="s">
        <v>16</v>
      </c>
      <c r="H88" s="44" t="s">
        <v>43</v>
      </c>
      <c r="I88" s="108" t="s">
        <v>45</v>
      </c>
      <c r="J88" s="44" t="s">
        <v>111</v>
      </c>
      <c r="K88" s="44">
        <f t="shared" si="10"/>
        <v>78.94736842105263</v>
      </c>
      <c r="L88" s="41">
        <v>-5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4</v>
      </c>
      <c r="S88" s="41">
        <v>4</v>
      </c>
      <c r="T88" s="41">
        <v>4</v>
      </c>
      <c r="U88" s="41">
        <v>3</v>
      </c>
      <c r="V88" s="41">
        <v>3</v>
      </c>
      <c r="W88" s="41">
        <v>4</v>
      </c>
      <c r="X88" s="41">
        <v>3</v>
      </c>
      <c r="Y88" s="41">
        <v>4</v>
      </c>
      <c r="Z88" s="41">
        <v>4</v>
      </c>
      <c r="AA88" s="41">
        <v>4</v>
      </c>
      <c r="AB88" s="41">
        <v>4</v>
      </c>
      <c r="AC88" s="41">
        <v>4</v>
      </c>
      <c r="AD88" s="41">
        <v>4</v>
      </c>
      <c r="AE88" s="41">
        <v>1</v>
      </c>
      <c r="AF88" s="41">
        <v>0</v>
      </c>
      <c r="AG88" s="41">
        <v>0</v>
      </c>
      <c r="AH88" s="41">
        <v>1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1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1</v>
      </c>
      <c r="AU88" s="41">
        <v>0</v>
      </c>
      <c r="AV88" s="41">
        <v>0</v>
      </c>
      <c r="AW88" s="16">
        <f>COUNTIF(L88:AV88,"=3")+COUNTIF(L88:AV88,"=4")+COUNTIF(L88:AV88,"=-5")</f>
        <v>19</v>
      </c>
      <c r="AX88" s="16">
        <f t="shared" si="7"/>
        <v>15</v>
      </c>
      <c r="AY88" s="16">
        <f t="shared" si="8"/>
        <v>4</v>
      </c>
      <c r="AZ88" s="18">
        <f t="shared" si="9"/>
        <v>78.94736842105263</v>
      </c>
      <c r="BA88" s="54"/>
    </row>
    <row r="89" spans="1:53" x14ac:dyDescent="0.25">
      <c r="A89" s="108" t="s">
        <v>139</v>
      </c>
      <c r="B89" s="44" t="s">
        <v>181</v>
      </c>
      <c r="C89" s="44" t="s">
        <v>68</v>
      </c>
      <c r="D89" s="109"/>
      <c r="E89" s="44"/>
      <c r="F89" s="44"/>
      <c r="G89" s="44" t="s">
        <v>6</v>
      </c>
      <c r="H89" s="44" t="s">
        <v>43</v>
      </c>
      <c r="I89" s="108" t="s">
        <v>11</v>
      </c>
      <c r="J89" s="44" t="s">
        <v>111</v>
      </c>
      <c r="K89" s="44">
        <f t="shared" si="10"/>
        <v>84.615384615384613</v>
      </c>
      <c r="L89" s="41">
        <v>-5</v>
      </c>
      <c r="M89" s="41">
        <v>-5</v>
      </c>
      <c r="N89" s="41">
        <v>4</v>
      </c>
      <c r="O89" s="41">
        <v>4</v>
      </c>
      <c r="P89" s="41">
        <v>4</v>
      </c>
      <c r="Q89" s="41">
        <v>4</v>
      </c>
      <c r="R89" s="41">
        <v>4</v>
      </c>
      <c r="S89" s="41">
        <v>4</v>
      </c>
      <c r="T89" s="41">
        <v>4</v>
      </c>
      <c r="U89" s="41">
        <v>4</v>
      </c>
      <c r="V89" s="41">
        <v>4</v>
      </c>
      <c r="W89" s="41">
        <v>4</v>
      </c>
      <c r="X89" s="41">
        <v>4</v>
      </c>
      <c r="Y89" s="41">
        <v>1</v>
      </c>
      <c r="Z89" s="41">
        <v>1</v>
      </c>
      <c r="AA89" s="41">
        <v>1</v>
      </c>
      <c r="AB89" s="41">
        <v>1</v>
      </c>
      <c r="AC89" s="41">
        <v>1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0</v>
      </c>
      <c r="AT89" s="41">
        <v>0</v>
      </c>
      <c r="AU89" s="41">
        <v>0</v>
      </c>
      <c r="AV89" s="41">
        <v>1</v>
      </c>
      <c r="AW89" s="16">
        <f>COUNTIF(L89:AV89,"=3")+COUNTIF(L89:AV89,"=4")+COUNTIF(L89:AV89,"=-5")</f>
        <v>13</v>
      </c>
      <c r="AX89" s="16">
        <f t="shared" si="7"/>
        <v>11</v>
      </c>
      <c r="AY89" s="16">
        <f t="shared" si="8"/>
        <v>6</v>
      </c>
      <c r="AZ89" s="18">
        <f t="shared" si="9"/>
        <v>84.615384615384613</v>
      </c>
      <c r="BA89" s="54"/>
    </row>
    <row r="90" spans="1:53" x14ac:dyDescent="0.25">
      <c r="A90" s="108" t="s">
        <v>165</v>
      </c>
      <c r="B90" s="44" t="s">
        <v>183</v>
      </c>
      <c r="C90" s="44" t="s">
        <v>70</v>
      </c>
      <c r="D90" s="109"/>
      <c r="E90" s="44"/>
      <c r="F90" s="44"/>
      <c r="G90" s="44" t="s">
        <v>16</v>
      </c>
      <c r="H90" s="44" t="s">
        <v>43</v>
      </c>
      <c r="I90" s="108" t="s">
        <v>46</v>
      </c>
      <c r="J90" s="44" t="s">
        <v>111</v>
      </c>
      <c r="K90" s="44">
        <f t="shared" si="10"/>
        <v>63.157894736842103</v>
      </c>
      <c r="L90" s="41">
        <v>-5</v>
      </c>
      <c r="M90" s="41">
        <v>4</v>
      </c>
      <c r="N90" s="41">
        <v>-5</v>
      </c>
      <c r="O90" s="41">
        <v>4</v>
      </c>
      <c r="P90" s="41">
        <v>4</v>
      </c>
      <c r="Q90" s="41">
        <v>4</v>
      </c>
      <c r="R90" s="41">
        <v>4</v>
      </c>
      <c r="S90" s="41">
        <v>4</v>
      </c>
      <c r="T90" s="41">
        <v>4</v>
      </c>
      <c r="U90" s="41">
        <v>3</v>
      </c>
      <c r="V90" s="41">
        <v>3</v>
      </c>
      <c r="W90" s="41">
        <v>3</v>
      </c>
      <c r="X90" s="41">
        <v>3</v>
      </c>
      <c r="Y90" s="41">
        <v>3</v>
      </c>
      <c r="Z90" s="41">
        <v>4</v>
      </c>
      <c r="AA90" s="41">
        <v>4</v>
      </c>
      <c r="AB90" s="41">
        <v>4</v>
      </c>
      <c r="AC90" s="41">
        <v>4</v>
      </c>
      <c r="AD90" s="41">
        <v>4</v>
      </c>
      <c r="AE90" s="41">
        <v>1</v>
      </c>
      <c r="AF90" s="41">
        <v>1</v>
      </c>
      <c r="AG90" s="41">
        <v>1</v>
      </c>
      <c r="AH90" s="41">
        <v>1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1</v>
      </c>
      <c r="AO90" s="41">
        <v>0</v>
      </c>
      <c r="AP90" s="41">
        <v>0</v>
      </c>
      <c r="AQ90" s="41">
        <v>1</v>
      </c>
      <c r="AR90" s="41">
        <v>0</v>
      </c>
      <c r="AS90" s="41">
        <v>0</v>
      </c>
      <c r="AT90" s="41">
        <v>0</v>
      </c>
      <c r="AU90" s="41">
        <v>0</v>
      </c>
      <c r="AV90" s="41">
        <v>0</v>
      </c>
      <c r="AW90" s="16">
        <f>COUNTIF(L90:AV90,"=3")+COUNTIF(L90:AV90,"=4")+COUNTIF(L90:AV90,"=-5")</f>
        <v>19</v>
      </c>
      <c r="AX90" s="16">
        <f t="shared" si="7"/>
        <v>12</v>
      </c>
      <c r="AY90" s="16">
        <f t="shared" si="8"/>
        <v>6</v>
      </c>
      <c r="AZ90" s="18">
        <f t="shared" si="9"/>
        <v>63.157894736842103</v>
      </c>
      <c r="BA90" s="54"/>
    </row>
    <row r="91" spans="1:53" x14ac:dyDescent="0.25">
      <c r="A91" s="108" t="s">
        <v>400</v>
      </c>
      <c r="B91" s="44" t="s">
        <v>184</v>
      </c>
      <c r="C91" s="44" t="s">
        <v>71</v>
      </c>
      <c r="D91" s="109"/>
      <c r="E91" s="44"/>
      <c r="F91" s="44"/>
      <c r="G91" s="44" t="s">
        <v>6</v>
      </c>
      <c r="H91" s="44" t="s">
        <v>7</v>
      </c>
      <c r="I91" s="108" t="s">
        <v>275</v>
      </c>
      <c r="J91" s="44" t="s">
        <v>111</v>
      </c>
      <c r="K91" s="44">
        <f t="shared" si="10"/>
        <v>95.238095238095227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4</v>
      </c>
      <c r="U91" s="41">
        <v>4</v>
      </c>
      <c r="V91" s="41">
        <v>4</v>
      </c>
      <c r="W91" s="41">
        <v>3</v>
      </c>
      <c r="X91" s="41">
        <v>4</v>
      </c>
      <c r="Y91" s="41">
        <v>4</v>
      </c>
      <c r="Z91" s="41">
        <v>4</v>
      </c>
      <c r="AA91" s="41">
        <v>4</v>
      </c>
      <c r="AB91" s="41">
        <v>4</v>
      </c>
      <c r="AC91" s="41">
        <v>4</v>
      </c>
      <c r="AD91" s="41">
        <v>4</v>
      </c>
      <c r="AE91" s="41">
        <v>4</v>
      </c>
      <c r="AF91" s="41">
        <v>0</v>
      </c>
      <c r="AG91" s="41">
        <v>1</v>
      </c>
      <c r="AH91" s="41">
        <v>4</v>
      </c>
      <c r="AI91" s="41">
        <v>1</v>
      </c>
      <c r="AJ91" s="41">
        <v>1</v>
      </c>
      <c r="AK91" s="41">
        <v>0</v>
      </c>
      <c r="AL91" s="41">
        <v>0</v>
      </c>
      <c r="AM91" s="41">
        <v>0</v>
      </c>
      <c r="AN91" s="41">
        <v>1</v>
      </c>
      <c r="AO91" s="41">
        <v>1</v>
      </c>
      <c r="AP91" s="41">
        <v>1</v>
      </c>
      <c r="AQ91" s="41">
        <v>1</v>
      </c>
      <c r="AR91" s="41">
        <v>1</v>
      </c>
      <c r="AS91" s="41">
        <v>0</v>
      </c>
      <c r="AT91" s="41">
        <v>0</v>
      </c>
      <c r="AU91" s="41">
        <v>0</v>
      </c>
      <c r="AV91" s="41">
        <v>0</v>
      </c>
      <c r="AW91" s="16">
        <f>COUNTIF(L91:AV91,"=3")+COUNTIF(L91:AV91,"=4")+COUNTIF(L91:AV91,"=-5")</f>
        <v>21</v>
      </c>
      <c r="AX91" s="16">
        <f t="shared" si="7"/>
        <v>20</v>
      </c>
      <c r="AY91" s="16">
        <f t="shared" si="8"/>
        <v>8</v>
      </c>
      <c r="AZ91" s="18">
        <f t="shared" si="9"/>
        <v>95.238095238095227</v>
      </c>
      <c r="BA91" s="54"/>
    </row>
    <row r="92" spans="1:53" x14ac:dyDescent="0.25">
      <c r="A92" s="108" t="s">
        <v>401</v>
      </c>
      <c r="B92" s="44"/>
      <c r="C92" s="44"/>
      <c r="D92" s="109"/>
      <c r="E92" s="44"/>
      <c r="F92" s="44"/>
      <c r="G92" s="44" t="s">
        <v>6</v>
      </c>
      <c r="H92" s="44" t="s">
        <v>7</v>
      </c>
      <c r="I92" s="108" t="s">
        <v>276</v>
      </c>
      <c r="J92" s="44" t="s">
        <v>128</v>
      </c>
      <c r="K92" s="44">
        <f t="shared" si="10"/>
        <v>0</v>
      </c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16">
        <f>COUNTIF(L92:AV92,"=3")+COUNTIF(L92:AV92,"=4")+COUNTIF(L92:AV92,"=5")</f>
        <v>0</v>
      </c>
      <c r="AX92" s="16">
        <f t="shared" si="7"/>
        <v>0</v>
      </c>
      <c r="AY92" s="16">
        <f t="shared" si="8"/>
        <v>0</v>
      </c>
      <c r="AZ92" s="18">
        <f t="shared" si="9"/>
        <v>0</v>
      </c>
      <c r="BA92" s="54"/>
    </row>
    <row r="93" spans="1:53" x14ac:dyDescent="0.25">
      <c r="A93" s="108" t="s">
        <v>153</v>
      </c>
      <c r="B93" s="44" t="s">
        <v>182</v>
      </c>
      <c r="C93" s="44" t="s">
        <v>69</v>
      </c>
      <c r="D93" s="109"/>
      <c r="E93" s="44"/>
      <c r="F93" s="44"/>
      <c r="G93" s="44" t="s">
        <v>16</v>
      </c>
      <c r="H93" s="44" t="s">
        <v>57</v>
      </c>
      <c r="I93" s="108" t="s">
        <v>32</v>
      </c>
      <c r="J93" s="44" t="s">
        <v>111</v>
      </c>
      <c r="K93" s="44">
        <f t="shared" si="10"/>
        <v>93.333333333333329</v>
      </c>
      <c r="L93" s="41">
        <v>-5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4</v>
      </c>
      <c r="Y93" s="41">
        <v>4</v>
      </c>
      <c r="Z93" s="41">
        <v>4</v>
      </c>
      <c r="AA93" s="41">
        <v>1</v>
      </c>
      <c r="AB93" s="41">
        <v>1</v>
      </c>
      <c r="AC93" s="41">
        <v>1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41">
        <v>0</v>
      </c>
      <c r="AU93" s="41">
        <v>0</v>
      </c>
      <c r="AV93" s="41">
        <v>0</v>
      </c>
      <c r="AW93" s="16">
        <f>COUNTIF(L93:AV93,"=3")+COUNTIF(L93:AV93,"=4")+COUNTIF(L93:AV93,"=-5")</f>
        <v>15</v>
      </c>
      <c r="AX93" s="16">
        <f t="shared" si="7"/>
        <v>14</v>
      </c>
      <c r="AY93" s="16">
        <f t="shared" si="8"/>
        <v>3</v>
      </c>
      <c r="AZ93" s="18">
        <f t="shared" si="9"/>
        <v>93.333333333333329</v>
      </c>
      <c r="BA93" s="54"/>
    </row>
    <row r="94" spans="1:53" x14ac:dyDescent="0.25">
      <c r="A94" s="108" t="s">
        <v>141</v>
      </c>
      <c r="B94" s="44" t="s">
        <v>182</v>
      </c>
      <c r="C94" s="44" t="s">
        <v>69</v>
      </c>
      <c r="D94" s="109"/>
      <c r="E94" s="44"/>
      <c r="F94" s="44"/>
      <c r="G94" s="44" t="s">
        <v>6</v>
      </c>
      <c r="H94" s="44" t="s">
        <v>7</v>
      </c>
      <c r="I94" s="108" t="s">
        <v>18</v>
      </c>
      <c r="J94" s="44" t="s">
        <v>111</v>
      </c>
      <c r="K94" s="44">
        <f t="shared" si="10"/>
        <v>93.333333333333329</v>
      </c>
      <c r="L94" s="41">
        <v>-5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4</v>
      </c>
      <c r="Y94" s="41">
        <v>4</v>
      </c>
      <c r="Z94" s="41">
        <v>4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1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16">
        <f>COUNTIF(L94:AV94,"=3")+COUNTIF(L94:AV94,"=4")+COUNTIF(L94:AV94,"=-5")</f>
        <v>15</v>
      </c>
      <c r="AX94" s="16">
        <f t="shared" si="7"/>
        <v>14</v>
      </c>
      <c r="AY94" s="16">
        <f t="shared" si="8"/>
        <v>1</v>
      </c>
      <c r="AZ94" s="18">
        <f t="shared" si="9"/>
        <v>93.333333333333329</v>
      </c>
      <c r="BA94" s="54"/>
    </row>
    <row r="95" spans="1:53" x14ac:dyDescent="0.25">
      <c r="A95" s="108" t="s">
        <v>402</v>
      </c>
      <c r="B95" s="44" t="s">
        <v>183</v>
      </c>
      <c r="C95" s="44" t="s">
        <v>70</v>
      </c>
      <c r="D95" s="109"/>
      <c r="E95" s="44"/>
      <c r="F95" s="44"/>
      <c r="G95" s="44" t="s">
        <v>16</v>
      </c>
      <c r="H95" s="44" t="s">
        <v>57</v>
      </c>
      <c r="I95" s="108" t="s">
        <v>277</v>
      </c>
      <c r="J95" s="44" t="s">
        <v>111</v>
      </c>
      <c r="K95" s="44">
        <f t="shared" si="10"/>
        <v>94.73684210526315</v>
      </c>
      <c r="L95" s="41">
        <v>-5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4</v>
      </c>
      <c r="AC95" s="41">
        <v>4</v>
      </c>
      <c r="AD95" s="41">
        <v>4</v>
      </c>
      <c r="AE95" s="41">
        <v>0</v>
      </c>
      <c r="AF95" s="41">
        <v>1</v>
      </c>
      <c r="AG95" s="41">
        <v>0</v>
      </c>
      <c r="AH95" s="41">
        <v>1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1</v>
      </c>
      <c r="AR95" s="41">
        <v>1</v>
      </c>
      <c r="AS95" s="41">
        <v>0</v>
      </c>
      <c r="AT95" s="41">
        <v>0</v>
      </c>
      <c r="AU95" s="41">
        <v>0</v>
      </c>
      <c r="AV95" s="41">
        <v>1</v>
      </c>
      <c r="AW95" s="16">
        <f>COUNTIF(L95:AV95,"=3")+COUNTIF(L95:AV95,"=4")+COUNTIF(L95:AV95,"=-5")</f>
        <v>19</v>
      </c>
      <c r="AX95" s="16">
        <f t="shared" si="7"/>
        <v>18</v>
      </c>
      <c r="AY95" s="16">
        <f t="shared" si="8"/>
        <v>5</v>
      </c>
      <c r="AZ95" s="18">
        <f t="shared" si="9"/>
        <v>94.73684210526315</v>
      </c>
      <c r="BA95" s="54"/>
    </row>
    <row r="96" spans="1:53" x14ac:dyDescent="0.25">
      <c r="A96" s="108" t="s">
        <v>403</v>
      </c>
      <c r="B96" s="44" t="s">
        <v>182</v>
      </c>
      <c r="C96" s="44" t="s">
        <v>69</v>
      </c>
      <c r="D96" s="109"/>
      <c r="E96" s="44"/>
      <c r="F96" s="44"/>
      <c r="G96" s="44" t="s">
        <v>16</v>
      </c>
      <c r="H96" s="44" t="s">
        <v>43</v>
      </c>
      <c r="I96" s="108" t="s">
        <v>278</v>
      </c>
      <c r="J96" s="44" t="s">
        <v>111</v>
      </c>
      <c r="K96" s="44">
        <f t="shared" si="10"/>
        <v>93.333333333333329</v>
      </c>
      <c r="L96" s="41">
        <v>-5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4</v>
      </c>
      <c r="Y96" s="41">
        <v>4</v>
      </c>
      <c r="Z96" s="41">
        <v>4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1</v>
      </c>
      <c r="AW96" s="16">
        <f>COUNTIF(L96:AV96,"=3")+COUNTIF(L96:AV96,"=4")+COUNTIF(L96:AV96,"=-5")</f>
        <v>15</v>
      </c>
      <c r="AX96" s="16">
        <f t="shared" si="7"/>
        <v>14</v>
      </c>
      <c r="AY96" s="16">
        <f t="shared" si="8"/>
        <v>1</v>
      </c>
      <c r="AZ96" s="18">
        <f t="shared" si="9"/>
        <v>93.333333333333329</v>
      </c>
      <c r="BA96" s="54"/>
    </row>
    <row r="97" spans="1:53" x14ac:dyDescent="0.25">
      <c r="A97" s="108" t="s">
        <v>404</v>
      </c>
      <c r="B97" s="44"/>
      <c r="C97" s="44"/>
      <c r="D97" s="109"/>
      <c r="E97" s="44"/>
      <c r="F97" s="44"/>
      <c r="G97" s="44" t="s">
        <v>6</v>
      </c>
      <c r="H97" s="44" t="s">
        <v>57</v>
      </c>
      <c r="I97" s="108" t="s">
        <v>279</v>
      </c>
      <c r="J97" s="44" t="s">
        <v>128</v>
      </c>
      <c r="K97" s="44">
        <f t="shared" si="10"/>
        <v>0</v>
      </c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16">
        <f>COUNTIF(L97:AV97,"=3")+COUNTIF(L97:AV97,"=4")+COUNTIF(L97:AV97,"=5")</f>
        <v>0</v>
      </c>
      <c r="AX97" s="16">
        <f t="shared" si="7"/>
        <v>0</v>
      </c>
      <c r="AY97" s="16">
        <f t="shared" si="8"/>
        <v>0</v>
      </c>
      <c r="AZ97" s="18">
        <f t="shared" si="9"/>
        <v>0</v>
      </c>
      <c r="BA97" s="54"/>
    </row>
    <row r="98" spans="1:53" x14ac:dyDescent="0.25">
      <c r="A98" s="108" t="s">
        <v>405</v>
      </c>
      <c r="B98" s="44" t="s">
        <v>182</v>
      </c>
      <c r="C98" s="44" t="s">
        <v>69</v>
      </c>
      <c r="D98" s="109"/>
      <c r="E98" s="44"/>
      <c r="F98" s="44"/>
      <c r="G98" s="44" t="s">
        <v>16</v>
      </c>
      <c r="H98" s="44" t="s">
        <v>7</v>
      </c>
      <c r="I98" s="108" t="s">
        <v>280</v>
      </c>
      <c r="J98" s="44" t="s">
        <v>111</v>
      </c>
      <c r="K98" s="44">
        <f t="shared" si="10"/>
        <v>146.66666666666666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4</v>
      </c>
      <c r="Y98" s="41">
        <v>4</v>
      </c>
      <c r="Z98" s="41">
        <v>4</v>
      </c>
      <c r="AA98" s="41">
        <v>1</v>
      </c>
      <c r="AB98" s="41">
        <v>1</v>
      </c>
      <c r="AC98" s="41">
        <v>1</v>
      </c>
      <c r="AD98" s="41">
        <v>0</v>
      </c>
      <c r="AE98" s="41">
        <v>0</v>
      </c>
      <c r="AF98" s="41">
        <v>1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1</v>
      </c>
      <c r="AO98" s="41">
        <v>0</v>
      </c>
      <c r="AP98" s="41">
        <v>0</v>
      </c>
      <c r="AQ98" s="41">
        <v>1</v>
      </c>
      <c r="AR98" s="41">
        <v>0</v>
      </c>
      <c r="AS98" s="41">
        <v>0</v>
      </c>
      <c r="AT98" s="41">
        <v>0</v>
      </c>
      <c r="AU98" s="41">
        <v>0</v>
      </c>
      <c r="AV98" s="41">
        <v>1</v>
      </c>
      <c r="AW98" s="16">
        <f>COUNTIF(L98:AV98,"=3")+COUNTIF(L98:AV98,"=4")+COUNTIF(L98:AV98,"=-5")</f>
        <v>15</v>
      </c>
      <c r="AX98" s="16">
        <f t="shared" si="7"/>
        <v>15</v>
      </c>
      <c r="AY98" s="16">
        <f t="shared" si="8"/>
        <v>7</v>
      </c>
      <c r="AZ98" s="18">
        <f t="shared" si="9"/>
        <v>146.66666666666666</v>
      </c>
      <c r="BA98" s="54"/>
    </row>
    <row r="99" spans="1:53" x14ac:dyDescent="0.25">
      <c r="A99" s="108" t="s">
        <v>155</v>
      </c>
      <c r="B99" s="44" t="s">
        <v>182</v>
      </c>
      <c r="C99" s="44" t="s">
        <v>69</v>
      </c>
      <c r="D99" s="109"/>
      <c r="E99" s="44"/>
      <c r="F99" s="44"/>
      <c r="G99" s="44" t="s">
        <v>16</v>
      </c>
      <c r="H99" s="44" t="s">
        <v>57</v>
      </c>
      <c r="I99" s="108" t="s">
        <v>34</v>
      </c>
      <c r="J99" s="44" t="s">
        <v>111</v>
      </c>
      <c r="K99" s="44">
        <f t="shared" si="10"/>
        <v>80</v>
      </c>
      <c r="L99" s="41">
        <v>-5</v>
      </c>
      <c r="M99" s="41">
        <v>-5</v>
      </c>
      <c r="N99" s="41">
        <v>-5</v>
      </c>
      <c r="O99" s="41">
        <v>4</v>
      </c>
      <c r="P99" s="41">
        <v>4</v>
      </c>
      <c r="Q99" s="41">
        <v>4</v>
      </c>
      <c r="R99" s="41">
        <v>4</v>
      </c>
      <c r="S99" s="41">
        <v>4</v>
      </c>
      <c r="T99" s="41">
        <v>4</v>
      </c>
      <c r="U99" s="41">
        <v>4</v>
      </c>
      <c r="V99" s="41">
        <v>4</v>
      </c>
      <c r="W99" s="41">
        <v>4</v>
      </c>
      <c r="X99" s="41">
        <v>4</v>
      </c>
      <c r="Y99" s="41">
        <v>4</v>
      </c>
      <c r="Z99" s="41">
        <v>4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41">
        <v>0</v>
      </c>
      <c r="AU99" s="41">
        <v>0</v>
      </c>
      <c r="AV99" s="41">
        <v>0</v>
      </c>
      <c r="AW99" s="16">
        <f>COUNTIF(L99:AV99,"=3")+COUNTIF(L99:AV99,"=4")+COUNTIF(L99:AV99,"=-5")</f>
        <v>15</v>
      </c>
      <c r="AX99" s="16">
        <f t="shared" si="7"/>
        <v>12</v>
      </c>
      <c r="AY99" s="16">
        <f t="shared" si="8"/>
        <v>0</v>
      </c>
      <c r="AZ99" s="18">
        <f t="shared" si="9"/>
        <v>80</v>
      </c>
      <c r="BA99" s="54"/>
    </row>
    <row r="100" spans="1:53" x14ac:dyDescent="0.25">
      <c r="A100" s="108" t="s">
        <v>147</v>
      </c>
      <c r="B100" s="44" t="s">
        <v>182</v>
      </c>
      <c r="C100" s="44" t="s">
        <v>69</v>
      </c>
      <c r="D100" s="109"/>
      <c r="E100" s="44"/>
      <c r="F100" s="44"/>
      <c r="G100" s="44" t="s">
        <v>16</v>
      </c>
      <c r="H100" s="44" t="s">
        <v>43</v>
      </c>
      <c r="I100" s="108" t="s">
        <v>24</v>
      </c>
      <c r="J100" s="44" t="s">
        <v>111</v>
      </c>
      <c r="K100" s="44">
        <f t="shared" si="10"/>
        <v>93.333333333333329</v>
      </c>
      <c r="L100" s="41">
        <v>-5</v>
      </c>
      <c r="M100" s="41">
        <v>4</v>
      </c>
      <c r="N100" s="41">
        <v>4</v>
      </c>
      <c r="O100" s="41">
        <v>4</v>
      </c>
      <c r="P100" s="41">
        <v>4</v>
      </c>
      <c r="Q100" s="41">
        <v>4</v>
      </c>
      <c r="R100" s="41">
        <v>4</v>
      </c>
      <c r="S100" s="41">
        <v>4</v>
      </c>
      <c r="T100" s="41">
        <v>4</v>
      </c>
      <c r="U100" s="41">
        <v>4</v>
      </c>
      <c r="V100" s="41">
        <v>4</v>
      </c>
      <c r="W100" s="41">
        <v>4</v>
      </c>
      <c r="X100" s="41">
        <v>4</v>
      </c>
      <c r="Y100" s="41">
        <v>4</v>
      </c>
      <c r="Z100" s="41">
        <v>4</v>
      </c>
      <c r="AA100" s="41">
        <v>1</v>
      </c>
      <c r="AB100" s="41">
        <v>0</v>
      </c>
      <c r="AC100" s="41">
        <v>1</v>
      </c>
      <c r="AD100" s="41">
        <v>0</v>
      </c>
      <c r="AE100" s="41">
        <v>0</v>
      </c>
      <c r="AF100" s="41">
        <v>0</v>
      </c>
      <c r="AG100" s="41">
        <v>0</v>
      </c>
      <c r="AH100" s="41">
        <v>1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1">
        <v>0</v>
      </c>
      <c r="AQ100" s="41">
        <v>1</v>
      </c>
      <c r="AR100" s="41">
        <v>0</v>
      </c>
      <c r="AS100" s="41">
        <v>0</v>
      </c>
      <c r="AT100" s="41">
        <v>0</v>
      </c>
      <c r="AU100" s="41">
        <v>0</v>
      </c>
      <c r="AV100" s="41">
        <v>1</v>
      </c>
      <c r="AW100" s="16">
        <f>COUNTIF(L100:AV100,"=3")+COUNTIF(L100:AV100,"=4")+COUNTIF(L100:AV100,"=-5")</f>
        <v>15</v>
      </c>
      <c r="AX100" s="16">
        <f t="shared" si="7"/>
        <v>14</v>
      </c>
      <c r="AY100" s="16">
        <f t="shared" si="8"/>
        <v>5</v>
      </c>
      <c r="AZ100" s="18">
        <f t="shared" si="9"/>
        <v>93.333333333333329</v>
      </c>
      <c r="BA100" s="54"/>
    </row>
    <row r="101" spans="1:53" x14ac:dyDescent="0.25">
      <c r="A101" s="108" t="s">
        <v>406</v>
      </c>
      <c r="B101" s="44" t="s">
        <v>182</v>
      </c>
      <c r="C101" s="44" t="s">
        <v>69</v>
      </c>
      <c r="D101" s="109"/>
      <c r="E101" s="44"/>
      <c r="F101" s="44"/>
      <c r="G101" s="44" t="s">
        <v>16</v>
      </c>
      <c r="H101" s="44" t="s">
        <v>7</v>
      </c>
      <c r="I101" s="108" t="s">
        <v>281</v>
      </c>
      <c r="J101" s="44" t="s">
        <v>111</v>
      </c>
      <c r="K101" s="44">
        <f t="shared" ref="K101:K134" si="11">AZ101</f>
        <v>133.33333333333331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4</v>
      </c>
      <c r="Y101" s="41">
        <v>4</v>
      </c>
      <c r="Z101" s="41">
        <v>4</v>
      </c>
      <c r="AA101" s="41">
        <v>1</v>
      </c>
      <c r="AB101" s="41">
        <v>1</v>
      </c>
      <c r="AC101" s="41">
        <v>1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1">
        <v>1</v>
      </c>
      <c r="AO101" s="41">
        <v>0</v>
      </c>
      <c r="AP101" s="41">
        <v>0</v>
      </c>
      <c r="AQ101" s="41">
        <v>1</v>
      </c>
      <c r="AR101" s="41">
        <v>0</v>
      </c>
      <c r="AS101" s="41">
        <v>0</v>
      </c>
      <c r="AT101" s="41">
        <v>0</v>
      </c>
      <c r="AU101" s="41">
        <v>0</v>
      </c>
      <c r="AV101" s="41">
        <v>0</v>
      </c>
      <c r="AW101" s="16">
        <f>COUNTIF(L101:AV101,"=3")+COUNTIF(L101:AV101,"=4")+COUNTIF(L101:AV101,"=-5")</f>
        <v>15</v>
      </c>
      <c r="AX101" s="16">
        <f t="shared" si="7"/>
        <v>15</v>
      </c>
      <c r="AY101" s="16">
        <f t="shared" si="8"/>
        <v>5</v>
      </c>
      <c r="AZ101" s="18">
        <f t="shared" si="9"/>
        <v>133.33333333333331</v>
      </c>
      <c r="BA101" s="54"/>
    </row>
    <row r="102" spans="1:53" x14ac:dyDescent="0.25">
      <c r="A102" s="108" t="s">
        <v>149</v>
      </c>
      <c r="B102" s="44" t="s">
        <v>182</v>
      </c>
      <c r="C102" s="44" t="s">
        <v>69</v>
      </c>
      <c r="D102" s="109"/>
      <c r="E102" s="44"/>
      <c r="F102" s="44"/>
      <c r="G102" s="44" t="s">
        <v>16</v>
      </c>
      <c r="H102" s="44" t="s">
        <v>43</v>
      </c>
      <c r="I102" s="108" t="s">
        <v>26</v>
      </c>
      <c r="J102" s="44" t="s">
        <v>111</v>
      </c>
      <c r="K102" s="44">
        <f t="shared" si="11"/>
        <v>93.333333333333329</v>
      </c>
      <c r="L102" s="41">
        <v>-5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4</v>
      </c>
      <c r="U102" s="41">
        <v>4</v>
      </c>
      <c r="V102" s="41">
        <v>4</v>
      </c>
      <c r="W102" s="41">
        <v>4</v>
      </c>
      <c r="X102" s="41">
        <v>4</v>
      </c>
      <c r="Y102" s="41">
        <v>4</v>
      </c>
      <c r="Z102" s="41">
        <v>4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1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1">
        <v>1</v>
      </c>
      <c r="AO102" s="41">
        <v>0</v>
      </c>
      <c r="AP102" s="41">
        <v>0</v>
      </c>
      <c r="AQ102" s="41">
        <v>1</v>
      </c>
      <c r="AR102" s="41">
        <v>1</v>
      </c>
      <c r="AS102" s="41">
        <v>0</v>
      </c>
      <c r="AT102" s="41">
        <v>0</v>
      </c>
      <c r="AU102" s="41">
        <v>0</v>
      </c>
      <c r="AV102" s="41">
        <v>1</v>
      </c>
      <c r="AW102" s="16">
        <f>COUNTIF(L102:AV102,"=3")+COUNTIF(L102:AV102,"=4")+COUNTIF(L102:AV102,"=-5")</f>
        <v>15</v>
      </c>
      <c r="AX102" s="16">
        <f t="shared" si="7"/>
        <v>14</v>
      </c>
      <c r="AY102" s="16">
        <f t="shared" si="8"/>
        <v>5</v>
      </c>
      <c r="AZ102" s="18">
        <f t="shared" si="9"/>
        <v>93.333333333333329</v>
      </c>
      <c r="BA102" s="54"/>
    </row>
    <row r="103" spans="1:53" x14ac:dyDescent="0.25">
      <c r="A103" s="108" t="s">
        <v>407</v>
      </c>
      <c r="B103" s="44"/>
      <c r="C103" s="44"/>
      <c r="D103" s="109"/>
      <c r="E103" s="44"/>
      <c r="F103" s="44"/>
      <c r="G103" s="44" t="s">
        <v>6</v>
      </c>
      <c r="H103" s="44" t="s">
        <v>43</v>
      </c>
      <c r="I103" s="108" t="s">
        <v>282</v>
      </c>
      <c r="J103" s="44" t="s">
        <v>128</v>
      </c>
      <c r="K103" s="44">
        <f t="shared" si="11"/>
        <v>0</v>
      </c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16">
        <f>COUNTIF(L103:AV103,"=3")+COUNTIF(L103:AV103,"=4")+COUNTIF(L103:AV103,"=5")</f>
        <v>0</v>
      </c>
      <c r="AX103" s="16">
        <f t="shared" si="7"/>
        <v>0</v>
      </c>
      <c r="AY103" s="16">
        <f t="shared" si="8"/>
        <v>0</v>
      </c>
      <c r="AZ103" s="18">
        <f t="shared" si="9"/>
        <v>0</v>
      </c>
      <c r="BA103" s="54"/>
    </row>
    <row r="104" spans="1:53" x14ac:dyDescent="0.25">
      <c r="A104" s="108" t="s">
        <v>408</v>
      </c>
      <c r="B104" s="44" t="s">
        <v>3</v>
      </c>
      <c r="C104" s="44" t="s">
        <v>81</v>
      </c>
      <c r="D104" s="109"/>
      <c r="E104" s="44"/>
      <c r="F104" s="44"/>
      <c r="G104" s="44" t="s">
        <v>6</v>
      </c>
      <c r="H104" s="44" t="s">
        <v>57</v>
      </c>
      <c r="I104" s="108" t="s">
        <v>283</v>
      </c>
      <c r="J104" s="44" t="s">
        <v>111</v>
      </c>
      <c r="K104" s="44">
        <f t="shared" si="11"/>
        <v>76</v>
      </c>
      <c r="L104" s="41">
        <v>4</v>
      </c>
      <c r="M104" s="41">
        <v>3</v>
      </c>
      <c r="N104" s="41">
        <v>4</v>
      </c>
      <c r="O104" s="41">
        <v>4</v>
      </c>
      <c r="P104" s="41">
        <v>4</v>
      </c>
      <c r="Q104" s="41">
        <v>4</v>
      </c>
      <c r="R104" s="41">
        <v>4</v>
      </c>
      <c r="S104" s="41">
        <v>4</v>
      </c>
      <c r="T104" s="41">
        <v>4</v>
      </c>
      <c r="U104" s="41">
        <v>3</v>
      </c>
      <c r="V104" s="41">
        <v>3</v>
      </c>
      <c r="W104" s="41">
        <v>3</v>
      </c>
      <c r="X104" s="41">
        <v>3</v>
      </c>
      <c r="Y104" s="41">
        <v>4</v>
      </c>
      <c r="Z104" s="41">
        <v>4</v>
      </c>
      <c r="AA104" s="41">
        <v>4</v>
      </c>
      <c r="AB104" s="41">
        <v>4</v>
      </c>
      <c r="AC104" s="41">
        <v>4</v>
      </c>
      <c r="AD104" s="41">
        <v>3</v>
      </c>
      <c r="AE104" s="41">
        <v>4</v>
      </c>
      <c r="AF104" s="41">
        <v>4</v>
      </c>
      <c r="AG104" s="41">
        <v>4</v>
      </c>
      <c r="AH104" s="41">
        <v>4</v>
      </c>
      <c r="AI104" s="41">
        <v>4</v>
      </c>
      <c r="AJ104" s="41">
        <v>4</v>
      </c>
      <c r="AK104" s="41">
        <v>0</v>
      </c>
      <c r="AL104" s="41">
        <v>0</v>
      </c>
      <c r="AM104" s="41">
        <v>1</v>
      </c>
      <c r="AN104" s="41">
        <v>0</v>
      </c>
      <c r="AO104" s="41">
        <v>0</v>
      </c>
      <c r="AP104" s="41">
        <v>0</v>
      </c>
      <c r="AQ104" s="41">
        <v>1</v>
      </c>
      <c r="AR104" s="41">
        <v>1</v>
      </c>
      <c r="AS104" s="41">
        <v>0</v>
      </c>
      <c r="AT104" s="41">
        <v>0</v>
      </c>
      <c r="AU104" s="41">
        <v>0</v>
      </c>
      <c r="AV104" s="41">
        <v>0</v>
      </c>
      <c r="AW104" s="16">
        <f>COUNTIF(L104:AV104,"=3")+COUNTIF(L104:AV104,"=4")+COUNTIF(L104:AV104,"=-5")</f>
        <v>25</v>
      </c>
      <c r="AX104" s="16">
        <f t="shared" si="7"/>
        <v>19</v>
      </c>
      <c r="AY104" s="16">
        <f t="shared" si="8"/>
        <v>3</v>
      </c>
      <c r="AZ104" s="18">
        <f t="shared" si="9"/>
        <v>76</v>
      </c>
      <c r="BA104" s="54"/>
    </row>
    <row r="105" spans="1:53" x14ac:dyDescent="0.25">
      <c r="A105" s="108" t="s">
        <v>409</v>
      </c>
      <c r="B105" s="44" t="s">
        <v>182</v>
      </c>
      <c r="C105" s="44" t="s">
        <v>69</v>
      </c>
      <c r="D105" s="109"/>
      <c r="E105" s="44"/>
      <c r="F105" s="44"/>
      <c r="G105" s="44" t="s">
        <v>16</v>
      </c>
      <c r="H105" s="44" t="s">
        <v>43</v>
      </c>
      <c r="I105" s="108" t="s">
        <v>284</v>
      </c>
      <c r="J105" s="44" t="s">
        <v>111</v>
      </c>
      <c r="K105" s="44">
        <f t="shared" si="11"/>
        <v>86.666666666666671</v>
      </c>
      <c r="L105" s="41">
        <v>-5</v>
      </c>
      <c r="M105" s="41">
        <v>-5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4</v>
      </c>
      <c r="Y105" s="41">
        <v>4</v>
      </c>
      <c r="Z105" s="41">
        <v>4</v>
      </c>
      <c r="AA105" s="41">
        <v>1</v>
      </c>
      <c r="AB105" s="41">
        <v>1</v>
      </c>
      <c r="AC105" s="41">
        <v>1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1">
        <v>0</v>
      </c>
      <c r="AQ105" s="41">
        <v>1</v>
      </c>
      <c r="AR105" s="41">
        <v>0</v>
      </c>
      <c r="AS105" s="41">
        <v>0</v>
      </c>
      <c r="AT105" s="41">
        <v>0</v>
      </c>
      <c r="AU105" s="41">
        <v>0</v>
      </c>
      <c r="AV105" s="41">
        <v>0</v>
      </c>
      <c r="AW105" s="16">
        <f>COUNTIF(L105:AV105,"=3")+COUNTIF(L105:AV105,"=4")+COUNTIF(L105:AV105,"=-5")</f>
        <v>15</v>
      </c>
      <c r="AX105" s="16">
        <f t="shared" si="7"/>
        <v>13</v>
      </c>
      <c r="AY105" s="16">
        <f t="shared" si="8"/>
        <v>4</v>
      </c>
      <c r="AZ105" s="18">
        <f t="shared" si="9"/>
        <v>86.666666666666671</v>
      </c>
      <c r="BA105" s="54"/>
    </row>
    <row r="106" spans="1:53" x14ac:dyDescent="0.25">
      <c r="A106" s="108" t="s">
        <v>161</v>
      </c>
      <c r="B106" s="44" t="s">
        <v>183</v>
      </c>
      <c r="C106" s="44" t="s">
        <v>70</v>
      </c>
      <c r="D106" s="109"/>
      <c r="E106" s="44"/>
      <c r="F106" s="44"/>
      <c r="G106" s="44" t="s">
        <v>16</v>
      </c>
      <c r="H106" s="44" t="s">
        <v>7</v>
      </c>
      <c r="I106" s="108" t="s">
        <v>41</v>
      </c>
      <c r="J106" s="44" t="s">
        <v>111</v>
      </c>
      <c r="K106" s="44">
        <f t="shared" si="11"/>
        <v>84.210526315789465</v>
      </c>
      <c r="L106" s="41">
        <v>-5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4</v>
      </c>
      <c r="V106" s="41">
        <v>4</v>
      </c>
      <c r="W106" s="41">
        <v>4</v>
      </c>
      <c r="X106" s="41">
        <v>3</v>
      </c>
      <c r="Y106" s="41">
        <v>3</v>
      </c>
      <c r="Z106" s="41">
        <v>4</v>
      </c>
      <c r="AA106" s="41">
        <v>4</v>
      </c>
      <c r="AB106" s="41">
        <v>4</v>
      </c>
      <c r="AC106" s="41">
        <v>4</v>
      </c>
      <c r="AD106" s="41">
        <v>4</v>
      </c>
      <c r="AE106" s="41">
        <v>0</v>
      </c>
      <c r="AF106" s="41">
        <v>0</v>
      </c>
      <c r="AG106" s="41">
        <v>0</v>
      </c>
      <c r="AH106" s="41">
        <v>0</v>
      </c>
      <c r="AI106" s="41">
        <v>1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1">
        <v>0</v>
      </c>
      <c r="AQ106" s="41">
        <v>1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16">
        <f>COUNTIF(L106:AV106,"=3")+COUNTIF(L106:AV106,"=4")+COUNTIF(L106:AV106,"=-5")</f>
        <v>19</v>
      </c>
      <c r="AX106" s="16">
        <f t="shared" si="7"/>
        <v>16</v>
      </c>
      <c r="AY106" s="16">
        <f t="shared" si="8"/>
        <v>2</v>
      </c>
      <c r="AZ106" s="18">
        <f t="shared" si="9"/>
        <v>84.210526315789465</v>
      </c>
      <c r="BA106" s="54"/>
    </row>
    <row r="107" spans="1:53" x14ac:dyDescent="0.25">
      <c r="A107" s="108" t="s">
        <v>410</v>
      </c>
      <c r="B107" s="44"/>
      <c r="C107" s="44"/>
      <c r="D107" s="109"/>
      <c r="E107" s="44"/>
      <c r="F107" s="44"/>
      <c r="G107" s="44" t="s">
        <v>16</v>
      </c>
      <c r="H107" s="44" t="s">
        <v>43</v>
      </c>
      <c r="I107" s="108" t="s">
        <v>285</v>
      </c>
      <c r="J107" s="44" t="s">
        <v>128</v>
      </c>
      <c r="K107" s="44">
        <f t="shared" si="11"/>
        <v>0</v>
      </c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16">
        <f>COUNTIF(L107:AV107,"=3")+COUNTIF(L107:AV107,"=4")+COUNTIF(L107:AV107,"=5")</f>
        <v>0</v>
      </c>
      <c r="AX107" s="16">
        <f t="shared" si="7"/>
        <v>0</v>
      </c>
      <c r="AY107" s="16">
        <f t="shared" si="8"/>
        <v>0</v>
      </c>
      <c r="AZ107" s="18">
        <f t="shared" si="9"/>
        <v>0</v>
      </c>
      <c r="BA107" s="54"/>
    </row>
    <row r="108" spans="1:53" x14ac:dyDescent="0.25">
      <c r="A108" s="108" t="s">
        <v>411</v>
      </c>
      <c r="B108" s="44"/>
      <c r="C108" s="44"/>
      <c r="D108" s="109"/>
      <c r="E108" s="44"/>
      <c r="F108" s="44"/>
      <c r="G108" s="44" t="s">
        <v>16</v>
      </c>
      <c r="H108" s="44" t="s">
        <v>43</v>
      </c>
      <c r="I108" s="108" t="s">
        <v>286</v>
      </c>
      <c r="J108" s="44" t="s">
        <v>128</v>
      </c>
      <c r="K108" s="44">
        <f t="shared" si="11"/>
        <v>0</v>
      </c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16">
        <f>COUNTIF(L108:AV108,"=3")+COUNTIF(L108:AV108,"=4")+COUNTIF(L108:AV108,"=5")</f>
        <v>0</v>
      </c>
      <c r="AX108" s="16">
        <f t="shared" si="7"/>
        <v>0</v>
      </c>
      <c r="AY108" s="16">
        <f t="shared" si="8"/>
        <v>0</v>
      </c>
      <c r="AZ108" s="18">
        <f t="shared" si="9"/>
        <v>0</v>
      </c>
      <c r="BA108" s="54"/>
    </row>
    <row r="109" spans="1:53" x14ac:dyDescent="0.25">
      <c r="A109" s="108" t="s">
        <v>151</v>
      </c>
      <c r="B109" s="44" t="s">
        <v>182</v>
      </c>
      <c r="C109" s="44" t="s">
        <v>69</v>
      </c>
      <c r="D109" s="109"/>
      <c r="E109" s="44"/>
      <c r="F109" s="44"/>
      <c r="G109" s="44" t="s">
        <v>16</v>
      </c>
      <c r="H109" s="44" t="s">
        <v>57</v>
      </c>
      <c r="I109" s="108" t="s">
        <v>30</v>
      </c>
      <c r="J109" s="44" t="s">
        <v>111</v>
      </c>
      <c r="K109" s="44">
        <f t="shared" si="11"/>
        <v>93.333333333333329</v>
      </c>
      <c r="L109" s="41">
        <v>-5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4</v>
      </c>
      <c r="Y109" s="41">
        <v>4</v>
      </c>
      <c r="Z109" s="41">
        <v>4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0</v>
      </c>
      <c r="AL109" s="41">
        <v>0</v>
      </c>
      <c r="AM109" s="41">
        <v>0</v>
      </c>
      <c r="AN109" s="41">
        <v>1</v>
      </c>
      <c r="AO109" s="41">
        <v>0</v>
      </c>
      <c r="AP109" s="41">
        <v>0</v>
      </c>
      <c r="AQ109" s="41">
        <v>1</v>
      </c>
      <c r="AR109" s="41">
        <v>0</v>
      </c>
      <c r="AS109" s="41">
        <v>0</v>
      </c>
      <c r="AT109" s="41">
        <v>0</v>
      </c>
      <c r="AU109" s="41">
        <v>0</v>
      </c>
      <c r="AV109" s="41">
        <v>1</v>
      </c>
      <c r="AW109" s="16">
        <f>COUNTIF(L109:AV109,"=3")+COUNTIF(L109:AV109,"=4")+COUNTIF(L109:AV109,"=-5")</f>
        <v>15</v>
      </c>
      <c r="AX109" s="16">
        <f t="shared" si="7"/>
        <v>14</v>
      </c>
      <c r="AY109" s="16">
        <f t="shared" si="8"/>
        <v>3</v>
      </c>
      <c r="AZ109" s="18">
        <f t="shared" si="9"/>
        <v>93.333333333333329</v>
      </c>
      <c r="BA109" s="54"/>
    </row>
    <row r="110" spans="1:53" x14ac:dyDescent="0.25">
      <c r="A110" s="108" t="s">
        <v>412</v>
      </c>
      <c r="B110" s="44" t="s">
        <v>183</v>
      </c>
      <c r="C110" s="44" t="s">
        <v>70</v>
      </c>
      <c r="D110" s="109"/>
      <c r="E110" s="44"/>
      <c r="F110" s="44"/>
      <c r="G110" s="44" t="s">
        <v>6</v>
      </c>
      <c r="H110" s="44" t="s">
        <v>57</v>
      </c>
      <c r="I110" s="108" t="s">
        <v>287</v>
      </c>
      <c r="J110" s="44" t="s">
        <v>111</v>
      </c>
      <c r="K110" s="44">
        <f t="shared" si="11"/>
        <v>94.73684210526315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4</v>
      </c>
      <c r="Y110" s="41">
        <v>4</v>
      </c>
      <c r="Z110" s="41">
        <v>4</v>
      </c>
      <c r="AA110" s="41">
        <v>4</v>
      </c>
      <c r="AB110" s="41">
        <v>4</v>
      </c>
      <c r="AC110" s="41">
        <v>4</v>
      </c>
      <c r="AD110" s="41">
        <v>3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41">
        <v>0</v>
      </c>
      <c r="AU110" s="41">
        <v>0</v>
      </c>
      <c r="AV110" s="41">
        <v>0</v>
      </c>
      <c r="AW110" s="16">
        <f>COUNTIF(L110:AV110,"=3")+COUNTIF(L110:AV110,"=4")+COUNTIF(L110:AV110,"=-5")</f>
        <v>19</v>
      </c>
      <c r="AX110" s="16">
        <f t="shared" si="7"/>
        <v>18</v>
      </c>
      <c r="AY110" s="16">
        <f t="shared" si="8"/>
        <v>0</v>
      </c>
      <c r="AZ110" s="18">
        <f t="shared" si="9"/>
        <v>94.73684210526315</v>
      </c>
      <c r="BA110" s="54"/>
    </row>
    <row r="111" spans="1:53" x14ac:dyDescent="0.25">
      <c r="A111" s="108" t="s">
        <v>413</v>
      </c>
      <c r="B111" s="44"/>
      <c r="C111" s="44"/>
      <c r="D111" s="109"/>
      <c r="E111" s="44"/>
      <c r="F111" s="44"/>
      <c r="G111" s="44" t="s">
        <v>6</v>
      </c>
      <c r="H111" s="44" t="s">
        <v>57</v>
      </c>
      <c r="I111" s="108" t="s">
        <v>288</v>
      </c>
      <c r="J111" s="44" t="s">
        <v>128</v>
      </c>
      <c r="K111" s="44">
        <f t="shared" si="11"/>
        <v>0</v>
      </c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16">
        <f>COUNTIF(L111:AV111,"=3")+COUNTIF(L111:AV111,"=4")+COUNTIF(L111:AV111,"=5")</f>
        <v>0</v>
      </c>
      <c r="AX111" s="16">
        <f t="shared" si="7"/>
        <v>0</v>
      </c>
      <c r="AY111" s="16">
        <f t="shared" si="8"/>
        <v>0</v>
      </c>
      <c r="AZ111" s="18">
        <f t="shared" si="9"/>
        <v>0</v>
      </c>
      <c r="BA111" s="54"/>
    </row>
    <row r="112" spans="1:53" x14ac:dyDescent="0.25">
      <c r="A112" s="108" t="s">
        <v>414</v>
      </c>
      <c r="B112" s="44" t="s">
        <v>182</v>
      </c>
      <c r="C112" s="44" t="s">
        <v>69</v>
      </c>
      <c r="D112" s="109"/>
      <c r="E112" s="44"/>
      <c r="F112" s="44"/>
      <c r="G112" s="44" t="s">
        <v>16</v>
      </c>
      <c r="H112" s="44" t="s">
        <v>43</v>
      </c>
      <c r="I112" s="108" t="s">
        <v>289</v>
      </c>
      <c r="J112" s="44" t="s">
        <v>111</v>
      </c>
      <c r="K112" s="44">
        <f t="shared" si="11"/>
        <v>93.333333333333329</v>
      </c>
      <c r="L112" s="41">
        <v>-5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4</v>
      </c>
      <c r="S112" s="41">
        <v>4</v>
      </c>
      <c r="T112" s="41">
        <v>4</v>
      </c>
      <c r="U112" s="41">
        <v>4</v>
      </c>
      <c r="V112" s="41">
        <v>4</v>
      </c>
      <c r="W112" s="41">
        <v>4</v>
      </c>
      <c r="X112" s="41">
        <v>4</v>
      </c>
      <c r="Y112" s="41">
        <v>4</v>
      </c>
      <c r="Z112" s="41">
        <v>4</v>
      </c>
      <c r="AA112" s="41">
        <v>0</v>
      </c>
      <c r="AB112" s="41">
        <v>1</v>
      </c>
      <c r="AC112" s="41">
        <v>0</v>
      </c>
      <c r="AD112" s="41">
        <v>0</v>
      </c>
      <c r="AE112" s="41">
        <v>0</v>
      </c>
      <c r="AF112" s="41">
        <v>1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  <c r="AP112" s="41">
        <v>0</v>
      </c>
      <c r="AQ112" s="41">
        <v>1</v>
      </c>
      <c r="AR112" s="41">
        <v>0</v>
      </c>
      <c r="AS112" s="41">
        <v>0</v>
      </c>
      <c r="AT112" s="41">
        <v>0</v>
      </c>
      <c r="AU112" s="41">
        <v>0</v>
      </c>
      <c r="AV112" s="41">
        <v>0</v>
      </c>
      <c r="AW112" s="16">
        <f>COUNTIF(L112:AV112,"=3")+COUNTIF(L112:AV112,"=4")+COUNTIF(L112:AV112,"=-5")</f>
        <v>15</v>
      </c>
      <c r="AX112" s="16">
        <f t="shared" si="7"/>
        <v>14</v>
      </c>
      <c r="AY112" s="16">
        <f t="shared" si="8"/>
        <v>3</v>
      </c>
      <c r="AZ112" s="18">
        <f t="shared" si="9"/>
        <v>93.333333333333329</v>
      </c>
      <c r="BA112" s="54"/>
    </row>
    <row r="113" spans="1:53" x14ac:dyDescent="0.25">
      <c r="A113" s="108" t="s">
        <v>162</v>
      </c>
      <c r="B113" s="44" t="s">
        <v>183</v>
      </c>
      <c r="C113" s="44" t="s">
        <v>70</v>
      </c>
      <c r="D113" s="109"/>
      <c r="E113" s="44"/>
      <c r="F113" s="44"/>
      <c r="G113" s="44" t="s">
        <v>6</v>
      </c>
      <c r="H113" s="44" t="s">
        <v>7</v>
      </c>
      <c r="I113" s="108" t="s">
        <v>42</v>
      </c>
      <c r="J113" s="44" t="s">
        <v>111</v>
      </c>
      <c r="K113" s="44">
        <f t="shared" si="11"/>
        <v>94.73684210526315</v>
      </c>
      <c r="L113" s="41">
        <v>4</v>
      </c>
      <c r="M113" s="41">
        <v>-5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4</v>
      </c>
      <c r="AC113" s="41">
        <v>4</v>
      </c>
      <c r="AD113" s="41">
        <v>4</v>
      </c>
      <c r="AE113" s="41">
        <v>0</v>
      </c>
      <c r="AF113" s="41">
        <v>0</v>
      </c>
      <c r="AG113" s="41">
        <v>0</v>
      </c>
      <c r="AH113" s="41">
        <v>0</v>
      </c>
      <c r="AI113" s="41">
        <v>1</v>
      </c>
      <c r="AJ113" s="41">
        <v>0</v>
      </c>
      <c r="AK113" s="41">
        <v>0</v>
      </c>
      <c r="AL113" s="41">
        <v>0</v>
      </c>
      <c r="AM113" s="41">
        <v>0</v>
      </c>
      <c r="AN113" s="41">
        <v>0</v>
      </c>
      <c r="AO113" s="41">
        <v>0</v>
      </c>
      <c r="AP113" s="41">
        <v>0</v>
      </c>
      <c r="AQ113" s="41">
        <v>1</v>
      </c>
      <c r="AR113" s="41">
        <v>0</v>
      </c>
      <c r="AS113" s="41">
        <v>0</v>
      </c>
      <c r="AT113" s="41">
        <v>0</v>
      </c>
      <c r="AU113" s="41">
        <v>0</v>
      </c>
      <c r="AV113" s="41">
        <v>1</v>
      </c>
      <c r="AW113" s="16">
        <f>COUNTIF(L113:AV113,"=3")+COUNTIF(L113:AV113,"=4")+COUNTIF(L113:AV113,"=-5")</f>
        <v>19</v>
      </c>
      <c r="AX113" s="16">
        <f t="shared" si="7"/>
        <v>18</v>
      </c>
      <c r="AY113" s="16">
        <f t="shared" si="8"/>
        <v>3</v>
      </c>
      <c r="AZ113" s="18">
        <f t="shared" si="9"/>
        <v>94.73684210526315</v>
      </c>
      <c r="BA113" s="54"/>
    </row>
    <row r="114" spans="1:53" x14ac:dyDescent="0.25">
      <c r="A114" s="108" t="s">
        <v>169</v>
      </c>
      <c r="B114" s="44" t="s">
        <v>184</v>
      </c>
      <c r="C114" s="44" t="s">
        <v>71</v>
      </c>
      <c r="D114" s="109"/>
      <c r="E114" s="44"/>
      <c r="F114" s="44"/>
      <c r="G114" s="44" t="s">
        <v>6</v>
      </c>
      <c r="H114" s="44" t="s">
        <v>43</v>
      </c>
      <c r="I114" s="108" t="s">
        <v>51</v>
      </c>
      <c r="J114" s="44" t="s">
        <v>111</v>
      </c>
      <c r="K114" s="44">
        <f t="shared" si="11"/>
        <v>90.476190476190482</v>
      </c>
      <c r="L114" s="41">
        <v>-5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4</v>
      </c>
      <c r="U114" s="41">
        <v>4</v>
      </c>
      <c r="V114" s="41">
        <v>4</v>
      </c>
      <c r="W114" s="41">
        <v>3</v>
      </c>
      <c r="X114" s="41">
        <v>4</v>
      </c>
      <c r="Y114" s="41">
        <v>4</v>
      </c>
      <c r="Z114" s="41">
        <v>4</v>
      </c>
      <c r="AA114" s="41">
        <v>4</v>
      </c>
      <c r="AB114" s="41">
        <v>4</v>
      </c>
      <c r="AC114" s="41">
        <v>4</v>
      </c>
      <c r="AD114" s="41">
        <v>4</v>
      </c>
      <c r="AE114" s="41">
        <v>4</v>
      </c>
      <c r="AF114" s="41">
        <v>1</v>
      </c>
      <c r="AG114" s="41">
        <v>1</v>
      </c>
      <c r="AH114" s="41">
        <v>4</v>
      </c>
      <c r="AI114" s="41">
        <v>1</v>
      </c>
      <c r="AJ114" s="41">
        <v>1</v>
      </c>
      <c r="AK114" s="41">
        <v>0</v>
      </c>
      <c r="AL114" s="41">
        <v>0</v>
      </c>
      <c r="AM114" s="41">
        <v>0</v>
      </c>
      <c r="AN114" s="41">
        <v>0</v>
      </c>
      <c r="AO114" s="41">
        <v>0</v>
      </c>
      <c r="AP114" s="41">
        <v>1</v>
      </c>
      <c r="AQ114" s="41">
        <v>1</v>
      </c>
      <c r="AR114" s="41">
        <v>1</v>
      </c>
      <c r="AS114" s="41">
        <v>0</v>
      </c>
      <c r="AT114" s="41">
        <v>0</v>
      </c>
      <c r="AU114" s="41">
        <v>0</v>
      </c>
      <c r="AV114" s="41">
        <v>0</v>
      </c>
      <c r="AW114" s="16">
        <f>COUNTIF(L114:AV114,"=3")+COUNTIF(L114:AV114,"=4")+COUNTIF(L114:AV114,"=-5")</f>
        <v>21</v>
      </c>
      <c r="AX114" s="16">
        <f t="shared" si="7"/>
        <v>19</v>
      </c>
      <c r="AY114" s="16">
        <f t="shared" si="8"/>
        <v>7</v>
      </c>
      <c r="AZ114" s="18">
        <f t="shared" si="9"/>
        <v>90.476190476190482</v>
      </c>
      <c r="BA114" s="54"/>
    </row>
    <row r="115" spans="1:53" x14ac:dyDescent="0.25">
      <c r="A115" s="108" t="s">
        <v>415</v>
      </c>
      <c r="B115" s="44"/>
      <c r="C115" s="44"/>
      <c r="D115" s="109"/>
      <c r="E115" s="44"/>
      <c r="F115" s="44"/>
      <c r="G115" s="44" t="s">
        <v>6</v>
      </c>
      <c r="H115" s="44" t="s">
        <v>43</v>
      </c>
      <c r="I115" s="108" t="s">
        <v>290</v>
      </c>
      <c r="J115" s="44" t="s">
        <v>128</v>
      </c>
      <c r="K115" s="44">
        <f t="shared" si="11"/>
        <v>0</v>
      </c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16">
        <f>COUNTIF(L115:AV115,"=3")+COUNTIF(L115:AV115,"=4")+COUNTIF(L115:AV115,"=5")</f>
        <v>0</v>
      </c>
      <c r="AX115" s="16">
        <f t="shared" si="7"/>
        <v>0</v>
      </c>
      <c r="AY115" s="16">
        <f t="shared" si="8"/>
        <v>0</v>
      </c>
      <c r="AZ115" s="18">
        <f t="shared" si="9"/>
        <v>0</v>
      </c>
      <c r="BA115" s="54"/>
    </row>
    <row r="116" spans="1:53" x14ac:dyDescent="0.25">
      <c r="A116" s="108" t="s">
        <v>156</v>
      </c>
      <c r="B116" s="44" t="s">
        <v>182</v>
      </c>
      <c r="C116" s="44" t="s">
        <v>69</v>
      </c>
      <c r="D116" s="109"/>
      <c r="E116" s="44"/>
      <c r="F116" s="44"/>
      <c r="G116" s="44" t="s">
        <v>16</v>
      </c>
      <c r="H116" s="44" t="s">
        <v>57</v>
      </c>
      <c r="I116" s="108" t="s">
        <v>35</v>
      </c>
      <c r="J116" s="44" t="s">
        <v>111</v>
      </c>
      <c r="K116" s="44">
        <f t="shared" si="11"/>
        <v>93.333333333333329</v>
      </c>
      <c r="L116" s="41">
        <v>-5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4</v>
      </c>
      <c r="Y116" s="41">
        <v>4</v>
      </c>
      <c r="Z116" s="41">
        <v>4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41">
        <v>0</v>
      </c>
      <c r="AG116" s="41">
        <v>0</v>
      </c>
      <c r="AH116" s="41">
        <v>1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1">
        <v>1</v>
      </c>
      <c r="AO116" s="41">
        <v>1</v>
      </c>
      <c r="AP116" s="41">
        <v>1</v>
      </c>
      <c r="AQ116" s="41">
        <v>1</v>
      </c>
      <c r="AR116" s="41">
        <v>0</v>
      </c>
      <c r="AS116" s="41">
        <v>0</v>
      </c>
      <c r="AT116" s="41">
        <v>0</v>
      </c>
      <c r="AU116" s="41">
        <v>0</v>
      </c>
      <c r="AV116" s="41">
        <v>0</v>
      </c>
      <c r="AW116" s="16">
        <f>COUNTIF(L116:AV116,"=3")+COUNTIF(L116:AV116,"=4")+COUNTIF(L116:AV116,"=-5")</f>
        <v>15</v>
      </c>
      <c r="AX116" s="16">
        <f t="shared" si="7"/>
        <v>14</v>
      </c>
      <c r="AY116" s="16">
        <f t="shared" si="8"/>
        <v>5</v>
      </c>
      <c r="AZ116" s="18">
        <f t="shared" si="9"/>
        <v>93.333333333333329</v>
      </c>
      <c r="BA116" s="54"/>
    </row>
    <row r="117" spans="1:53" x14ac:dyDescent="0.25">
      <c r="A117" s="108" t="s">
        <v>416</v>
      </c>
      <c r="B117" s="44" t="s">
        <v>183</v>
      </c>
      <c r="C117" s="44" t="s">
        <v>70</v>
      </c>
      <c r="D117" s="109"/>
      <c r="E117" s="44"/>
      <c r="F117" s="44"/>
      <c r="G117" s="44" t="s">
        <v>6</v>
      </c>
      <c r="H117" s="44" t="s">
        <v>7</v>
      </c>
      <c r="I117" s="108" t="s">
        <v>291</v>
      </c>
      <c r="J117" s="44" t="s">
        <v>111</v>
      </c>
      <c r="K117" s="44">
        <f t="shared" si="11"/>
        <v>121.05263157894737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4</v>
      </c>
      <c r="Y117" s="41">
        <v>4</v>
      </c>
      <c r="Z117" s="41">
        <v>4</v>
      </c>
      <c r="AA117" s="41">
        <v>4</v>
      </c>
      <c r="AB117" s="41">
        <v>4</v>
      </c>
      <c r="AC117" s="41">
        <v>4</v>
      </c>
      <c r="AD117" s="41">
        <v>4</v>
      </c>
      <c r="AE117" s="41">
        <v>1</v>
      </c>
      <c r="AF117" s="41">
        <v>0</v>
      </c>
      <c r="AG117" s="41">
        <v>0</v>
      </c>
      <c r="AH117" s="41">
        <v>0</v>
      </c>
      <c r="AI117" s="41">
        <v>1</v>
      </c>
      <c r="AJ117" s="41">
        <v>0</v>
      </c>
      <c r="AK117" s="41">
        <v>0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1</v>
      </c>
      <c r="AR117" s="41">
        <v>0</v>
      </c>
      <c r="AS117" s="41">
        <v>0</v>
      </c>
      <c r="AT117" s="41">
        <v>0</v>
      </c>
      <c r="AU117" s="41">
        <v>0</v>
      </c>
      <c r="AV117" s="41">
        <v>0</v>
      </c>
      <c r="AW117" s="16">
        <f>COUNTIF(L117:AV117,"=3")+COUNTIF(L117:AV117,"=4")+COUNTIF(L117:AV117,"=-5")</f>
        <v>19</v>
      </c>
      <c r="AX117" s="16">
        <f t="shared" si="7"/>
        <v>19</v>
      </c>
      <c r="AY117" s="16">
        <f t="shared" si="8"/>
        <v>4</v>
      </c>
      <c r="AZ117" s="18">
        <f t="shared" si="9"/>
        <v>121.05263157894737</v>
      </c>
      <c r="BA117" s="54"/>
    </row>
    <row r="118" spans="1:53" x14ac:dyDescent="0.25">
      <c r="A118" s="108" t="s">
        <v>417</v>
      </c>
      <c r="B118" s="44"/>
      <c r="C118" s="44"/>
      <c r="D118" s="109"/>
      <c r="E118" s="44"/>
      <c r="F118" s="44"/>
      <c r="G118" s="44" t="s">
        <v>6</v>
      </c>
      <c r="H118" s="44" t="s">
        <v>57</v>
      </c>
      <c r="I118" s="108" t="s">
        <v>292</v>
      </c>
      <c r="J118" s="44" t="s">
        <v>128</v>
      </c>
      <c r="K118" s="44">
        <f t="shared" si="11"/>
        <v>0</v>
      </c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16">
        <f>COUNTIF(L118:AV118,"=3")+COUNTIF(L118:AV118,"=4")+COUNTIF(L118:AV118,"=5")</f>
        <v>0</v>
      </c>
      <c r="AX118" s="16">
        <f t="shared" si="7"/>
        <v>0</v>
      </c>
      <c r="AY118" s="16">
        <f t="shared" si="8"/>
        <v>0</v>
      </c>
      <c r="AZ118" s="18">
        <f t="shared" si="9"/>
        <v>0</v>
      </c>
      <c r="BA118" s="54"/>
    </row>
    <row r="119" spans="1:53" x14ac:dyDescent="0.25">
      <c r="A119" s="108" t="s">
        <v>418</v>
      </c>
      <c r="B119" s="44" t="s">
        <v>183</v>
      </c>
      <c r="C119" s="44" t="s">
        <v>70</v>
      </c>
      <c r="D119" s="109"/>
      <c r="E119" s="44"/>
      <c r="F119" s="44"/>
      <c r="G119" s="44" t="s">
        <v>6</v>
      </c>
      <c r="H119" s="44" t="s">
        <v>43</v>
      </c>
      <c r="I119" s="108" t="s">
        <v>293</v>
      </c>
      <c r="J119" s="44" t="s">
        <v>111</v>
      </c>
      <c r="K119" s="44">
        <f t="shared" si="11"/>
        <v>94.73684210526315</v>
      </c>
      <c r="L119" s="41">
        <v>-5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4</v>
      </c>
      <c r="T119" s="41">
        <v>4</v>
      </c>
      <c r="U119" s="41">
        <v>4</v>
      </c>
      <c r="V119" s="41">
        <v>4</v>
      </c>
      <c r="W119" s="41">
        <v>4</v>
      </c>
      <c r="X119" s="41">
        <v>4</v>
      </c>
      <c r="Y119" s="41">
        <v>4</v>
      </c>
      <c r="Z119" s="41">
        <v>4</v>
      </c>
      <c r="AA119" s="41">
        <v>4</v>
      </c>
      <c r="AB119" s="41">
        <v>4</v>
      </c>
      <c r="AC119" s="41">
        <v>4</v>
      </c>
      <c r="AD119" s="41">
        <v>4</v>
      </c>
      <c r="AE119" s="41">
        <v>1</v>
      </c>
      <c r="AF119" s="41">
        <v>1</v>
      </c>
      <c r="AG119" s="41">
        <v>0</v>
      </c>
      <c r="AH119" s="41">
        <v>0</v>
      </c>
      <c r="AI119" s="41">
        <v>1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41">
        <v>0</v>
      </c>
      <c r="AU119" s="41">
        <v>0</v>
      </c>
      <c r="AV119" s="41">
        <v>0</v>
      </c>
      <c r="AW119" s="16">
        <f>COUNTIF(L119:AV119,"=3")+COUNTIF(L119:AV119,"=4")+COUNTIF(L119:AV119,"=-5")</f>
        <v>19</v>
      </c>
      <c r="AX119" s="16">
        <f t="shared" si="7"/>
        <v>18</v>
      </c>
      <c r="AY119" s="16">
        <f t="shared" si="8"/>
        <v>3</v>
      </c>
      <c r="AZ119" s="18">
        <f t="shared" si="9"/>
        <v>94.73684210526315</v>
      </c>
      <c r="BA119" s="54"/>
    </row>
    <row r="120" spans="1:53" x14ac:dyDescent="0.25">
      <c r="A120" s="108" t="s">
        <v>419</v>
      </c>
      <c r="B120" s="44" t="s">
        <v>182</v>
      </c>
      <c r="C120" s="44" t="s">
        <v>69</v>
      </c>
      <c r="D120" s="109"/>
      <c r="E120" s="44"/>
      <c r="F120" s="44"/>
      <c r="G120" s="44" t="s">
        <v>6</v>
      </c>
      <c r="H120" s="44" t="s">
        <v>7</v>
      </c>
      <c r="I120" s="108" t="s">
        <v>294</v>
      </c>
      <c r="J120" s="44" t="s">
        <v>111</v>
      </c>
      <c r="K120" s="44">
        <f t="shared" si="11"/>
        <v>80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4</v>
      </c>
      <c r="U120" s="41">
        <v>4</v>
      </c>
      <c r="V120" s="41">
        <v>4</v>
      </c>
      <c r="W120" s="41">
        <v>3</v>
      </c>
      <c r="X120" s="41">
        <v>3</v>
      </c>
      <c r="Y120" s="41">
        <v>3</v>
      </c>
      <c r="Z120" s="41">
        <v>4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41">
        <v>0</v>
      </c>
      <c r="AU120" s="41">
        <v>0</v>
      </c>
      <c r="AV120" s="41">
        <v>0</v>
      </c>
      <c r="AW120" s="16">
        <f>COUNTIF(L120:AV120,"=3")+COUNTIF(L120:AV120,"=4")+COUNTIF(L120:AV120,"=-5")</f>
        <v>15</v>
      </c>
      <c r="AX120" s="16">
        <f t="shared" si="7"/>
        <v>12</v>
      </c>
      <c r="AY120" s="16">
        <f t="shared" si="8"/>
        <v>0</v>
      </c>
      <c r="AZ120" s="18">
        <f t="shared" si="9"/>
        <v>80</v>
      </c>
      <c r="BA120" s="54"/>
    </row>
    <row r="121" spans="1:53" x14ac:dyDescent="0.25">
      <c r="A121" s="108" t="s">
        <v>420</v>
      </c>
      <c r="B121" s="44" t="s">
        <v>182</v>
      </c>
      <c r="C121" s="44" t="s">
        <v>69</v>
      </c>
      <c r="D121" s="109"/>
      <c r="E121" s="44"/>
      <c r="F121" s="44"/>
      <c r="G121" s="44" t="s">
        <v>16</v>
      </c>
      <c r="H121" s="44" t="s">
        <v>57</v>
      </c>
      <c r="I121" s="108" t="s">
        <v>295</v>
      </c>
      <c r="J121" s="44" t="s">
        <v>111</v>
      </c>
      <c r="K121" s="44">
        <f t="shared" si="11"/>
        <v>93.333333333333329</v>
      </c>
      <c r="L121" s="41">
        <v>-5</v>
      </c>
      <c r="M121" s="41">
        <v>4</v>
      </c>
      <c r="N121" s="41">
        <v>4</v>
      </c>
      <c r="O121" s="41">
        <v>4</v>
      </c>
      <c r="P121" s="41">
        <v>4</v>
      </c>
      <c r="Q121" s="41">
        <v>4</v>
      </c>
      <c r="R121" s="41">
        <v>4</v>
      </c>
      <c r="S121" s="41">
        <v>4</v>
      </c>
      <c r="T121" s="41">
        <v>4</v>
      </c>
      <c r="U121" s="41">
        <v>4</v>
      </c>
      <c r="V121" s="41">
        <v>4</v>
      </c>
      <c r="W121" s="41">
        <v>4</v>
      </c>
      <c r="X121" s="41">
        <v>4</v>
      </c>
      <c r="Y121" s="41">
        <v>4</v>
      </c>
      <c r="Z121" s="41">
        <v>4</v>
      </c>
      <c r="AA121" s="41">
        <v>0</v>
      </c>
      <c r="AB121" s="41">
        <v>1</v>
      </c>
      <c r="AC121" s="41">
        <v>1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0</v>
      </c>
      <c r="AL121" s="41">
        <v>0</v>
      </c>
      <c r="AM121" s="41">
        <v>0</v>
      </c>
      <c r="AN121" s="41">
        <v>1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41">
        <v>0</v>
      </c>
      <c r="AU121" s="41">
        <v>0</v>
      </c>
      <c r="AV121" s="41">
        <v>0</v>
      </c>
      <c r="AW121" s="16">
        <f>COUNTIF(L121:AV121,"=3")+COUNTIF(L121:AV121,"=4")+COUNTIF(L121:AV121,"=-5")</f>
        <v>15</v>
      </c>
      <c r="AX121" s="16">
        <f t="shared" si="7"/>
        <v>14</v>
      </c>
      <c r="AY121" s="16">
        <f t="shared" si="8"/>
        <v>3</v>
      </c>
      <c r="AZ121" s="18">
        <f t="shared" si="9"/>
        <v>93.333333333333329</v>
      </c>
      <c r="BA121" s="54"/>
    </row>
    <row r="122" spans="1:53" x14ac:dyDescent="0.25">
      <c r="A122" s="108" t="s">
        <v>421</v>
      </c>
      <c r="B122" s="44" t="s">
        <v>182</v>
      </c>
      <c r="C122" s="44" t="s">
        <v>69</v>
      </c>
      <c r="D122" s="109"/>
      <c r="E122" s="44"/>
      <c r="F122" s="44"/>
      <c r="G122" s="44" t="s">
        <v>16</v>
      </c>
      <c r="H122" s="44" t="s">
        <v>57</v>
      </c>
      <c r="I122" s="108" t="s">
        <v>296</v>
      </c>
      <c r="J122" s="44" t="s">
        <v>111</v>
      </c>
      <c r="K122" s="44">
        <f t="shared" si="11"/>
        <v>106.66666666666667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4</v>
      </c>
      <c r="U122" s="41">
        <v>4</v>
      </c>
      <c r="V122" s="41">
        <v>4</v>
      </c>
      <c r="W122" s="41">
        <v>4</v>
      </c>
      <c r="X122" s="41">
        <v>4</v>
      </c>
      <c r="Y122" s="41">
        <v>4</v>
      </c>
      <c r="Z122" s="41">
        <v>4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1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41">
        <v>0</v>
      </c>
      <c r="AU122" s="41">
        <v>0</v>
      </c>
      <c r="AV122" s="41">
        <v>0</v>
      </c>
      <c r="AW122" s="16">
        <f>COUNTIF(L122:AV122,"=3")+COUNTIF(L122:AV122,"=4")+COUNTIF(L122:AV122,"=-5")</f>
        <v>15</v>
      </c>
      <c r="AX122" s="16">
        <f t="shared" si="7"/>
        <v>15</v>
      </c>
      <c r="AY122" s="16">
        <f t="shared" si="8"/>
        <v>1</v>
      </c>
      <c r="AZ122" s="18">
        <f t="shared" si="9"/>
        <v>106.66666666666667</v>
      </c>
      <c r="BA122" s="54"/>
    </row>
    <row r="123" spans="1:53" x14ac:dyDescent="0.25">
      <c r="A123" s="108" t="s">
        <v>158</v>
      </c>
      <c r="B123" s="44" t="s">
        <v>182</v>
      </c>
      <c r="C123" s="44" t="s">
        <v>69</v>
      </c>
      <c r="D123" s="109"/>
      <c r="E123" s="44"/>
      <c r="F123" s="44"/>
      <c r="G123" s="44" t="s">
        <v>16</v>
      </c>
      <c r="H123" s="44" t="s">
        <v>57</v>
      </c>
      <c r="I123" s="108" t="s">
        <v>37</v>
      </c>
      <c r="J123" s="44" t="s">
        <v>111</v>
      </c>
      <c r="K123" s="44">
        <f t="shared" si="11"/>
        <v>93.333333333333329</v>
      </c>
      <c r="L123" s="41">
        <v>-5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4</v>
      </c>
      <c r="Y123" s="41">
        <v>4</v>
      </c>
      <c r="Z123" s="41">
        <v>4</v>
      </c>
      <c r="AA123" s="41">
        <v>0</v>
      </c>
      <c r="AB123" s="41">
        <v>1</v>
      </c>
      <c r="AC123" s="41">
        <v>1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0</v>
      </c>
      <c r="AO123" s="41">
        <v>0</v>
      </c>
      <c r="AP123" s="41">
        <v>0</v>
      </c>
      <c r="AQ123" s="41">
        <v>1</v>
      </c>
      <c r="AR123" s="41">
        <v>0</v>
      </c>
      <c r="AS123" s="41">
        <v>0</v>
      </c>
      <c r="AT123" s="41">
        <v>0</v>
      </c>
      <c r="AU123" s="41">
        <v>0</v>
      </c>
      <c r="AV123" s="41">
        <v>0</v>
      </c>
      <c r="AW123" s="16">
        <f>COUNTIF(L123:AV123,"=3")+COUNTIF(L123:AV123,"=4")+COUNTIF(L123:AV123,"=-5")</f>
        <v>15</v>
      </c>
      <c r="AX123" s="16">
        <f t="shared" si="7"/>
        <v>14</v>
      </c>
      <c r="AY123" s="16">
        <f t="shared" si="8"/>
        <v>3</v>
      </c>
      <c r="AZ123" s="18">
        <f t="shared" si="9"/>
        <v>93.333333333333329</v>
      </c>
      <c r="BA123" s="54"/>
    </row>
    <row r="124" spans="1:53" x14ac:dyDescent="0.25">
      <c r="A124" s="108" t="s">
        <v>422</v>
      </c>
      <c r="B124" s="44"/>
      <c r="C124" s="44"/>
      <c r="D124" s="109"/>
      <c r="E124" s="44"/>
      <c r="F124" s="44"/>
      <c r="G124" s="44" t="s">
        <v>52</v>
      </c>
      <c r="H124" s="44" t="s">
        <v>79</v>
      </c>
      <c r="I124" s="108">
        <v>3947</v>
      </c>
      <c r="J124" s="44" t="s">
        <v>128</v>
      </c>
      <c r="K124" s="44">
        <f t="shared" si="11"/>
        <v>0</v>
      </c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16">
        <f>COUNTIF(L124:AV124,"=3")+COUNTIF(L124:AV124,"=4")+COUNTIF(L124:AV124,"=5")</f>
        <v>0</v>
      </c>
      <c r="AX124" s="16">
        <f t="shared" si="7"/>
        <v>0</v>
      </c>
      <c r="AY124" s="16">
        <f t="shared" si="8"/>
        <v>0</v>
      </c>
      <c r="AZ124" s="18">
        <f t="shared" si="9"/>
        <v>0</v>
      </c>
      <c r="BA124" s="54"/>
    </row>
    <row r="125" spans="1:53" x14ac:dyDescent="0.25">
      <c r="A125" s="108" t="s">
        <v>423</v>
      </c>
      <c r="B125" s="44"/>
      <c r="C125" s="44"/>
      <c r="D125" s="109"/>
      <c r="E125" s="44"/>
      <c r="F125" s="44"/>
      <c r="G125" s="44" t="s">
        <v>6</v>
      </c>
      <c r="H125" s="44" t="s">
        <v>43</v>
      </c>
      <c r="I125" s="108" t="s">
        <v>297</v>
      </c>
      <c r="J125" s="44" t="s">
        <v>128</v>
      </c>
      <c r="K125" s="44">
        <f t="shared" si="11"/>
        <v>0</v>
      </c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16">
        <f>COUNTIF(L125:AV125,"=3")+COUNTIF(L125:AV125,"=4")+COUNTIF(L125:AV125,"=5")</f>
        <v>0</v>
      </c>
      <c r="AX125" s="16">
        <f t="shared" si="7"/>
        <v>0</v>
      </c>
      <c r="AY125" s="16">
        <f t="shared" si="8"/>
        <v>0</v>
      </c>
      <c r="AZ125" s="18">
        <f t="shared" si="9"/>
        <v>0</v>
      </c>
      <c r="BA125" s="54"/>
    </row>
    <row r="126" spans="1:53" x14ac:dyDescent="0.25">
      <c r="A126" s="108" t="s">
        <v>424</v>
      </c>
      <c r="B126" s="44" t="s">
        <v>182</v>
      </c>
      <c r="C126" s="44" t="s">
        <v>69</v>
      </c>
      <c r="D126" s="109"/>
      <c r="E126" s="44"/>
      <c r="F126" s="44"/>
      <c r="G126" s="44" t="s">
        <v>16</v>
      </c>
      <c r="H126" s="44" t="s">
        <v>57</v>
      </c>
      <c r="I126" s="108" t="s">
        <v>298</v>
      </c>
      <c r="J126" s="44" t="s">
        <v>111</v>
      </c>
      <c r="K126" s="44">
        <f t="shared" si="11"/>
        <v>93.333333333333329</v>
      </c>
      <c r="L126" s="41">
        <v>-5</v>
      </c>
      <c r="M126" s="41">
        <v>4</v>
      </c>
      <c r="N126" s="41">
        <v>4</v>
      </c>
      <c r="O126" s="41">
        <v>4</v>
      </c>
      <c r="P126" s="41">
        <v>4</v>
      </c>
      <c r="Q126" s="41">
        <v>4</v>
      </c>
      <c r="R126" s="41">
        <v>4</v>
      </c>
      <c r="S126" s="41">
        <v>4</v>
      </c>
      <c r="T126" s="41">
        <v>4</v>
      </c>
      <c r="U126" s="41">
        <v>4</v>
      </c>
      <c r="V126" s="41">
        <v>4</v>
      </c>
      <c r="W126" s="41">
        <v>4</v>
      </c>
      <c r="X126" s="41">
        <v>4</v>
      </c>
      <c r="Y126" s="41">
        <v>4</v>
      </c>
      <c r="Z126" s="41">
        <v>4</v>
      </c>
      <c r="AA126" s="41">
        <v>0</v>
      </c>
      <c r="AB126" s="41">
        <v>1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0</v>
      </c>
      <c r="AQ126" s="41">
        <v>1</v>
      </c>
      <c r="AR126" s="41">
        <v>0</v>
      </c>
      <c r="AS126" s="41">
        <v>0</v>
      </c>
      <c r="AT126" s="41">
        <v>0</v>
      </c>
      <c r="AU126" s="41">
        <v>0</v>
      </c>
      <c r="AV126" s="41">
        <v>1</v>
      </c>
      <c r="AW126" s="16">
        <f>COUNTIF(L126:AV126,"=3")+COUNTIF(L126:AV126,"=4")+COUNTIF(L126:AV126,"=-5")</f>
        <v>15</v>
      </c>
      <c r="AX126" s="16">
        <f t="shared" si="7"/>
        <v>14</v>
      </c>
      <c r="AY126" s="16">
        <f t="shared" si="8"/>
        <v>3</v>
      </c>
      <c r="AZ126" s="18">
        <f t="shared" si="9"/>
        <v>93.333333333333329</v>
      </c>
      <c r="BA126" s="54"/>
    </row>
    <row r="127" spans="1:53" x14ac:dyDescent="0.25">
      <c r="A127" s="108" t="s">
        <v>425</v>
      </c>
      <c r="B127" s="44" t="s">
        <v>182</v>
      </c>
      <c r="C127" s="44" t="s">
        <v>69</v>
      </c>
      <c r="D127" s="109"/>
      <c r="E127" s="44"/>
      <c r="F127" s="44"/>
      <c r="G127" s="44" t="s">
        <v>16</v>
      </c>
      <c r="H127" s="44" t="s">
        <v>7</v>
      </c>
      <c r="I127" s="108" t="s">
        <v>299</v>
      </c>
      <c r="J127" s="44" t="s">
        <v>111</v>
      </c>
      <c r="K127" s="44">
        <f t="shared" si="11"/>
        <v>113.33333333333333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4</v>
      </c>
      <c r="Y127" s="41">
        <v>4</v>
      </c>
      <c r="Z127" s="41">
        <v>4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0</v>
      </c>
      <c r="AO127" s="41">
        <v>0</v>
      </c>
      <c r="AP127" s="41">
        <v>0</v>
      </c>
      <c r="AQ127" s="41">
        <v>1</v>
      </c>
      <c r="AR127" s="41">
        <v>0</v>
      </c>
      <c r="AS127" s="41">
        <v>0</v>
      </c>
      <c r="AT127" s="41">
        <v>0</v>
      </c>
      <c r="AU127" s="41">
        <v>0</v>
      </c>
      <c r="AV127" s="41">
        <v>1</v>
      </c>
      <c r="AW127" s="16">
        <f>COUNTIF(L127:AV127,"=3")+COUNTIF(L127:AV127,"=4")+COUNTIF(L127:AV127,"=-5")</f>
        <v>15</v>
      </c>
      <c r="AX127" s="16">
        <f t="shared" si="7"/>
        <v>15</v>
      </c>
      <c r="AY127" s="16">
        <f t="shared" si="8"/>
        <v>2</v>
      </c>
      <c r="AZ127" s="18">
        <f t="shared" si="9"/>
        <v>113.33333333333333</v>
      </c>
      <c r="BA127" s="54"/>
    </row>
    <row r="128" spans="1:53" x14ac:dyDescent="0.25">
      <c r="A128" s="108" t="s">
        <v>426</v>
      </c>
      <c r="B128" s="44" t="s">
        <v>184</v>
      </c>
      <c r="C128" s="44" t="s">
        <v>71</v>
      </c>
      <c r="D128" s="109"/>
      <c r="E128" s="44"/>
      <c r="F128" s="44"/>
      <c r="G128" s="44" t="s">
        <v>6</v>
      </c>
      <c r="H128" s="44" t="s">
        <v>57</v>
      </c>
      <c r="I128" s="108" t="s">
        <v>300</v>
      </c>
      <c r="J128" s="44" t="s">
        <v>111</v>
      </c>
      <c r="K128" s="44">
        <f t="shared" si="11"/>
        <v>114.28571428571428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4</v>
      </c>
      <c r="U128" s="41">
        <v>4</v>
      </c>
      <c r="V128" s="41">
        <v>4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4</v>
      </c>
      <c r="AD128" s="41">
        <v>4</v>
      </c>
      <c r="AE128" s="41">
        <v>4</v>
      </c>
      <c r="AF128" s="41">
        <v>0</v>
      </c>
      <c r="AG128" s="41">
        <v>1</v>
      </c>
      <c r="AH128" s="41">
        <v>4</v>
      </c>
      <c r="AI128" s="41">
        <v>1</v>
      </c>
      <c r="AJ128" s="41">
        <v>1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41">
        <v>0</v>
      </c>
      <c r="AU128" s="41">
        <v>0</v>
      </c>
      <c r="AV128" s="41">
        <v>0</v>
      </c>
      <c r="AW128" s="16">
        <f>COUNTIF(L128:AV128,"=3")+COUNTIF(L128:AV128,"=4")+COUNTIF(L128:AV128,"=-5")</f>
        <v>21</v>
      </c>
      <c r="AX128" s="16">
        <f t="shared" si="7"/>
        <v>21</v>
      </c>
      <c r="AY128" s="16">
        <f t="shared" si="8"/>
        <v>3</v>
      </c>
      <c r="AZ128" s="18">
        <f t="shared" si="9"/>
        <v>114.28571428571428</v>
      </c>
      <c r="BA128" s="54"/>
    </row>
    <row r="129" spans="1:53" x14ac:dyDescent="0.25">
      <c r="A129" s="108" t="s">
        <v>157</v>
      </c>
      <c r="B129" s="44" t="s">
        <v>182</v>
      </c>
      <c r="C129" s="44" t="s">
        <v>69</v>
      </c>
      <c r="D129" s="109"/>
      <c r="E129" s="44"/>
      <c r="F129" s="44"/>
      <c r="G129" s="44" t="s">
        <v>16</v>
      </c>
      <c r="H129" s="44" t="s">
        <v>57</v>
      </c>
      <c r="I129" s="108" t="s">
        <v>36</v>
      </c>
      <c r="J129" s="44" t="s">
        <v>111</v>
      </c>
      <c r="K129" s="44">
        <f t="shared" si="11"/>
        <v>86.666666666666671</v>
      </c>
      <c r="L129" s="41">
        <v>-5</v>
      </c>
      <c r="M129" s="41">
        <v>-5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4</v>
      </c>
      <c r="Y129" s="41">
        <v>4</v>
      </c>
      <c r="Z129" s="41">
        <v>4</v>
      </c>
      <c r="AA129" s="41">
        <v>0</v>
      </c>
      <c r="AB129" s="41">
        <v>1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0</v>
      </c>
      <c r="AT129" s="41">
        <v>0</v>
      </c>
      <c r="AU129" s="41">
        <v>0</v>
      </c>
      <c r="AV129" s="41">
        <v>1</v>
      </c>
      <c r="AW129" s="16">
        <f>COUNTIF(L129:AV129,"=3")+COUNTIF(L129:AV129,"=4")+COUNTIF(L129:AV129,"=-5")</f>
        <v>15</v>
      </c>
      <c r="AX129" s="16">
        <f t="shared" si="7"/>
        <v>13</v>
      </c>
      <c r="AY129" s="16">
        <f t="shared" si="8"/>
        <v>2</v>
      </c>
      <c r="AZ129" s="18">
        <f t="shared" si="9"/>
        <v>86.666666666666671</v>
      </c>
      <c r="BA129" s="54"/>
    </row>
    <row r="130" spans="1:53" x14ac:dyDescent="0.25">
      <c r="A130" s="108" t="s">
        <v>427</v>
      </c>
      <c r="B130" s="44"/>
      <c r="C130" s="44"/>
      <c r="D130" s="109"/>
      <c r="E130" s="44"/>
      <c r="F130" s="44"/>
      <c r="G130" s="44" t="s">
        <v>6</v>
      </c>
      <c r="H130" s="44" t="s">
        <v>38</v>
      </c>
      <c r="I130" s="108" t="s">
        <v>301</v>
      </c>
      <c r="J130" s="44" t="s">
        <v>128</v>
      </c>
      <c r="K130" s="44">
        <f t="shared" si="11"/>
        <v>0</v>
      </c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16">
        <f>COUNTIF(L130:AV130,"=3")+COUNTIF(L130:AV130,"=4")+COUNTIF(L130:AV130,"=5")</f>
        <v>0</v>
      </c>
      <c r="AX130" s="16">
        <f t="shared" si="7"/>
        <v>0</v>
      </c>
      <c r="AY130" s="16">
        <f t="shared" si="8"/>
        <v>0</v>
      </c>
      <c r="AZ130" s="18">
        <f t="shared" si="9"/>
        <v>0</v>
      </c>
      <c r="BA130" s="54"/>
    </row>
    <row r="131" spans="1:53" x14ac:dyDescent="0.25">
      <c r="A131" s="108" t="s">
        <v>166</v>
      </c>
      <c r="B131" s="44" t="s">
        <v>183</v>
      </c>
      <c r="C131" s="44" t="s">
        <v>70</v>
      </c>
      <c r="D131" s="109"/>
      <c r="E131" s="44"/>
      <c r="F131" s="44"/>
      <c r="G131" s="44" t="s">
        <v>6</v>
      </c>
      <c r="H131" s="44" t="s">
        <v>57</v>
      </c>
      <c r="I131" s="108" t="s">
        <v>47</v>
      </c>
      <c r="J131" s="44" t="s">
        <v>111</v>
      </c>
      <c r="K131" s="44">
        <f t="shared" si="11"/>
        <v>57.894736842105267</v>
      </c>
      <c r="L131" s="41">
        <v>-5</v>
      </c>
      <c r="M131" s="41">
        <v>-5</v>
      </c>
      <c r="N131" s="41">
        <v>-5</v>
      </c>
      <c r="O131" s="41">
        <v>4</v>
      </c>
      <c r="P131" s="41">
        <v>4</v>
      </c>
      <c r="Q131" s="41">
        <v>4</v>
      </c>
      <c r="R131" s="41">
        <v>4</v>
      </c>
      <c r="S131" s="41">
        <v>4</v>
      </c>
      <c r="T131" s="41">
        <v>4</v>
      </c>
      <c r="U131" s="41">
        <v>3</v>
      </c>
      <c r="V131" s="41">
        <v>3</v>
      </c>
      <c r="W131" s="41">
        <v>4</v>
      </c>
      <c r="X131" s="41">
        <v>3</v>
      </c>
      <c r="Y131" s="41">
        <v>3</v>
      </c>
      <c r="Z131" s="41">
        <v>4</v>
      </c>
      <c r="AA131" s="41">
        <v>4</v>
      </c>
      <c r="AB131" s="41">
        <v>3</v>
      </c>
      <c r="AC131" s="41">
        <v>4</v>
      </c>
      <c r="AD131" s="41">
        <v>4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0</v>
      </c>
      <c r="AT131" s="41">
        <v>0</v>
      </c>
      <c r="AU131" s="41">
        <v>0</v>
      </c>
      <c r="AV131" s="41">
        <v>1</v>
      </c>
      <c r="AW131" s="16">
        <f>COUNTIF(L131:AV131,"=3")+COUNTIF(L131:AV131,"=4")+COUNTIF(L131:AV131,"=-5")</f>
        <v>19</v>
      </c>
      <c r="AX131" s="16">
        <f t="shared" si="7"/>
        <v>11</v>
      </c>
      <c r="AY131" s="16">
        <f t="shared" si="8"/>
        <v>1</v>
      </c>
      <c r="AZ131" s="18">
        <f t="shared" si="9"/>
        <v>57.894736842105267</v>
      </c>
      <c r="BA131" s="54"/>
    </row>
    <row r="132" spans="1:53" x14ac:dyDescent="0.25">
      <c r="A132" s="108" t="s">
        <v>428</v>
      </c>
      <c r="B132" s="44"/>
      <c r="C132" s="44"/>
      <c r="D132" s="109"/>
      <c r="E132" s="44"/>
      <c r="F132" s="44"/>
      <c r="G132" s="44" t="s">
        <v>6</v>
      </c>
      <c r="H132" s="44" t="s">
        <v>38</v>
      </c>
      <c r="I132" s="108" t="s">
        <v>302</v>
      </c>
      <c r="J132" s="44" t="s">
        <v>128</v>
      </c>
      <c r="K132" s="44">
        <f t="shared" si="11"/>
        <v>0</v>
      </c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16">
        <f t="shared" ref="AW132:AW195" si="12">COUNTIF(L132:AV132,"=3")+COUNTIF(L132:AV132,"=4")+COUNTIF(L132:AV132,"=5")</f>
        <v>0</v>
      </c>
      <c r="AX132" s="16">
        <f t="shared" ref="AX132:AX195" si="13">COUNTIF(L132:AV132,"=4")</f>
        <v>0</v>
      </c>
      <c r="AY132" s="16">
        <f t="shared" ref="AY132:AY195" si="14">COUNTIF(L132:AV132,"=1")</f>
        <v>0</v>
      </c>
      <c r="AZ132" s="18">
        <f t="shared" ref="AZ132:AZ195" si="15">IFERROR(IF(I132&lt;&gt;"",IF(AX132/AW132*100=100, (AX132+AY132)/AW132*100,AX132/AW132*100),""),0)</f>
        <v>0</v>
      </c>
      <c r="BA132" s="54"/>
    </row>
    <row r="133" spans="1:53" x14ac:dyDescent="0.25">
      <c r="A133" s="108" t="s">
        <v>429</v>
      </c>
      <c r="B133" s="44" t="s">
        <v>183</v>
      </c>
      <c r="C133" s="44" t="s">
        <v>70</v>
      </c>
      <c r="D133" s="109"/>
      <c r="E133" s="44"/>
      <c r="F133" s="44"/>
      <c r="G133" s="44" t="s">
        <v>6</v>
      </c>
      <c r="H133" s="44" t="s">
        <v>79</v>
      </c>
      <c r="I133" s="108" t="s">
        <v>303</v>
      </c>
      <c r="J133" s="44" t="s">
        <v>111</v>
      </c>
      <c r="K133" s="44">
        <f t="shared" si="11"/>
        <v>26.315789473684209</v>
      </c>
      <c r="L133" s="41">
        <v>3</v>
      </c>
      <c r="M133" s="41">
        <v>3</v>
      </c>
      <c r="N133" s="41">
        <v>3</v>
      </c>
      <c r="O133" s="41">
        <v>4</v>
      </c>
      <c r="P133" s="41">
        <v>4</v>
      </c>
      <c r="Q133" s="41">
        <v>4</v>
      </c>
      <c r="R133" s="41">
        <v>3</v>
      </c>
      <c r="S133" s="41">
        <v>3</v>
      </c>
      <c r="T133" s="41">
        <v>3</v>
      </c>
      <c r="U133" s="41">
        <v>3</v>
      </c>
      <c r="V133" s="41">
        <v>3</v>
      </c>
      <c r="W133" s="41">
        <v>3</v>
      </c>
      <c r="X133" s="41">
        <v>3</v>
      </c>
      <c r="Y133" s="41">
        <v>3</v>
      </c>
      <c r="Z133" s="41">
        <v>3</v>
      </c>
      <c r="AA133" s="41">
        <v>3</v>
      </c>
      <c r="AB133" s="41">
        <v>4</v>
      </c>
      <c r="AC133" s="41">
        <v>4</v>
      </c>
      <c r="AD133" s="41">
        <v>3</v>
      </c>
      <c r="AE133" s="41">
        <v>0</v>
      </c>
      <c r="AF133" s="41">
        <v>1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41">
        <v>0</v>
      </c>
      <c r="AU133" s="41">
        <v>0</v>
      </c>
      <c r="AV133" s="41">
        <v>0</v>
      </c>
      <c r="AW133" s="16">
        <f>COUNTIF(L133:AV133,"=3")+COUNTIF(L133:AV133,"=4")+COUNTIF(L133:AV133,"=-5")</f>
        <v>19</v>
      </c>
      <c r="AX133" s="16">
        <f t="shared" si="13"/>
        <v>5</v>
      </c>
      <c r="AY133" s="16">
        <f t="shared" si="14"/>
        <v>1</v>
      </c>
      <c r="AZ133" s="18">
        <f t="shared" si="15"/>
        <v>26.315789473684209</v>
      </c>
      <c r="BA133" s="54"/>
    </row>
    <row r="134" spans="1:53" x14ac:dyDescent="0.25">
      <c r="A134" s="108" t="s">
        <v>430</v>
      </c>
      <c r="B134" s="44" t="s">
        <v>181</v>
      </c>
      <c r="C134" s="44" t="s">
        <v>72</v>
      </c>
      <c r="D134" s="109"/>
      <c r="E134" s="44"/>
      <c r="F134" s="44"/>
      <c r="G134" s="44" t="s">
        <v>6</v>
      </c>
      <c r="H134" s="44" t="s">
        <v>38</v>
      </c>
      <c r="I134" s="108" t="s">
        <v>304</v>
      </c>
      <c r="J134" s="44" t="s">
        <v>111</v>
      </c>
      <c r="K134" s="44">
        <f t="shared" si="11"/>
        <v>83.333333333333343</v>
      </c>
      <c r="L134" s="41">
        <v>-5</v>
      </c>
      <c r="M134" s="41">
        <v>0</v>
      </c>
      <c r="N134" s="41">
        <v>0</v>
      </c>
      <c r="O134" s="41">
        <v>4</v>
      </c>
      <c r="P134" s="41">
        <v>4</v>
      </c>
      <c r="Q134" s="41">
        <v>4</v>
      </c>
      <c r="R134" s="41">
        <v>0</v>
      </c>
      <c r="S134" s="41">
        <v>0</v>
      </c>
      <c r="T134" s="41">
        <v>0</v>
      </c>
      <c r="U134" s="41">
        <v>4</v>
      </c>
      <c r="V134" s="41">
        <v>4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0</v>
      </c>
      <c r="AQ134" s="41">
        <v>0</v>
      </c>
      <c r="AR134" s="41">
        <v>0</v>
      </c>
      <c r="AS134" s="41">
        <v>1</v>
      </c>
      <c r="AT134" s="41">
        <v>0</v>
      </c>
      <c r="AU134" s="41">
        <v>0</v>
      </c>
      <c r="AV134" s="41">
        <v>0</v>
      </c>
      <c r="AW134" s="16">
        <f>COUNTIF(L134:AV134,"=3")+COUNTIF(L134:AV134,"=4")+COUNTIF(L134:AV134,"=-5")</f>
        <v>6</v>
      </c>
      <c r="AX134" s="16">
        <f t="shared" si="13"/>
        <v>5</v>
      </c>
      <c r="AY134" s="16">
        <f t="shared" si="14"/>
        <v>1</v>
      </c>
      <c r="AZ134" s="18">
        <f t="shared" si="15"/>
        <v>83.333333333333343</v>
      </c>
      <c r="BA134" s="54"/>
    </row>
    <row r="135" spans="1:53" x14ac:dyDescent="0.25">
      <c r="A135" s="108"/>
      <c r="B135" s="44"/>
      <c r="C135" s="44"/>
      <c r="D135" s="44"/>
      <c r="E135" s="44"/>
      <c r="F135" s="44"/>
      <c r="G135" s="44"/>
      <c r="H135" s="44"/>
      <c r="I135" s="108"/>
      <c r="J135" s="44"/>
      <c r="K135" s="44" t="str">
        <f t="shared" ref="K135:K195" si="16">AZ135</f>
        <v/>
      </c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16">
        <f t="shared" si="12"/>
        <v>0</v>
      </c>
      <c r="AX135" s="16">
        <f t="shared" si="13"/>
        <v>0</v>
      </c>
      <c r="AY135" s="16">
        <f t="shared" si="14"/>
        <v>0</v>
      </c>
      <c r="AZ135" s="18" t="str">
        <f t="shared" si="15"/>
        <v/>
      </c>
      <c r="BA135" s="54"/>
    </row>
    <row r="136" spans="1:53" x14ac:dyDescent="0.25">
      <c r="A136" s="108"/>
      <c r="B136" s="44"/>
      <c r="C136" s="44"/>
      <c r="D136" s="44"/>
      <c r="E136" s="44"/>
      <c r="F136" s="44"/>
      <c r="G136" s="44"/>
      <c r="H136" s="44"/>
      <c r="I136" s="108"/>
      <c r="J136" s="44"/>
      <c r="K136" s="44" t="str">
        <f t="shared" si="16"/>
        <v/>
      </c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16">
        <f t="shared" si="12"/>
        <v>0</v>
      </c>
      <c r="AX136" s="16">
        <f t="shared" si="13"/>
        <v>0</v>
      </c>
      <c r="AY136" s="16">
        <f t="shared" si="14"/>
        <v>0</v>
      </c>
      <c r="AZ136" s="18" t="str">
        <f t="shared" si="15"/>
        <v/>
      </c>
      <c r="BA136" s="54"/>
    </row>
    <row r="137" spans="1:53" x14ac:dyDescent="0.25">
      <c r="A137" s="108"/>
      <c r="B137" s="44"/>
      <c r="C137" s="44"/>
      <c r="D137" s="44"/>
      <c r="E137" s="44"/>
      <c r="F137" s="44"/>
      <c r="G137" s="44"/>
      <c r="H137" s="44"/>
      <c r="I137" s="108"/>
      <c r="J137" s="44"/>
      <c r="K137" s="44" t="str">
        <f t="shared" si="16"/>
        <v/>
      </c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16">
        <f t="shared" si="12"/>
        <v>0</v>
      </c>
      <c r="AX137" s="16">
        <f t="shared" si="13"/>
        <v>0</v>
      </c>
      <c r="AY137" s="16">
        <f t="shared" si="14"/>
        <v>0</v>
      </c>
      <c r="AZ137" s="18" t="str">
        <f t="shared" si="15"/>
        <v/>
      </c>
      <c r="BA137" s="54"/>
    </row>
    <row r="138" spans="1:53" x14ac:dyDescent="0.25">
      <c r="A138" s="108"/>
      <c r="B138" s="44"/>
      <c r="C138" s="44"/>
      <c r="D138" s="44"/>
      <c r="E138" s="44"/>
      <c r="F138" s="44"/>
      <c r="G138" s="44"/>
      <c r="H138" s="44"/>
      <c r="I138" s="108"/>
      <c r="J138" s="44"/>
      <c r="K138" s="44" t="str">
        <f t="shared" si="16"/>
        <v/>
      </c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16">
        <f t="shared" si="12"/>
        <v>0</v>
      </c>
      <c r="AX138" s="16">
        <f t="shared" si="13"/>
        <v>0</v>
      </c>
      <c r="AY138" s="16">
        <f t="shared" si="14"/>
        <v>0</v>
      </c>
      <c r="AZ138" s="18" t="str">
        <f t="shared" si="15"/>
        <v/>
      </c>
      <c r="BA138" s="54"/>
    </row>
    <row r="139" spans="1:53" x14ac:dyDescent="0.25">
      <c r="A139" s="108"/>
      <c r="B139" s="44"/>
      <c r="C139" s="44"/>
      <c r="D139" s="44"/>
      <c r="E139" s="44"/>
      <c r="F139" s="44"/>
      <c r="G139" s="44"/>
      <c r="H139" s="44"/>
      <c r="I139" s="108"/>
      <c r="J139" s="44"/>
      <c r="K139" s="44" t="str">
        <f t="shared" si="16"/>
        <v/>
      </c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16">
        <f t="shared" si="12"/>
        <v>0</v>
      </c>
      <c r="AX139" s="16">
        <f t="shared" si="13"/>
        <v>0</v>
      </c>
      <c r="AY139" s="16">
        <f t="shared" si="14"/>
        <v>0</v>
      </c>
      <c r="AZ139" s="18" t="str">
        <f t="shared" si="15"/>
        <v/>
      </c>
      <c r="BA139" s="54"/>
    </row>
    <row r="140" spans="1:53" x14ac:dyDescent="0.25">
      <c r="A140" s="108"/>
      <c r="B140" s="44"/>
      <c r="C140" s="44"/>
      <c r="D140" s="44"/>
      <c r="E140" s="44"/>
      <c r="F140" s="44"/>
      <c r="G140" s="44"/>
      <c r="H140" s="44"/>
      <c r="I140" s="108"/>
      <c r="J140" s="44"/>
      <c r="K140" s="44" t="str">
        <f t="shared" si="16"/>
        <v/>
      </c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16">
        <f t="shared" si="12"/>
        <v>0</v>
      </c>
      <c r="AX140" s="16">
        <f t="shared" si="13"/>
        <v>0</v>
      </c>
      <c r="AY140" s="16">
        <f t="shared" si="14"/>
        <v>0</v>
      </c>
      <c r="AZ140" s="18" t="str">
        <f t="shared" si="15"/>
        <v/>
      </c>
      <c r="BA140" s="54"/>
    </row>
    <row r="141" spans="1:53" x14ac:dyDescent="0.25">
      <c r="A141" s="108"/>
      <c r="B141" s="44"/>
      <c r="C141" s="44"/>
      <c r="D141" s="44"/>
      <c r="E141" s="44"/>
      <c r="F141" s="44"/>
      <c r="G141" s="44"/>
      <c r="H141" s="44"/>
      <c r="I141" s="108"/>
      <c r="J141" s="44"/>
      <c r="K141" s="44" t="str">
        <f t="shared" si="16"/>
        <v/>
      </c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16">
        <f t="shared" si="12"/>
        <v>0</v>
      </c>
      <c r="AX141" s="16">
        <f t="shared" si="13"/>
        <v>0</v>
      </c>
      <c r="AY141" s="16">
        <f t="shared" si="14"/>
        <v>0</v>
      </c>
      <c r="AZ141" s="18" t="str">
        <f t="shared" si="15"/>
        <v/>
      </c>
      <c r="BA141" s="54"/>
    </row>
    <row r="142" spans="1:53" x14ac:dyDescent="0.25">
      <c r="A142" s="108"/>
      <c r="B142" s="44"/>
      <c r="C142" s="44"/>
      <c r="D142" s="44"/>
      <c r="E142" s="44"/>
      <c r="F142" s="44"/>
      <c r="G142" s="44"/>
      <c r="H142" s="44"/>
      <c r="I142" s="108"/>
      <c r="J142" s="44"/>
      <c r="K142" s="44" t="str">
        <f t="shared" si="16"/>
        <v/>
      </c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16">
        <f t="shared" si="12"/>
        <v>0</v>
      </c>
      <c r="AX142" s="16">
        <f t="shared" si="13"/>
        <v>0</v>
      </c>
      <c r="AY142" s="16">
        <f t="shared" si="14"/>
        <v>0</v>
      </c>
      <c r="AZ142" s="18" t="str">
        <f t="shared" si="15"/>
        <v/>
      </c>
      <c r="BA142" s="54"/>
    </row>
    <row r="143" spans="1:53" x14ac:dyDescent="0.25">
      <c r="A143" s="108"/>
      <c r="B143" s="44"/>
      <c r="C143" s="44"/>
      <c r="D143" s="44"/>
      <c r="E143" s="44"/>
      <c r="F143" s="44"/>
      <c r="G143" s="44"/>
      <c r="H143" s="44"/>
      <c r="I143" s="108"/>
      <c r="J143" s="44"/>
      <c r="K143" s="44" t="str">
        <f t="shared" si="16"/>
        <v/>
      </c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16">
        <f t="shared" si="12"/>
        <v>0</v>
      </c>
      <c r="AX143" s="16">
        <f t="shared" si="13"/>
        <v>0</v>
      </c>
      <c r="AY143" s="16">
        <f t="shared" si="14"/>
        <v>0</v>
      </c>
      <c r="AZ143" s="18" t="str">
        <f t="shared" si="15"/>
        <v/>
      </c>
      <c r="BA143" s="54"/>
    </row>
    <row r="144" spans="1:53" x14ac:dyDescent="0.25">
      <c r="A144" s="108"/>
      <c r="B144" s="44"/>
      <c r="C144" s="44"/>
      <c r="D144" s="44"/>
      <c r="E144" s="44"/>
      <c r="F144" s="44"/>
      <c r="G144" s="44"/>
      <c r="H144" s="44"/>
      <c r="I144" s="108"/>
      <c r="J144" s="44"/>
      <c r="K144" s="44" t="str">
        <f t="shared" si="16"/>
        <v/>
      </c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16">
        <f t="shared" si="12"/>
        <v>0</v>
      </c>
      <c r="AX144" s="16">
        <f t="shared" si="13"/>
        <v>0</v>
      </c>
      <c r="AY144" s="16">
        <f t="shared" si="14"/>
        <v>0</v>
      </c>
      <c r="AZ144" s="18" t="str">
        <f t="shared" si="15"/>
        <v/>
      </c>
      <c r="BA144" s="54"/>
    </row>
    <row r="145" spans="1:53" x14ac:dyDescent="0.25">
      <c r="A145" s="108"/>
      <c r="B145" s="44"/>
      <c r="C145" s="44"/>
      <c r="D145" s="44"/>
      <c r="E145" s="44"/>
      <c r="F145" s="44"/>
      <c r="G145" s="44"/>
      <c r="H145" s="44"/>
      <c r="I145" s="108"/>
      <c r="J145" s="44"/>
      <c r="K145" s="44" t="str">
        <f t="shared" si="16"/>
        <v/>
      </c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16">
        <f t="shared" si="12"/>
        <v>0</v>
      </c>
      <c r="AX145" s="16">
        <f t="shared" si="13"/>
        <v>0</v>
      </c>
      <c r="AY145" s="16">
        <f t="shared" si="14"/>
        <v>0</v>
      </c>
      <c r="AZ145" s="18" t="str">
        <f t="shared" si="15"/>
        <v/>
      </c>
      <c r="BA145" s="54"/>
    </row>
    <row r="146" spans="1:53" x14ac:dyDescent="0.25">
      <c r="A146" s="108"/>
      <c r="B146" s="44"/>
      <c r="C146" s="44"/>
      <c r="D146" s="44"/>
      <c r="E146" s="44"/>
      <c r="F146" s="44"/>
      <c r="G146" s="44"/>
      <c r="H146" s="44"/>
      <c r="I146" s="108"/>
      <c r="J146" s="44"/>
      <c r="K146" s="44" t="str">
        <f t="shared" si="16"/>
        <v/>
      </c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16">
        <f t="shared" si="12"/>
        <v>0</v>
      </c>
      <c r="AX146" s="16">
        <f t="shared" si="13"/>
        <v>0</v>
      </c>
      <c r="AY146" s="16">
        <f t="shared" si="14"/>
        <v>0</v>
      </c>
      <c r="AZ146" s="18" t="str">
        <f t="shared" si="15"/>
        <v/>
      </c>
      <c r="BA146" s="54"/>
    </row>
    <row r="147" spans="1:53" x14ac:dyDescent="0.25">
      <c r="A147" s="108"/>
      <c r="B147" s="44"/>
      <c r="C147" s="44"/>
      <c r="D147" s="44"/>
      <c r="E147" s="44"/>
      <c r="F147" s="44"/>
      <c r="G147" s="44"/>
      <c r="H147" s="44"/>
      <c r="I147" s="108"/>
      <c r="J147" s="44"/>
      <c r="K147" s="44" t="str">
        <f t="shared" si="16"/>
        <v/>
      </c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16">
        <f t="shared" si="12"/>
        <v>0</v>
      </c>
      <c r="AX147" s="16">
        <f t="shared" si="13"/>
        <v>0</v>
      </c>
      <c r="AY147" s="16">
        <f t="shared" si="14"/>
        <v>0</v>
      </c>
      <c r="AZ147" s="18" t="str">
        <f t="shared" si="15"/>
        <v/>
      </c>
      <c r="BA147" s="54"/>
    </row>
    <row r="148" spans="1:53" x14ac:dyDescent="0.25">
      <c r="A148" s="108"/>
      <c r="B148" s="44"/>
      <c r="C148" s="44"/>
      <c r="D148" s="44"/>
      <c r="E148" s="44"/>
      <c r="F148" s="44"/>
      <c r="G148" s="44"/>
      <c r="H148" s="44"/>
      <c r="I148" s="108"/>
      <c r="J148" s="44"/>
      <c r="K148" s="44" t="str">
        <f t="shared" si="16"/>
        <v/>
      </c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16">
        <f t="shared" si="12"/>
        <v>0</v>
      </c>
      <c r="AX148" s="16">
        <f t="shared" si="13"/>
        <v>0</v>
      </c>
      <c r="AY148" s="16">
        <f t="shared" si="14"/>
        <v>0</v>
      </c>
      <c r="AZ148" s="18" t="str">
        <f t="shared" si="15"/>
        <v/>
      </c>
      <c r="BA148" s="54"/>
    </row>
    <row r="149" spans="1:53" x14ac:dyDescent="0.25">
      <c r="A149" s="108"/>
      <c r="B149" s="44"/>
      <c r="C149" s="44"/>
      <c r="D149" s="44"/>
      <c r="E149" s="44"/>
      <c r="F149" s="44"/>
      <c r="G149" s="44"/>
      <c r="H149" s="44"/>
      <c r="I149" s="108"/>
      <c r="J149" s="44"/>
      <c r="K149" s="44" t="str">
        <f t="shared" si="16"/>
        <v/>
      </c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16">
        <f t="shared" si="12"/>
        <v>0</v>
      </c>
      <c r="AX149" s="16">
        <f t="shared" si="13"/>
        <v>0</v>
      </c>
      <c r="AY149" s="16">
        <f t="shared" si="14"/>
        <v>0</v>
      </c>
      <c r="AZ149" s="18" t="str">
        <f t="shared" si="15"/>
        <v/>
      </c>
      <c r="BA149" s="54"/>
    </row>
    <row r="150" spans="1:53" x14ac:dyDescent="0.25">
      <c r="A150" s="108"/>
      <c r="B150" s="44"/>
      <c r="C150" s="44"/>
      <c r="D150" s="44"/>
      <c r="E150" s="44"/>
      <c r="F150" s="44"/>
      <c r="G150" s="44"/>
      <c r="H150" s="44"/>
      <c r="I150" s="108"/>
      <c r="J150" s="44"/>
      <c r="K150" s="44" t="str">
        <f t="shared" si="16"/>
        <v/>
      </c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16">
        <f t="shared" si="12"/>
        <v>0</v>
      </c>
      <c r="AX150" s="16">
        <f t="shared" si="13"/>
        <v>0</v>
      </c>
      <c r="AY150" s="16">
        <f t="shared" si="14"/>
        <v>0</v>
      </c>
      <c r="AZ150" s="18" t="str">
        <f t="shared" si="15"/>
        <v/>
      </c>
      <c r="BA150" s="54"/>
    </row>
    <row r="151" spans="1:53" x14ac:dyDescent="0.25">
      <c r="A151" s="108"/>
      <c r="B151" s="44"/>
      <c r="C151" s="44"/>
      <c r="D151" s="44"/>
      <c r="E151" s="44"/>
      <c r="F151" s="44"/>
      <c r="G151" s="44"/>
      <c r="H151" s="44"/>
      <c r="I151" s="108"/>
      <c r="J151" s="44"/>
      <c r="K151" s="44" t="str">
        <f t="shared" si="16"/>
        <v/>
      </c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16">
        <f t="shared" si="12"/>
        <v>0</v>
      </c>
      <c r="AX151" s="16">
        <f t="shared" si="13"/>
        <v>0</v>
      </c>
      <c r="AY151" s="16">
        <f t="shared" si="14"/>
        <v>0</v>
      </c>
      <c r="AZ151" s="18" t="str">
        <f t="shared" si="15"/>
        <v/>
      </c>
      <c r="BA151" s="54"/>
    </row>
    <row r="152" spans="1:53" x14ac:dyDescent="0.25">
      <c r="A152" s="108"/>
      <c r="B152" s="44"/>
      <c r="C152" s="44"/>
      <c r="D152" s="44"/>
      <c r="E152" s="44"/>
      <c r="F152" s="44"/>
      <c r="G152" s="44"/>
      <c r="H152" s="44"/>
      <c r="I152" s="108"/>
      <c r="J152" s="44"/>
      <c r="K152" s="44" t="str">
        <f t="shared" si="16"/>
        <v/>
      </c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16">
        <f t="shared" si="12"/>
        <v>0</v>
      </c>
      <c r="AX152" s="16">
        <f t="shared" si="13"/>
        <v>0</v>
      </c>
      <c r="AY152" s="16">
        <f t="shared" si="14"/>
        <v>0</v>
      </c>
      <c r="AZ152" s="18" t="str">
        <f t="shared" si="15"/>
        <v/>
      </c>
      <c r="BA152" s="54"/>
    </row>
    <row r="153" spans="1:53" x14ac:dyDescent="0.25">
      <c r="A153" s="108"/>
      <c r="B153" s="44"/>
      <c r="C153" s="44"/>
      <c r="D153" s="44"/>
      <c r="E153" s="44"/>
      <c r="F153" s="44"/>
      <c r="G153" s="44"/>
      <c r="H153" s="44"/>
      <c r="I153" s="108"/>
      <c r="J153" s="44"/>
      <c r="K153" s="44" t="str">
        <f t="shared" si="16"/>
        <v/>
      </c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16">
        <f t="shared" si="12"/>
        <v>0</v>
      </c>
      <c r="AX153" s="16">
        <f t="shared" si="13"/>
        <v>0</v>
      </c>
      <c r="AY153" s="16">
        <f t="shared" si="14"/>
        <v>0</v>
      </c>
      <c r="AZ153" s="18" t="str">
        <f t="shared" si="15"/>
        <v/>
      </c>
      <c r="BA153" s="54"/>
    </row>
    <row r="154" spans="1:53" x14ac:dyDescent="0.25">
      <c r="A154" s="108"/>
      <c r="B154" s="44"/>
      <c r="C154" s="44"/>
      <c r="D154" s="44"/>
      <c r="E154" s="44"/>
      <c r="F154" s="44"/>
      <c r="G154" s="44"/>
      <c r="H154" s="44"/>
      <c r="I154" s="108"/>
      <c r="J154" s="44"/>
      <c r="K154" s="44" t="str">
        <f t="shared" si="16"/>
        <v/>
      </c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16">
        <f t="shared" si="12"/>
        <v>0</v>
      </c>
      <c r="AX154" s="16">
        <f t="shared" si="13"/>
        <v>0</v>
      </c>
      <c r="AY154" s="16">
        <f t="shared" si="14"/>
        <v>0</v>
      </c>
      <c r="AZ154" s="18" t="str">
        <f t="shared" si="15"/>
        <v/>
      </c>
      <c r="BA154" s="54"/>
    </row>
    <row r="155" spans="1:53" x14ac:dyDescent="0.25">
      <c r="A155" s="108"/>
      <c r="B155" s="44"/>
      <c r="C155" s="44"/>
      <c r="D155" s="44"/>
      <c r="E155" s="44"/>
      <c r="F155" s="44"/>
      <c r="G155" s="44"/>
      <c r="H155" s="44"/>
      <c r="I155" s="108"/>
      <c r="J155" s="44"/>
      <c r="K155" s="44" t="str">
        <f t="shared" si="16"/>
        <v/>
      </c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16">
        <f t="shared" si="12"/>
        <v>0</v>
      </c>
      <c r="AX155" s="16">
        <f t="shared" si="13"/>
        <v>0</v>
      </c>
      <c r="AY155" s="16">
        <f t="shared" si="14"/>
        <v>0</v>
      </c>
      <c r="AZ155" s="18" t="str">
        <f t="shared" si="15"/>
        <v/>
      </c>
      <c r="BA155" s="54"/>
    </row>
    <row r="156" spans="1:53" x14ac:dyDescent="0.25">
      <c r="A156" s="108"/>
      <c r="B156" s="44"/>
      <c r="C156" s="44"/>
      <c r="D156" s="44"/>
      <c r="E156" s="44"/>
      <c r="F156" s="44"/>
      <c r="G156" s="44"/>
      <c r="H156" s="44"/>
      <c r="I156" s="108"/>
      <c r="J156" s="44"/>
      <c r="K156" s="44" t="str">
        <f t="shared" si="16"/>
        <v/>
      </c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16">
        <f t="shared" si="12"/>
        <v>0</v>
      </c>
      <c r="AX156" s="16">
        <f t="shared" si="13"/>
        <v>0</v>
      </c>
      <c r="AY156" s="16">
        <f t="shared" si="14"/>
        <v>0</v>
      </c>
      <c r="AZ156" s="18" t="str">
        <f t="shared" si="15"/>
        <v/>
      </c>
      <c r="BA156" s="54"/>
    </row>
    <row r="157" spans="1:53" x14ac:dyDescent="0.25">
      <c r="A157" s="108"/>
      <c r="B157" s="44"/>
      <c r="C157" s="44"/>
      <c r="D157" s="44"/>
      <c r="E157" s="44"/>
      <c r="F157" s="44"/>
      <c r="G157" s="44"/>
      <c r="H157" s="44"/>
      <c r="I157" s="108"/>
      <c r="J157" s="44"/>
      <c r="K157" s="44" t="str">
        <f t="shared" si="16"/>
        <v/>
      </c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16">
        <f t="shared" si="12"/>
        <v>0</v>
      </c>
      <c r="AX157" s="16">
        <f t="shared" si="13"/>
        <v>0</v>
      </c>
      <c r="AY157" s="16">
        <f t="shared" si="14"/>
        <v>0</v>
      </c>
      <c r="AZ157" s="18" t="str">
        <f t="shared" si="15"/>
        <v/>
      </c>
      <c r="BA157" s="54"/>
    </row>
    <row r="158" spans="1:53" x14ac:dyDescent="0.25">
      <c r="A158" s="108"/>
      <c r="B158" s="44"/>
      <c r="C158" s="44"/>
      <c r="D158" s="44"/>
      <c r="E158" s="44"/>
      <c r="F158" s="44"/>
      <c r="G158" s="44"/>
      <c r="H158" s="44"/>
      <c r="I158" s="108"/>
      <c r="J158" s="44"/>
      <c r="K158" s="44" t="str">
        <f t="shared" si="16"/>
        <v/>
      </c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16">
        <f t="shared" si="12"/>
        <v>0</v>
      </c>
      <c r="AX158" s="16">
        <f t="shared" si="13"/>
        <v>0</v>
      </c>
      <c r="AY158" s="16">
        <f t="shared" si="14"/>
        <v>0</v>
      </c>
      <c r="AZ158" s="18" t="str">
        <f t="shared" si="15"/>
        <v/>
      </c>
      <c r="BA158" s="54"/>
    </row>
    <row r="159" spans="1:53" x14ac:dyDescent="0.25">
      <c r="A159" s="108"/>
      <c r="B159" s="44"/>
      <c r="C159" s="44"/>
      <c r="D159" s="44"/>
      <c r="E159" s="44"/>
      <c r="F159" s="44"/>
      <c r="G159" s="44"/>
      <c r="H159" s="44"/>
      <c r="I159" s="108"/>
      <c r="J159" s="44"/>
      <c r="K159" s="44" t="str">
        <f t="shared" si="16"/>
        <v/>
      </c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16">
        <f t="shared" si="12"/>
        <v>0</v>
      </c>
      <c r="AX159" s="16">
        <f t="shared" si="13"/>
        <v>0</v>
      </c>
      <c r="AY159" s="16">
        <f t="shared" si="14"/>
        <v>0</v>
      </c>
      <c r="AZ159" s="18" t="str">
        <f t="shared" si="15"/>
        <v/>
      </c>
      <c r="BA159" s="54"/>
    </row>
    <row r="160" spans="1:53" x14ac:dyDescent="0.25">
      <c r="A160" s="108"/>
      <c r="B160" s="44"/>
      <c r="C160" s="44"/>
      <c r="D160" s="44"/>
      <c r="E160" s="44"/>
      <c r="F160" s="44"/>
      <c r="G160" s="44"/>
      <c r="H160" s="44"/>
      <c r="I160" s="108"/>
      <c r="J160" s="44"/>
      <c r="K160" s="44" t="str">
        <f t="shared" si="16"/>
        <v/>
      </c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16">
        <f t="shared" si="12"/>
        <v>0</v>
      </c>
      <c r="AX160" s="16">
        <f t="shared" si="13"/>
        <v>0</v>
      </c>
      <c r="AY160" s="16">
        <f t="shared" si="14"/>
        <v>0</v>
      </c>
      <c r="AZ160" s="18" t="str">
        <f t="shared" si="15"/>
        <v/>
      </c>
      <c r="BA160" s="54"/>
    </row>
    <row r="161" spans="1:53" x14ac:dyDescent="0.25">
      <c r="A161" s="108"/>
      <c r="B161" s="44"/>
      <c r="C161" s="44"/>
      <c r="D161" s="44"/>
      <c r="E161" s="44"/>
      <c r="F161" s="44"/>
      <c r="G161" s="44"/>
      <c r="H161" s="44"/>
      <c r="I161" s="108"/>
      <c r="J161" s="44"/>
      <c r="K161" s="44" t="str">
        <f t="shared" si="16"/>
        <v/>
      </c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16">
        <f t="shared" si="12"/>
        <v>0</v>
      </c>
      <c r="AX161" s="16">
        <f t="shared" si="13"/>
        <v>0</v>
      </c>
      <c r="AY161" s="16">
        <f t="shared" si="14"/>
        <v>0</v>
      </c>
      <c r="AZ161" s="18" t="str">
        <f t="shared" si="15"/>
        <v/>
      </c>
      <c r="BA161" s="54"/>
    </row>
    <row r="162" spans="1:53" x14ac:dyDescent="0.25">
      <c r="A162" s="108"/>
      <c r="B162" s="44"/>
      <c r="C162" s="44"/>
      <c r="D162" s="44"/>
      <c r="E162" s="44"/>
      <c r="F162" s="44"/>
      <c r="G162" s="44"/>
      <c r="H162" s="44"/>
      <c r="I162" s="108"/>
      <c r="J162" s="44"/>
      <c r="K162" s="44" t="str">
        <f t="shared" si="16"/>
        <v/>
      </c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16">
        <f t="shared" si="12"/>
        <v>0</v>
      </c>
      <c r="AX162" s="16">
        <f t="shared" si="13"/>
        <v>0</v>
      </c>
      <c r="AY162" s="16">
        <f t="shared" si="14"/>
        <v>0</v>
      </c>
      <c r="AZ162" s="18" t="str">
        <f t="shared" si="15"/>
        <v/>
      </c>
      <c r="BA162" s="54"/>
    </row>
    <row r="163" spans="1:53" x14ac:dyDescent="0.25">
      <c r="A163" s="108"/>
      <c r="B163" s="44"/>
      <c r="C163" s="44"/>
      <c r="D163" s="44"/>
      <c r="E163" s="44"/>
      <c r="F163" s="44"/>
      <c r="G163" s="44"/>
      <c r="H163" s="44"/>
      <c r="I163" s="108"/>
      <c r="J163" s="44"/>
      <c r="K163" s="44" t="str">
        <f t="shared" si="16"/>
        <v/>
      </c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16">
        <f t="shared" si="12"/>
        <v>0</v>
      </c>
      <c r="AX163" s="16">
        <f t="shared" si="13"/>
        <v>0</v>
      </c>
      <c r="AY163" s="16">
        <f t="shared" si="14"/>
        <v>0</v>
      </c>
      <c r="AZ163" s="18" t="str">
        <f t="shared" si="15"/>
        <v/>
      </c>
      <c r="BA163" s="54"/>
    </row>
    <row r="164" spans="1:53" x14ac:dyDescent="0.25">
      <c r="A164" s="108"/>
      <c r="B164" s="44"/>
      <c r="C164" s="44"/>
      <c r="D164" s="44"/>
      <c r="E164" s="44"/>
      <c r="F164" s="44"/>
      <c r="G164" s="44"/>
      <c r="H164" s="44"/>
      <c r="I164" s="108"/>
      <c r="J164" s="44"/>
      <c r="K164" s="44" t="str">
        <f t="shared" si="16"/>
        <v/>
      </c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16">
        <f t="shared" si="12"/>
        <v>0</v>
      </c>
      <c r="AX164" s="16">
        <f t="shared" si="13"/>
        <v>0</v>
      </c>
      <c r="AY164" s="16">
        <f t="shared" si="14"/>
        <v>0</v>
      </c>
      <c r="AZ164" s="18" t="str">
        <f t="shared" si="15"/>
        <v/>
      </c>
      <c r="BA164" s="54"/>
    </row>
    <row r="165" spans="1:53" x14ac:dyDescent="0.25">
      <c r="A165" s="108"/>
      <c r="B165" s="44"/>
      <c r="C165" s="44"/>
      <c r="D165" s="44"/>
      <c r="E165" s="44"/>
      <c r="F165" s="44"/>
      <c r="G165" s="44"/>
      <c r="H165" s="44"/>
      <c r="I165" s="108"/>
      <c r="J165" s="44"/>
      <c r="K165" s="44" t="str">
        <f t="shared" si="16"/>
        <v/>
      </c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16">
        <f t="shared" si="12"/>
        <v>0</v>
      </c>
      <c r="AX165" s="16">
        <f t="shared" si="13"/>
        <v>0</v>
      </c>
      <c r="AY165" s="16">
        <f t="shared" si="14"/>
        <v>0</v>
      </c>
      <c r="AZ165" s="18" t="str">
        <f t="shared" si="15"/>
        <v/>
      </c>
      <c r="BA165" s="54"/>
    </row>
    <row r="166" spans="1:53" x14ac:dyDescent="0.25">
      <c r="A166" s="108"/>
      <c r="B166" s="44"/>
      <c r="C166" s="44"/>
      <c r="D166" s="44"/>
      <c r="E166" s="44"/>
      <c r="F166" s="44"/>
      <c r="G166" s="44"/>
      <c r="H166" s="44"/>
      <c r="I166" s="108"/>
      <c r="J166" s="44"/>
      <c r="K166" s="44" t="str">
        <f t="shared" si="16"/>
        <v/>
      </c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16">
        <f t="shared" si="12"/>
        <v>0</v>
      </c>
      <c r="AX166" s="16">
        <f t="shared" si="13"/>
        <v>0</v>
      </c>
      <c r="AY166" s="16">
        <f t="shared" si="14"/>
        <v>0</v>
      </c>
      <c r="AZ166" s="18" t="str">
        <f t="shared" si="15"/>
        <v/>
      </c>
      <c r="BA166" s="54"/>
    </row>
    <row r="167" spans="1:53" x14ac:dyDescent="0.25">
      <c r="A167" s="108"/>
      <c r="B167" s="44"/>
      <c r="C167" s="44"/>
      <c r="D167" s="44"/>
      <c r="E167" s="44"/>
      <c r="F167" s="44"/>
      <c r="G167" s="44"/>
      <c r="H167" s="44"/>
      <c r="I167" s="108"/>
      <c r="J167" s="44"/>
      <c r="K167" s="44" t="str">
        <f t="shared" si="16"/>
        <v/>
      </c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16">
        <f t="shared" si="12"/>
        <v>0</v>
      </c>
      <c r="AX167" s="16">
        <f t="shared" si="13"/>
        <v>0</v>
      </c>
      <c r="AY167" s="16">
        <f t="shared" si="14"/>
        <v>0</v>
      </c>
      <c r="AZ167" s="18" t="str">
        <f t="shared" si="15"/>
        <v/>
      </c>
      <c r="BA167" s="54"/>
    </row>
    <row r="168" spans="1:53" x14ac:dyDescent="0.25">
      <c r="A168" s="108"/>
      <c r="B168" s="44"/>
      <c r="C168" s="44"/>
      <c r="D168" s="44"/>
      <c r="E168" s="44"/>
      <c r="F168" s="44"/>
      <c r="G168" s="44"/>
      <c r="H168" s="44"/>
      <c r="I168" s="108"/>
      <c r="J168" s="44"/>
      <c r="K168" s="44" t="str">
        <f t="shared" si="16"/>
        <v/>
      </c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16">
        <f t="shared" si="12"/>
        <v>0</v>
      </c>
      <c r="AX168" s="16">
        <f t="shared" si="13"/>
        <v>0</v>
      </c>
      <c r="AY168" s="16">
        <f t="shared" si="14"/>
        <v>0</v>
      </c>
      <c r="AZ168" s="18" t="str">
        <f t="shared" si="15"/>
        <v/>
      </c>
      <c r="BA168" s="54"/>
    </row>
    <row r="169" spans="1:53" x14ac:dyDescent="0.25">
      <c r="A169" s="108"/>
      <c r="B169" s="44"/>
      <c r="C169" s="44"/>
      <c r="D169" s="44"/>
      <c r="E169" s="44"/>
      <c r="F169" s="44"/>
      <c r="G169" s="44"/>
      <c r="H169" s="44"/>
      <c r="I169" s="108"/>
      <c r="J169" s="44"/>
      <c r="K169" s="44" t="str">
        <f t="shared" si="16"/>
        <v/>
      </c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16">
        <f t="shared" si="12"/>
        <v>0</v>
      </c>
      <c r="AX169" s="16">
        <f t="shared" si="13"/>
        <v>0</v>
      </c>
      <c r="AY169" s="16">
        <f t="shared" si="14"/>
        <v>0</v>
      </c>
      <c r="AZ169" s="18" t="str">
        <f t="shared" si="15"/>
        <v/>
      </c>
      <c r="BA169" s="54"/>
    </row>
    <row r="170" spans="1:53" x14ac:dyDescent="0.25">
      <c r="A170" s="108"/>
      <c r="B170" s="44"/>
      <c r="C170" s="44"/>
      <c r="D170" s="44"/>
      <c r="E170" s="44"/>
      <c r="F170" s="44"/>
      <c r="G170" s="44"/>
      <c r="H170" s="44"/>
      <c r="I170" s="108"/>
      <c r="J170" s="44"/>
      <c r="K170" s="44" t="str">
        <f t="shared" si="16"/>
        <v/>
      </c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16">
        <f t="shared" si="12"/>
        <v>0</v>
      </c>
      <c r="AX170" s="16">
        <f t="shared" si="13"/>
        <v>0</v>
      </c>
      <c r="AY170" s="16">
        <f t="shared" si="14"/>
        <v>0</v>
      </c>
      <c r="AZ170" s="18" t="str">
        <f t="shared" si="15"/>
        <v/>
      </c>
      <c r="BA170" s="54"/>
    </row>
    <row r="171" spans="1:53" x14ac:dyDescent="0.25">
      <c r="A171" s="108"/>
      <c r="B171" s="44"/>
      <c r="C171" s="44"/>
      <c r="D171" s="44"/>
      <c r="E171" s="44"/>
      <c r="F171" s="44"/>
      <c r="G171" s="44"/>
      <c r="H171" s="44"/>
      <c r="I171" s="108"/>
      <c r="J171" s="44"/>
      <c r="K171" s="44" t="str">
        <f t="shared" si="16"/>
        <v/>
      </c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16">
        <f t="shared" si="12"/>
        <v>0</v>
      </c>
      <c r="AX171" s="16">
        <f t="shared" si="13"/>
        <v>0</v>
      </c>
      <c r="AY171" s="16">
        <f t="shared" si="14"/>
        <v>0</v>
      </c>
      <c r="AZ171" s="18" t="str">
        <f t="shared" si="15"/>
        <v/>
      </c>
      <c r="BA171" s="54"/>
    </row>
    <row r="172" spans="1:53" x14ac:dyDescent="0.25">
      <c r="A172" s="108"/>
      <c r="B172" s="44"/>
      <c r="C172" s="44"/>
      <c r="D172" s="44"/>
      <c r="E172" s="44"/>
      <c r="F172" s="44"/>
      <c r="G172" s="44"/>
      <c r="H172" s="44"/>
      <c r="I172" s="108"/>
      <c r="J172" s="44"/>
      <c r="K172" s="44" t="str">
        <f t="shared" si="16"/>
        <v/>
      </c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16">
        <f t="shared" si="12"/>
        <v>0</v>
      </c>
      <c r="AX172" s="16">
        <f t="shared" si="13"/>
        <v>0</v>
      </c>
      <c r="AY172" s="16">
        <f t="shared" si="14"/>
        <v>0</v>
      </c>
      <c r="AZ172" s="18" t="str">
        <f t="shared" si="15"/>
        <v/>
      </c>
      <c r="BA172" s="54"/>
    </row>
    <row r="173" spans="1:53" x14ac:dyDescent="0.25">
      <c r="A173" s="108"/>
      <c r="B173" s="44"/>
      <c r="C173" s="44"/>
      <c r="D173" s="44"/>
      <c r="E173" s="44"/>
      <c r="F173" s="44"/>
      <c r="G173" s="44"/>
      <c r="H173" s="44"/>
      <c r="I173" s="108"/>
      <c r="J173" s="44"/>
      <c r="K173" s="44" t="str">
        <f t="shared" si="16"/>
        <v/>
      </c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16">
        <f t="shared" si="12"/>
        <v>0</v>
      </c>
      <c r="AX173" s="16">
        <f t="shared" si="13"/>
        <v>0</v>
      </c>
      <c r="AY173" s="16">
        <f t="shared" si="14"/>
        <v>0</v>
      </c>
      <c r="AZ173" s="18" t="str">
        <f t="shared" si="15"/>
        <v/>
      </c>
      <c r="BA173" s="54"/>
    </row>
    <row r="174" spans="1:53" x14ac:dyDescent="0.25">
      <c r="A174" s="108"/>
      <c r="B174" s="44"/>
      <c r="C174" s="44"/>
      <c r="D174" s="44"/>
      <c r="E174" s="44"/>
      <c r="F174" s="44"/>
      <c r="G174" s="44"/>
      <c r="H174" s="44"/>
      <c r="I174" s="108"/>
      <c r="J174" s="44"/>
      <c r="K174" s="44" t="str">
        <f t="shared" si="16"/>
        <v/>
      </c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16">
        <f t="shared" si="12"/>
        <v>0</v>
      </c>
      <c r="AX174" s="16">
        <f t="shared" si="13"/>
        <v>0</v>
      </c>
      <c r="AY174" s="16">
        <f t="shared" si="14"/>
        <v>0</v>
      </c>
      <c r="AZ174" s="18" t="str">
        <f t="shared" si="15"/>
        <v/>
      </c>
      <c r="BA174" s="54"/>
    </row>
    <row r="175" spans="1:53" x14ac:dyDescent="0.25">
      <c r="A175" s="108"/>
      <c r="B175" s="44"/>
      <c r="C175" s="44"/>
      <c r="D175" s="44"/>
      <c r="E175" s="44"/>
      <c r="F175" s="44"/>
      <c r="G175" s="44"/>
      <c r="H175" s="44"/>
      <c r="I175" s="108"/>
      <c r="J175" s="44"/>
      <c r="K175" s="44" t="str">
        <f t="shared" si="16"/>
        <v/>
      </c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16">
        <f t="shared" si="12"/>
        <v>0</v>
      </c>
      <c r="AX175" s="16">
        <f t="shared" si="13"/>
        <v>0</v>
      </c>
      <c r="AY175" s="16">
        <f t="shared" si="14"/>
        <v>0</v>
      </c>
      <c r="AZ175" s="18" t="str">
        <f t="shared" si="15"/>
        <v/>
      </c>
      <c r="BA175" s="54"/>
    </row>
    <row r="176" spans="1:53" x14ac:dyDescent="0.25">
      <c r="A176" s="108"/>
      <c r="B176" s="44"/>
      <c r="C176" s="44"/>
      <c r="D176" s="44"/>
      <c r="E176" s="44"/>
      <c r="F176" s="44"/>
      <c r="G176" s="44"/>
      <c r="H176" s="44"/>
      <c r="I176" s="108"/>
      <c r="J176" s="44"/>
      <c r="K176" s="44" t="str">
        <f t="shared" si="16"/>
        <v/>
      </c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16">
        <f t="shared" si="12"/>
        <v>0</v>
      </c>
      <c r="AX176" s="16">
        <f t="shared" si="13"/>
        <v>0</v>
      </c>
      <c r="AY176" s="16">
        <f t="shared" si="14"/>
        <v>0</v>
      </c>
      <c r="AZ176" s="18" t="str">
        <f t="shared" si="15"/>
        <v/>
      </c>
      <c r="BA176" s="54"/>
    </row>
    <row r="177" spans="1:53" x14ac:dyDescent="0.25">
      <c r="A177" s="108"/>
      <c r="B177" s="44"/>
      <c r="C177" s="44"/>
      <c r="D177" s="44"/>
      <c r="E177" s="44"/>
      <c r="F177" s="44"/>
      <c r="G177" s="44"/>
      <c r="H177" s="44"/>
      <c r="I177" s="108"/>
      <c r="J177" s="44"/>
      <c r="K177" s="44" t="str">
        <f t="shared" si="16"/>
        <v/>
      </c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16">
        <f t="shared" si="12"/>
        <v>0</v>
      </c>
      <c r="AX177" s="16">
        <f t="shared" si="13"/>
        <v>0</v>
      </c>
      <c r="AY177" s="16">
        <f t="shared" si="14"/>
        <v>0</v>
      </c>
      <c r="AZ177" s="18" t="str">
        <f t="shared" si="15"/>
        <v/>
      </c>
      <c r="BA177" s="54"/>
    </row>
    <row r="178" spans="1:53" x14ac:dyDescent="0.25">
      <c r="A178" s="108"/>
      <c r="B178" s="44"/>
      <c r="C178" s="44"/>
      <c r="D178" s="44"/>
      <c r="E178" s="44"/>
      <c r="F178" s="44"/>
      <c r="G178" s="44"/>
      <c r="H178" s="44"/>
      <c r="I178" s="108"/>
      <c r="J178" s="44"/>
      <c r="K178" s="44" t="str">
        <f t="shared" si="16"/>
        <v/>
      </c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16">
        <f t="shared" si="12"/>
        <v>0</v>
      </c>
      <c r="AX178" s="16">
        <f t="shared" si="13"/>
        <v>0</v>
      </c>
      <c r="AY178" s="16">
        <f t="shared" si="14"/>
        <v>0</v>
      </c>
      <c r="AZ178" s="18" t="str">
        <f t="shared" si="15"/>
        <v/>
      </c>
      <c r="BA178" s="54"/>
    </row>
    <row r="179" spans="1:53" x14ac:dyDescent="0.25">
      <c r="A179" s="108"/>
      <c r="B179" s="44"/>
      <c r="C179" s="44"/>
      <c r="D179" s="44"/>
      <c r="E179" s="44"/>
      <c r="F179" s="44"/>
      <c r="G179" s="44"/>
      <c r="H179" s="44"/>
      <c r="I179" s="108"/>
      <c r="J179" s="44"/>
      <c r="K179" s="44" t="str">
        <f t="shared" si="16"/>
        <v/>
      </c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16">
        <f t="shared" si="12"/>
        <v>0</v>
      </c>
      <c r="AX179" s="16">
        <f t="shared" si="13"/>
        <v>0</v>
      </c>
      <c r="AY179" s="16">
        <f t="shared" si="14"/>
        <v>0</v>
      </c>
      <c r="AZ179" s="18" t="str">
        <f t="shared" si="15"/>
        <v/>
      </c>
      <c r="BA179" s="54"/>
    </row>
    <row r="180" spans="1:53" x14ac:dyDescent="0.25">
      <c r="A180" s="108"/>
      <c r="B180" s="44"/>
      <c r="C180" s="44"/>
      <c r="D180" s="44"/>
      <c r="E180" s="44"/>
      <c r="F180" s="44"/>
      <c r="G180" s="44"/>
      <c r="H180" s="44"/>
      <c r="I180" s="108"/>
      <c r="J180" s="44"/>
      <c r="K180" s="44" t="str">
        <f t="shared" si="16"/>
        <v/>
      </c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16">
        <f t="shared" si="12"/>
        <v>0</v>
      </c>
      <c r="AX180" s="16">
        <f t="shared" si="13"/>
        <v>0</v>
      </c>
      <c r="AY180" s="16">
        <f t="shared" si="14"/>
        <v>0</v>
      </c>
      <c r="AZ180" s="18" t="str">
        <f t="shared" si="15"/>
        <v/>
      </c>
      <c r="BA180" s="54"/>
    </row>
    <row r="181" spans="1:53" x14ac:dyDescent="0.25">
      <c r="A181" s="108"/>
      <c r="B181" s="44"/>
      <c r="C181" s="44"/>
      <c r="D181" s="44"/>
      <c r="E181" s="44"/>
      <c r="F181" s="44"/>
      <c r="G181" s="44"/>
      <c r="H181" s="44"/>
      <c r="I181" s="108"/>
      <c r="J181" s="44"/>
      <c r="K181" s="44" t="str">
        <f t="shared" si="16"/>
        <v/>
      </c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16">
        <f t="shared" si="12"/>
        <v>0</v>
      </c>
      <c r="AX181" s="16">
        <f t="shared" si="13"/>
        <v>0</v>
      </c>
      <c r="AY181" s="16">
        <f t="shared" si="14"/>
        <v>0</v>
      </c>
      <c r="AZ181" s="18" t="str">
        <f t="shared" si="15"/>
        <v/>
      </c>
      <c r="BA181" s="54"/>
    </row>
    <row r="182" spans="1:53" x14ac:dyDescent="0.25">
      <c r="A182" s="108"/>
      <c r="B182" s="44"/>
      <c r="C182" s="44"/>
      <c r="D182" s="44"/>
      <c r="E182" s="44"/>
      <c r="F182" s="44"/>
      <c r="G182" s="44"/>
      <c r="H182" s="44"/>
      <c r="I182" s="108"/>
      <c r="J182" s="44"/>
      <c r="K182" s="44" t="str">
        <f t="shared" si="16"/>
        <v/>
      </c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16">
        <f t="shared" si="12"/>
        <v>0</v>
      </c>
      <c r="AX182" s="16">
        <f t="shared" si="13"/>
        <v>0</v>
      </c>
      <c r="AY182" s="16">
        <f t="shared" si="14"/>
        <v>0</v>
      </c>
      <c r="AZ182" s="18" t="str">
        <f t="shared" si="15"/>
        <v/>
      </c>
      <c r="BA182" s="54"/>
    </row>
    <row r="183" spans="1:53" x14ac:dyDescent="0.25">
      <c r="A183" s="108"/>
      <c r="B183" s="44"/>
      <c r="C183" s="44"/>
      <c r="D183" s="44"/>
      <c r="E183" s="44"/>
      <c r="F183" s="44"/>
      <c r="G183" s="44"/>
      <c r="H183" s="44"/>
      <c r="I183" s="108"/>
      <c r="J183" s="44"/>
      <c r="K183" s="44" t="str">
        <f t="shared" si="16"/>
        <v/>
      </c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16">
        <f t="shared" si="12"/>
        <v>0</v>
      </c>
      <c r="AX183" s="16">
        <f t="shared" si="13"/>
        <v>0</v>
      </c>
      <c r="AY183" s="16">
        <f t="shared" si="14"/>
        <v>0</v>
      </c>
      <c r="AZ183" s="18" t="str">
        <f t="shared" si="15"/>
        <v/>
      </c>
      <c r="BA183" s="54"/>
    </row>
    <row r="184" spans="1:53" x14ac:dyDescent="0.25">
      <c r="A184" s="108"/>
      <c r="B184" s="44"/>
      <c r="C184" s="44"/>
      <c r="D184" s="44"/>
      <c r="E184" s="44"/>
      <c r="F184" s="44"/>
      <c r="G184" s="44"/>
      <c r="H184" s="44"/>
      <c r="I184" s="108"/>
      <c r="J184" s="44"/>
      <c r="K184" s="44" t="str">
        <f t="shared" si="16"/>
        <v/>
      </c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16">
        <f t="shared" si="12"/>
        <v>0</v>
      </c>
      <c r="AX184" s="16">
        <f t="shared" si="13"/>
        <v>0</v>
      </c>
      <c r="AY184" s="16">
        <f t="shared" si="14"/>
        <v>0</v>
      </c>
      <c r="AZ184" s="18" t="str">
        <f t="shared" si="15"/>
        <v/>
      </c>
      <c r="BA184" s="54"/>
    </row>
    <row r="185" spans="1:53" x14ac:dyDescent="0.25">
      <c r="A185" s="108"/>
      <c r="B185" s="44"/>
      <c r="C185" s="44"/>
      <c r="D185" s="44"/>
      <c r="E185" s="44"/>
      <c r="F185" s="44"/>
      <c r="G185" s="44"/>
      <c r="H185" s="44"/>
      <c r="I185" s="108"/>
      <c r="J185" s="44"/>
      <c r="K185" s="44" t="str">
        <f t="shared" si="16"/>
        <v/>
      </c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16">
        <f t="shared" si="12"/>
        <v>0</v>
      </c>
      <c r="AX185" s="16">
        <f t="shared" si="13"/>
        <v>0</v>
      </c>
      <c r="AY185" s="16">
        <f t="shared" si="14"/>
        <v>0</v>
      </c>
      <c r="AZ185" s="18" t="str">
        <f t="shared" si="15"/>
        <v/>
      </c>
      <c r="BA185" s="54"/>
    </row>
    <row r="186" spans="1:53" x14ac:dyDescent="0.25">
      <c r="A186" s="108"/>
      <c r="B186" s="44"/>
      <c r="C186" s="44"/>
      <c r="D186" s="44"/>
      <c r="E186" s="44"/>
      <c r="F186" s="44"/>
      <c r="G186" s="44"/>
      <c r="H186" s="44"/>
      <c r="I186" s="108"/>
      <c r="J186" s="44"/>
      <c r="K186" s="44" t="str">
        <f t="shared" si="16"/>
        <v/>
      </c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16">
        <f t="shared" si="12"/>
        <v>0</v>
      </c>
      <c r="AX186" s="16">
        <f t="shared" si="13"/>
        <v>0</v>
      </c>
      <c r="AY186" s="16">
        <f t="shared" si="14"/>
        <v>0</v>
      </c>
      <c r="AZ186" s="18" t="str">
        <f t="shared" si="15"/>
        <v/>
      </c>
      <c r="BA186" s="54"/>
    </row>
    <row r="187" spans="1:53" x14ac:dyDescent="0.25">
      <c r="A187" s="108"/>
      <c r="B187" s="44"/>
      <c r="C187" s="44"/>
      <c r="D187" s="44"/>
      <c r="E187" s="44"/>
      <c r="F187" s="44"/>
      <c r="G187" s="44"/>
      <c r="H187" s="44"/>
      <c r="I187" s="108"/>
      <c r="J187" s="44"/>
      <c r="K187" s="44" t="str">
        <f t="shared" si="16"/>
        <v/>
      </c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16">
        <f t="shared" si="12"/>
        <v>0</v>
      </c>
      <c r="AX187" s="16">
        <f t="shared" si="13"/>
        <v>0</v>
      </c>
      <c r="AY187" s="16">
        <f t="shared" si="14"/>
        <v>0</v>
      </c>
      <c r="AZ187" s="18" t="str">
        <f t="shared" si="15"/>
        <v/>
      </c>
      <c r="BA187" s="54"/>
    </row>
    <row r="188" spans="1:53" x14ac:dyDescent="0.25">
      <c r="A188" s="108"/>
      <c r="B188" s="44"/>
      <c r="C188" s="44"/>
      <c r="D188" s="44"/>
      <c r="E188" s="44"/>
      <c r="F188" s="44"/>
      <c r="G188" s="44"/>
      <c r="H188" s="44"/>
      <c r="I188" s="108"/>
      <c r="J188" s="44"/>
      <c r="K188" s="44" t="str">
        <f t="shared" si="16"/>
        <v/>
      </c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16">
        <f t="shared" si="12"/>
        <v>0</v>
      </c>
      <c r="AX188" s="16">
        <f t="shared" si="13"/>
        <v>0</v>
      </c>
      <c r="AY188" s="16">
        <f t="shared" si="14"/>
        <v>0</v>
      </c>
      <c r="AZ188" s="18" t="str">
        <f t="shared" si="15"/>
        <v/>
      </c>
      <c r="BA188" s="54"/>
    </row>
    <row r="189" spans="1:53" x14ac:dyDescent="0.25">
      <c r="A189" s="108"/>
      <c r="B189" s="44"/>
      <c r="C189" s="44"/>
      <c r="D189" s="44"/>
      <c r="E189" s="44"/>
      <c r="F189" s="44"/>
      <c r="G189" s="44"/>
      <c r="H189" s="44"/>
      <c r="I189" s="108"/>
      <c r="J189" s="44"/>
      <c r="K189" s="44" t="str">
        <f t="shared" si="16"/>
        <v/>
      </c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16">
        <f t="shared" si="12"/>
        <v>0</v>
      </c>
      <c r="AX189" s="16">
        <f t="shared" si="13"/>
        <v>0</v>
      </c>
      <c r="AY189" s="16">
        <f t="shared" si="14"/>
        <v>0</v>
      </c>
      <c r="AZ189" s="18" t="str">
        <f t="shared" si="15"/>
        <v/>
      </c>
      <c r="BA189" s="54"/>
    </row>
    <row r="190" spans="1:53" x14ac:dyDescent="0.25">
      <c r="A190" s="108"/>
      <c r="B190" s="44"/>
      <c r="C190" s="44"/>
      <c r="D190" s="44"/>
      <c r="E190" s="44"/>
      <c r="F190" s="44"/>
      <c r="G190" s="44"/>
      <c r="H190" s="44"/>
      <c r="I190" s="108"/>
      <c r="J190" s="44"/>
      <c r="K190" s="44" t="str">
        <f t="shared" si="16"/>
        <v/>
      </c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16">
        <f t="shared" si="12"/>
        <v>0</v>
      </c>
      <c r="AX190" s="16">
        <f t="shared" si="13"/>
        <v>0</v>
      </c>
      <c r="AY190" s="16">
        <f t="shared" si="14"/>
        <v>0</v>
      </c>
      <c r="AZ190" s="18" t="str">
        <f t="shared" si="15"/>
        <v/>
      </c>
      <c r="BA190" s="54"/>
    </row>
    <row r="191" spans="1:53" x14ac:dyDescent="0.25">
      <c r="A191" s="108"/>
      <c r="B191" s="44"/>
      <c r="C191" s="44"/>
      <c r="D191" s="44"/>
      <c r="E191" s="44"/>
      <c r="F191" s="44"/>
      <c r="G191" s="44"/>
      <c r="H191" s="44"/>
      <c r="I191" s="108"/>
      <c r="J191" s="44"/>
      <c r="K191" s="44" t="str">
        <f t="shared" si="16"/>
        <v/>
      </c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16">
        <f t="shared" si="12"/>
        <v>0</v>
      </c>
      <c r="AX191" s="16">
        <f t="shared" si="13"/>
        <v>0</v>
      </c>
      <c r="AY191" s="16">
        <f t="shared" si="14"/>
        <v>0</v>
      </c>
      <c r="AZ191" s="18" t="str">
        <f t="shared" si="15"/>
        <v/>
      </c>
      <c r="BA191" s="54"/>
    </row>
    <row r="192" spans="1:53" x14ac:dyDescent="0.25">
      <c r="A192" s="108"/>
      <c r="B192" s="44"/>
      <c r="C192" s="44"/>
      <c r="D192" s="44"/>
      <c r="E192" s="44"/>
      <c r="F192" s="44"/>
      <c r="G192" s="44"/>
      <c r="H192" s="44"/>
      <c r="I192" s="108"/>
      <c r="J192" s="44"/>
      <c r="K192" s="44" t="str">
        <f t="shared" si="16"/>
        <v/>
      </c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16">
        <f t="shared" si="12"/>
        <v>0</v>
      </c>
      <c r="AX192" s="16">
        <f t="shared" si="13"/>
        <v>0</v>
      </c>
      <c r="AY192" s="16">
        <f t="shared" si="14"/>
        <v>0</v>
      </c>
      <c r="AZ192" s="18" t="str">
        <f t="shared" si="15"/>
        <v/>
      </c>
      <c r="BA192" s="54"/>
    </row>
    <row r="193" spans="1:53" x14ac:dyDescent="0.25">
      <c r="A193" s="108"/>
      <c r="B193" s="44"/>
      <c r="C193" s="44"/>
      <c r="D193" s="44"/>
      <c r="E193" s="44"/>
      <c r="F193" s="44"/>
      <c r="G193" s="44"/>
      <c r="H193" s="44"/>
      <c r="I193" s="108"/>
      <c r="J193" s="44"/>
      <c r="K193" s="44" t="str">
        <f t="shared" si="16"/>
        <v/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16">
        <f t="shared" si="12"/>
        <v>0</v>
      </c>
      <c r="AX193" s="16">
        <f t="shared" si="13"/>
        <v>0</v>
      </c>
      <c r="AY193" s="16">
        <f t="shared" si="14"/>
        <v>0</v>
      </c>
      <c r="AZ193" s="18" t="str">
        <f t="shared" si="15"/>
        <v/>
      </c>
      <c r="BA193" s="54"/>
    </row>
    <row r="194" spans="1:53" x14ac:dyDescent="0.25">
      <c r="A194" s="108"/>
      <c r="B194" s="44"/>
      <c r="C194" s="44"/>
      <c r="D194" s="44"/>
      <c r="E194" s="44"/>
      <c r="F194" s="44"/>
      <c r="G194" s="44"/>
      <c r="H194" s="44"/>
      <c r="I194" s="108"/>
      <c r="J194" s="44"/>
      <c r="K194" s="44" t="str">
        <f t="shared" si="16"/>
        <v/>
      </c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16">
        <f t="shared" si="12"/>
        <v>0</v>
      </c>
      <c r="AX194" s="16">
        <f t="shared" si="13"/>
        <v>0</v>
      </c>
      <c r="AY194" s="16">
        <f t="shared" si="14"/>
        <v>0</v>
      </c>
      <c r="AZ194" s="18" t="str">
        <f t="shared" si="15"/>
        <v/>
      </c>
      <c r="BA194" s="54"/>
    </row>
    <row r="195" spans="1:53" x14ac:dyDescent="0.25">
      <c r="A195" s="108"/>
      <c r="B195" s="44"/>
      <c r="C195" s="44"/>
      <c r="D195" s="44"/>
      <c r="E195" s="44"/>
      <c r="F195" s="44"/>
      <c r="G195" s="44"/>
      <c r="H195" s="44"/>
      <c r="I195" s="108"/>
      <c r="J195" s="44"/>
      <c r="K195" s="44" t="str">
        <f t="shared" si="16"/>
        <v/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16">
        <f t="shared" si="12"/>
        <v>0</v>
      </c>
      <c r="AX195" s="16">
        <f t="shared" si="13"/>
        <v>0</v>
      </c>
      <c r="AY195" s="16">
        <f t="shared" si="14"/>
        <v>0</v>
      </c>
      <c r="AZ195" s="18" t="str">
        <f t="shared" si="15"/>
        <v/>
      </c>
      <c r="BA195" s="54"/>
    </row>
    <row r="196" spans="1:53" x14ac:dyDescent="0.25">
      <c r="A196" s="108"/>
      <c r="B196" s="44"/>
      <c r="C196" s="44"/>
      <c r="D196" s="44"/>
      <c r="E196" s="44"/>
      <c r="F196" s="44"/>
      <c r="G196" s="44"/>
      <c r="H196" s="44"/>
      <c r="I196" s="108"/>
      <c r="J196" s="44"/>
      <c r="K196" s="44" t="str">
        <f t="shared" ref="K196:K259" si="17">AZ196</f>
        <v/>
      </c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16">
        <f t="shared" ref="AW196:AW259" si="18">COUNTIF(L196:AV196,"=3")+COUNTIF(L196:AV196,"=4")+COUNTIF(L196:AV196,"=5")</f>
        <v>0</v>
      </c>
      <c r="AX196" s="16">
        <f t="shared" ref="AX196:AX259" si="19">COUNTIF(L196:AV196,"=4")</f>
        <v>0</v>
      </c>
      <c r="AY196" s="16">
        <f t="shared" ref="AY196:AY259" si="20">COUNTIF(L196:AV196,"=1")</f>
        <v>0</v>
      </c>
      <c r="AZ196" s="18" t="str">
        <f t="shared" ref="AZ196:AZ259" si="21">IFERROR(IF(I196&lt;&gt;"",IF(AX196/AW196*100=100, (AX196+AY196)/AW196*100,AX196/AW196*100),""),0)</f>
        <v/>
      </c>
      <c r="BA196" s="54"/>
    </row>
    <row r="197" spans="1:53" x14ac:dyDescent="0.25">
      <c r="A197" s="108"/>
      <c r="B197" s="44"/>
      <c r="C197" s="44"/>
      <c r="D197" s="44"/>
      <c r="E197" s="44"/>
      <c r="F197" s="44"/>
      <c r="G197" s="44"/>
      <c r="H197" s="44"/>
      <c r="I197" s="108"/>
      <c r="J197" s="44"/>
      <c r="K197" s="44" t="str">
        <f t="shared" si="17"/>
        <v/>
      </c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16">
        <f t="shared" si="18"/>
        <v>0</v>
      </c>
      <c r="AX197" s="16">
        <f t="shared" si="19"/>
        <v>0</v>
      </c>
      <c r="AY197" s="16">
        <f t="shared" si="20"/>
        <v>0</v>
      </c>
      <c r="AZ197" s="18" t="str">
        <f t="shared" si="21"/>
        <v/>
      </c>
      <c r="BA197" s="54"/>
    </row>
    <row r="198" spans="1:53" x14ac:dyDescent="0.25">
      <c r="A198" s="108"/>
      <c r="B198" s="44"/>
      <c r="C198" s="44"/>
      <c r="D198" s="44"/>
      <c r="E198" s="44"/>
      <c r="F198" s="44"/>
      <c r="G198" s="44"/>
      <c r="H198" s="44"/>
      <c r="I198" s="108"/>
      <c r="J198" s="44"/>
      <c r="K198" s="44" t="str">
        <f t="shared" si="17"/>
        <v/>
      </c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16">
        <f t="shared" si="18"/>
        <v>0</v>
      </c>
      <c r="AX198" s="16">
        <f t="shared" si="19"/>
        <v>0</v>
      </c>
      <c r="AY198" s="16">
        <f t="shared" si="20"/>
        <v>0</v>
      </c>
      <c r="AZ198" s="18" t="str">
        <f t="shared" si="21"/>
        <v/>
      </c>
      <c r="BA198" s="54"/>
    </row>
    <row r="199" spans="1:53" x14ac:dyDescent="0.25">
      <c r="A199" s="108"/>
      <c r="B199" s="44"/>
      <c r="C199" s="44"/>
      <c r="D199" s="44"/>
      <c r="E199" s="44"/>
      <c r="F199" s="44"/>
      <c r="G199" s="44"/>
      <c r="H199" s="44"/>
      <c r="I199" s="108"/>
      <c r="J199" s="44"/>
      <c r="K199" s="44" t="str">
        <f t="shared" si="17"/>
        <v/>
      </c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16">
        <f t="shared" si="18"/>
        <v>0</v>
      </c>
      <c r="AX199" s="16">
        <f t="shared" si="19"/>
        <v>0</v>
      </c>
      <c r="AY199" s="16">
        <f t="shared" si="20"/>
        <v>0</v>
      </c>
      <c r="AZ199" s="18" t="str">
        <f t="shared" si="21"/>
        <v/>
      </c>
      <c r="BA199" s="54"/>
    </row>
    <row r="200" spans="1:53" x14ac:dyDescent="0.25">
      <c r="A200" s="108"/>
      <c r="B200" s="44"/>
      <c r="C200" s="44"/>
      <c r="D200" s="44"/>
      <c r="E200" s="44"/>
      <c r="F200" s="44"/>
      <c r="G200" s="44"/>
      <c r="H200" s="44"/>
      <c r="I200" s="108"/>
      <c r="J200" s="44"/>
      <c r="K200" s="44" t="str">
        <f t="shared" si="17"/>
        <v/>
      </c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16">
        <f t="shared" si="18"/>
        <v>0</v>
      </c>
      <c r="AX200" s="16">
        <f t="shared" si="19"/>
        <v>0</v>
      </c>
      <c r="AY200" s="16">
        <f t="shared" si="20"/>
        <v>0</v>
      </c>
      <c r="AZ200" s="18" t="str">
        <f t="shared" si="21"/>
        <v/>
      </c>
      <c r="BA200" s="54"/>
    </row>
    <row r="201" spans="1:53" x14ac:dyDescent="0.25">
      <c r="A201" s="108"/>
      <c r="B201" s="44"/>
      <c r="C201" s="44"/>
      <c r="D201" s="44"/>
      <c r="E201" s="44"/>
      <c r="F201" s="44"/>
      <c r="G201" s="44"/>
      <c r="H201" s="44"/>
      <c r="I201" s="108"/>
      <c r="J201" s="44"/>
      <c r="K201" s="44" t="str">
        <f t="shared" si="17"/>
        <v/>
      </c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16">
        <f t="shared" si="18"/>
        <v>0</v>
      </c>
      <c r="AX201" s="16">
        <f t="shared" si="19"/>
        <v>0</v>
      </c>
      <c r="AY201" s="16">
        <f t="shared" si="20"/>
        <v>0</v>
      </c>
      <c r="AZ201" s="18" t="str">
        <f t="shared" si="21"/>
        <v/>
      </c>
      <c r="BA201" s="54"/>
    </row>
    <row r="202" spans="1:53" x14ac:dyDescent="0.25">
      <c r="A202" s="108"/>
      <c r="B202" s="44"/>
      <c r="C202" s="44"/>
      <c r="D202" s="44"/>
      <c r="E202" s="44"/>
      <c r="F202" s="44"/>
      <c r="G202" s="44"/>
      <c r="H202" s="44"/>
      <c r="I202" s="108"/>
      <c r="J202" s="44"/>
      <c r="K202" s="44" t="str">
        <f t="shared" si="17"/>
        <v/>
      </c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16">
        <f t="shared" si="18"/>
        <v>0</v>
      </c>
      <c r="AX202" s="16">
        <f t="shared" si="19"/>
        <v>0</v>
      </c>
      <c r="AY202" s="16">
        <f t="shared" si="20"/>
        <v>0</v>
      </c>
      <c r="AZ202" s="18" t="str">
        <f t="shared" si="21"/>
        <v/>
      </c>
      <c r="BA202" s="54"/>
    </row>
    <row r="203" spans="1:53" x14ac:dyDescent="0.25">
      <c r="A203" s="108"/>
      <c r="B203" s="44"/>
      <c r="C203" s="44"/>
      <c r="D203" s="44"/>
      <c r="E203" s="44"/>
      <c r="F203" s="44"/>
      <c r="G203" s="44"/>
      <c r="H203" s="44"/>
      <c r="I203" s="108"/>
      <c r="J203" s="44"/>
      <c r="K203" s="44" t="str">
        <f t="shared" si="17"/>
        <v/>
      </c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16">
        <f t="shared" si="18"/>
        <v>0</v>
      </c>
      <c r="AX203" s="16">
        <f t="shared" si="19"/>
        <v>0</v>
      </c>
      <c r="AY203" s="16">
        <f t="shared" si="20"/>
        <v>0</v>
      </c>
      <c r="AZ203" s="18" t="str">
        <f t="shared" si="21"/>
        <v/>
      </c>
      <c r="BA203" s="54"/>
    </row>
    <row r="204" spans="1:53" x14ac:dyDescent="0.25">
      <c r="A204" s="108"/>
      <c r="B204" s="44"/>
      <c r="C204" s="44"/>
      <c r="D204" s="44"/>
      <c r="E204" s="44"/>
      <c r="F204" s="44"/>
      <c r="G204" s="44"/>
      <c r="H204" s="44"/>
      <c r="I204" s="108"/>
      <c r="J204" s="44"/>
      <c r="K204" s="44" t="str">
        <f t="shared" si="17"/>
        <v/>
      </c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16">
        <f t="shared" si="18"/>
        <v>0</v>
      </c>
      <c r="AX204" s="16">
        <f t="shared" si="19"/>
        <v>0</v>
      </c>
      <c r="AY204" s="16">
        <f t="shared" si="20"/>
        <v>0</v>
      </c>
      <c r="AZ204" s="18" t="str">
        <f t="shared" si="21"/>
        <v/>
      </c>
      <c r="BA204" s="54"/>
    </row>
    <row r="205" spans="1:53" x14ac:dyDescent="0.25">
      <c r="A205" s="108"/>
      <c r="B205" s="44"/>
      <c r="C205" s="44"/>
      <c r="D205" s="44"/>
      <c r="E205" s="44"/>
      <c r="F205" s="44"/>
      <c r="G205" s="44"/>
      <c r="H205" s="44"/>
      <c r="I205" s="108"/>
      <c r="J205" s="44"/>
      <c r="K205" s="44" t="str">
        <f t="shared" si="17"/>
        <v/>
      </c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16">
        <f t="shared" si="18"/>
        <v>0</v>
      </c>
      <c r="AX205" s="16">
        <f t="shared" si="19"/>
        <v>0</v>
      </c>
      <c r="AY205" s="16">
        <f t="shared" si="20"/>
        <v>0</v>
      </c>
      <c r="AZ205" s="18" t="str">
        <f t="shared" si="21"/>
        <v/>
      </c>
      <c r="BA205" s="54"/>
    </row>
    <row r="206" spans="1:53" x14ac:dyDescent="0.25">
      <c r="A206" s="108"/>
      <c r="B206" s="44"/>
      <c r="C206" s="44"/>
      <c r="D206" s="44"/>
      <c r="E206" s="44"/>
      <c r="F206" s="44"/>
      <c r="G206" s="44"/>
      <c r="H206" s="44"/>
      <c r="I206" s="108"/>
      <c r="J206" s="44"/>
      <c r="K206" s="44" t="str">
        <f t="shared" si="17"/>
        <v/>
      </c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16">
        <f t="shared" si="18"/>
        <v>0</v>
      </c>
      <c r="AX206" s="16">
        <f t="shared" si="19"/>
        <v>0</v>
      </c>
      <c r="AY206" s="16">
        <f t="shared" si="20"/>
        <v>0</v>
      </c>
      <c r="AZ206" s="18" t="str">
        <f t="shared" si="21"/>
        <v/>
      </c>
      <c r="BA206" s="54"/>
    </row>
    <row r="207" spans="1:53" x14ac:dyDescent="0.25">
      <c r="A207" s="108"/>
      <c r="B207" s="44"/>
      <c r="C207" s="44"/>
      <c r="D207" s="44"/>
      <c r="E207" s="44"/>
      <c r="F207" s="44"/>
      <c r="G207" s="44"/>
      <c r="H207" s="44"/>
      <c r="I207" s="108"/>
      <c r="J207" s="44"/>
      <c r="K207" s="44" t="str">
        <f t="shared" si="17"/>
        <v/>
      </c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16">
        <f t="shared" si="18"/>
        <v>0</v>
      </c>
      <c r="AX207" s="16">
        <f t="shared" si="19"/>
        <v>0</v>
      </c>
      <c r="AY207" s="16">
        <f t="shared" si="20"/>
        <v>0</v>
      </c>
      <c r="AZ207" s="18" t="str">
        <f t="shared" si="21"/>
        <v/>
      </c>
      <c r="BA207" s="54"/>
    </row>
    <row r="208" spans="1:53" x14ac:dyDescent="0.25">
      <c r="A208" s="108"/>
      <c r="B208" s="44"/>
      <c r="C208" s="44"/>
      <c r="D208" s="44"/>
      <c r="E208" s="44"/>
      <c r="F208" s="44"/>
      <c r="G208" s="44"/>
      <c r="H208" s="44"/>
      <c r="I208" s="108"/>
      <c r="J208" s="44"/>
      <c r="K208" s="44" t="str">
        <f t="shared" si="17"/>
        <v/>
      </c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16">
        <f t="shared" si="18"/>
        <v>0</v>
      </c>
      <c r="AX208" s="16">
        <f t="shared" si="19"/>
        <v>0</v>
      </c>
      <c r="AY208" s="16">
        <f t="shared" si="20"/>
        <v>0</v>
      </c>
      <c r="AZ208" s="18" t="str">
        <f t="shared" si="21"/>
        <v/>
      </c>
      <c r="BA208" s="54"/>
    </row>
    <row r="209" spans="1:53" x14ac:dyDescent="0.25">
      <c r="A209" s="108"/>
      <c r="B209" s="44"/>
      <c r="C209" s="44"/>
      <c r="D209" s="44"/>
      <c r="E209" s="44"/>
      <c r="F209" s="44"/>
      <c r="G209" s="44"/>
      <c r="H209" s="44"/>
      <c r="I209" s="108"/>
      <c r="J209" s="44"/>
      <c r="K209" s="44" t="str">
        <f t="shared" si="17"/>
        <v/>
      </c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16">
        <f t="shared" si="18"/>
        <v>0</v>
      </c>
      <c r="AX209" s="16">
        <f t="shared" si="19"/>
        <v>0</v>
      </c>
      <c r="AY209" s="16">
        <f t="shared" si="20"/>
        <v>0</v>
      </c>
      <c r="AZ209" s="18" t="str">
        <f t="shared" si="21"/>
        <v/>
      </c>
      <c r="BA209" s="54"/>
    </row>
    <row r="210" spans="1:53" x14ac:dyDescent="0.25">
      <c r="A210" s="108"/>
      <c r="B210" s="44"/>
      <c r="C210" s="44"/>
      <c r="D210" s="44"/>
      <c r="E210" s="44"/>
      <c r="F210" s="44"/>
      <c r="G210" s="44"/>
      <c r="H210" s="44"/>
      <c r="I210" s="108"/>
      <c r="J210" s="44"/>
      <c r="K210" s="44" t="str">
        <f t="shared" si="17"/>
        <v/>
      </c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16">
        <f t="shared" si="18"/>
        <v>0</v>
      </c>
      <c r="AX210" s="16">
        <f t="shared" si="19"/>
        <v>0</v>
      </c>
      <c r="AY210" s="16">
        <f t="shared" si="20"/>
        <v>0</v>
      </c>
      <c r="AZ210" s="18" t="str">
        <f t="shared" si="21"/>
        <v/>
      </c>
      <c r="BA210" s="54"/>
    </row>
    <row r="211" spans="1:53" x14ac:dyDescent="0.25">
      <c r="A211" s="108"/>
      <c r="B211" s="44"/>
      <c r="C211" s="44"/>
      <c r="D211" s="44"/>
      <c r="E211" s="44"/>
      <c r="F211" s="44"/>
      <c r="G211" s="44"/>
      <c r="H211" s="44"/>
      <c r="I211" s="108"/>
      <c r="J211" s="44"/>
      <c r="K211" s="44" t="str">
        <f t="shared" si="17"/>
        <v/>
      </c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16">
        <f t="shared" si="18"/>
        <v>0</v>
      </c>
      <c r="AX211" s="16">
        <f t="shared" si="19"/>
        <v>0</v>
      </c>
      <c r="AY211" s="16">
        <f t="shared" si="20"/>
        <v>0</v>
      </c>
      <c r="AZ211" s="18" t="str">
        <f t="shared" si="21"/>
        <v/>
      </c>
      <c r="BA211" s="54"/>
    </row>
    <row r="212" spans="1:53" x14ac:dyDescent="0.25">
      <c r="A212" s="108"/>
      <c r="B212" s="44"/>
      <c r="C212" s="44"/>
      <c r="D212" s="44"/>
      <c r="E212" s="44"/>
      <c r="F212" s="44"/>
      <c r="G212" s="44"/>
      <c r="H212" s="44"/>
      <c r="I212" s="108"/>
      <c r="J212" s="44"/>
      <c r="K212" s="44" t="str">
        <f t="shared" si="17"/>
        <v/>
      </c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16">
        <f t="shared" si="18"/>
        <v>0</v>
      </c>
      <c r="AX212" s="16">
        <f t="shared" si="19"/>
        <v>0</v>
      </c>
      <c r="AY212" s="16">
        <f t="shared" si="20"/>
        <v>0</v>
      </c>
      <c r="AZ212" s="18" t="str">
        <f t="shared" si="21"/>
        <v/>
      </c>
      <c r="BA212" s="54"/>
    </row>
    <row r="213" spans="1:53" x14ac:dyDescent="0.25">
      <c r="A213" s="108"/>
      <c r="B213" s="44"/>
      <c r="C213" s="44"/>
      <c r="D213" s="44"/>
      <c r="E213" s="44"/>
      <c r="F213" s="44"/>
      <c r="G213" s="44"/>
      <c r="H213" s="44"/>
      <c r="I213" s="108"/>
      <c r="J213" s="44"/>
      <c r="K213" s="44" t="str">
        <f t="shared" si="17"/>
        <v/>
      </c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16">
        <f t="shared" si="18"/>
        <v>0</v>
      </c>
      <c r="AX213" s="16">
        <f t="shared" si="19"/>
        <v>0</v>
      </c>
      <c r="AY213" s="16">
        <f t="shared" si="20"/>
        <v>0</v>
      </c>
      <c r="AZ213" s="18" t="str">
        <f t="shared" si="21"/>
        <v/>
      </c>
      <c r="BA213" s="54"/>
    </row>
    <row r="214" spans="1:53" x14ac:dyDescent="0.25">
      <c r="A214" s="108"/>
      <c r="B214" s="44"/>
      <c r="C214" s="44"/>
      <c r="D214" s="44"/>
      <c r="E214" s="44"/>
      <c r="F214" s="44"/>
      <c r="G214" s="44"/>
      <c r="H214" s="44"/>
      <c r="I214" s="108"/>
      <c r="J214" s="44"/>
      <c r="K214" s="44" t="str">
        <f t="shared" si="17"/>
        <v/>
      </c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16">
        <f t="shared" si="18"/>
        <v>0</v>
      </c>
      <c r="AX214" s="16">
        <f t="shared" si="19"/>
        <v>0</v>
      </c>
      <c r="AY214" s="16">
        <f t="shared" si="20"/>
        <v>0</v>
      </c>
      <c r="AZ214" s="18" t="str">
        <f t="shared" si="21"/>
        <v/>
      </c>
      <c r="BA214" s="54"/>
    </row>
    <row r="215" spans="1:53" x14ac:dyDescent="0.25">
      <c r="A215" s="108"/>
      <c r="B215" s="44"/>
      <c r="C215" s="44"/>
      <c r="D215" s="44"/>
      <c r="E215" s="44"/>
      <c r="F215" s="44"/>
      <c r="G215" s="44"/>
      <c r="H215" s="44"/>
      <c r="I215" s="108"/>
      <c r="J215" s="44"/>
      <c r="K215" s="44" t="str">
        <f t="shared" si="17"/>
        <v/>
      </c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16">
        <f t="shared" si="18"/>
        <v>0</v>
      </c>
      <c r="AX215" s="16">
        <f t="shared" si="19"/>
        <v>0</v>
      </c>
      <c r="AY215" s="16">
        <f t="shared" si="20"/>
        <v>0</v>
      </c>
      <c r="AZ215" s="18" t="str">
        <f t="shared" si="21"/>
        <v/>
      </c>
      <c r="BA215" s="54"/>
    </row>
    <row r="216" spans="1:53" x14ac:dyDescent="0.25">
      <c r="A216" s="108"/>
      <c r="B216" s="44"/>
      <c r="C216" s="44"/>
      <c r="D216" s="44"/>
      <c r="E216" s="44"/>
      <c r="F216" s="44"/>
      <c r="G216" s="44"/>
      <c r="H216" s="44"/>
      <c r="I216" s="108"/>
      <c r="J216" s="44"/>
      <c r="K216" s="44" t="str">
        <f t="shared" si="17"/>
        <v/>
      </c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16">
        <f t="shared" si="18"/>
        <v>0</v>
      </c>
      <c r="AX216" s="16">
        <f t="shared" si="19"/>
        <v>0</v>
      </c>
      <c r="AY216" s="16">
        <f t="shared" si="20"/>
        <v>0</v>
      </c>
      <c r="AZ216" s="18" t="str">
        <f t="shared" si="21"/>
        <v/>
      </c>
      <c r="BA216" s="54"/>
    </row>
    <row r="217" spans="1:53" x14ac:dyDescent="0.25">
      <c r="A217" s="108"/>
      <c r="B217" s="44"/>
      <c r="C217" s="44"/>
      <c r="D217" s="44"/>
      <c r="E217" s="44"/>
      <c r="F217" s="44"/>
      <c r="G217" s="44"/>
      <c r="H217" s="44"/>
      <c r="I217" s="108"/>
      <c r="J217" s="44"/>
      <c r="K217" s="44" t="str">
        <f t="shared" si="17"/>
        <v/>
      </c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16">
        <f t="shared" si="18"/>
        <v>0</v>
      </c>
      <c r="AX217" s="16">
        <f t="shared" si="19"/>
        <v>0</v>
      </c>
      <c r="AY217" s="16">
        <f t="shared" si="20"/>
        <v>0</v>
      </c>
      <c r="AZ217" s="18" t="str">
        <f t="shared" si="21"/>
        <v/>
      </c>
      <c r="BA217" s="54"/>
    </row>
    <row r="218" spans="1:53" x14ac:dyDescent="0.25">
      <c r="A218" s="108"/>
      <c r="B218" s="44"/>
      <c r="C218" s="44"/>
      <c r="D218" s="44"/>
      <c r="E218" s="44"/>
      <c r="F218" s="44"/>
      <c r="G218" s="44"/>
      <c r="H218" s="44"/>
      <c r="I218" s="108"/>
      <c r="J218" s="44"/>
      <c r="K218" s="44" t="str">
        <f t="shared" si="17"/>
        <v/>
      </c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16">
        <f t="shared" si="18"/>
        <v>0</v>
      </c>
      <c r="AX218" s="16">
        <f t="shared" si="19"/>
        <v>0</v>
      </c>
      <c r="AY218" s="16">
        <f t="shared" si="20"/>
        <v>0</v>
      </c>
      <c r="AZ218" s="18" t="str">
        <f t="shared" si="21"/>
        <v/>
      </c>
      <c r="BA218" s="54"/>
    </row>
    <row r="219" spans="1:53" x14ac:dyDescent="0.25">
      <c r="A219" s="108"/>
      <c r="B219" s="44"/>
      <c r="C219" s="44"/>
      <c r="D219" s="44"/>
      <c r="E219" s="44"/>
      <c r="F219" s="44"/>
      <c r="G219" s="44"/>
      <c r="H219" s="44"/>
      <c r="I219" s="108"/>
      <c r="J219" s="44"/>
      <c r="K219" s="44" t="str">
        <f t="shared" si="17"/>
        <v/>
      </c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16">
        <f t="shared" si="18"/>
        <v>0</v>
      </c>
      <c r="AX219" s="16">
        <f t="shared" si="19"/>
        <v>0</v>
      </c>
      <c r="AY219" s="16">
        <f t="shared" si="20"/>
        <v>0</v>
      </c>
      <c r="AZ219" s="18" t="str">
        <f t="shared" si="21"/>
        <v/>
      </c>
      <c r="BA219" s="54"/>
    </row>
    <row r="220" spans="1:53" x14ac:dyDescent="0.25">
      <c r="A220" s="108"/>
      <c r="B220" s="44"/>
      <c r="C220" s="44"/>
      <c r="D220" s="44"/>
      <c r="E220" s="44"/>
      <c r="F220" s="44"/>
      <c r="G220" s="44"/>
      <c r="H220" s="44"/>
      <c r="I220" s="108"/>
      <c r="J220" s="44"/>
      <c r="K220" s="44" t="str">
        <f t="shared" si="17"/>
        <v/>
      </c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16">
        <f t="shared" si="18"/>
        <v>0</v>
      </c>
      <c r="AX220" s="16">
        <f t="shared" si="19"/>
        <v>0</v>
      </c>
      <c r="AY220" s="16">
        <f t="shared" si="20"/>
        <v>0</v>
      </c>
      <c r="AZ220" s="18" t="str">
        <f t="shared" si="21"/>
        <v/>
      </c>
      <c r="BA220" s="54"/>
    </row>
    <row r="221" spans="1:53" x14ac:dyDescent="0.25">
      <c r="A221" s="108"/>
      <c r="B221" s="44"/>
      <c r="C221" s="44"/>
      <c r="D221" s="44"/>
      <c r="E221" s="44"/>
      <c r="F221" s="44"/>
      <c r="G221" s="44"/>
      <c r="H221" s="44"/>
      <c r="I221" s="108"/>
      <c r="J221" s="44"/>
      <c r="K221" s="44" t="str">
        <f t="shared" si="17"/>
        <v/>
      </c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16">
        <f t="shared" si="18"/>
        <v>0</v>
      </c>
      <c r="AX221" s="16">
        <f t="shared" si="19"/>
        <v>0</v>
      </c>
      <c r="AY221" s="16">
        <f t="shared" si="20"/>
        <v>0</v>
      </c>
      <c r="AZ221" s="18" t="str">
        <f t="shared" si="21"/>
        <v/>
      </c>
      <c r="BA221" s="54"/>
    </row>
    <row r="222" spans="1:53" x14ac:dyDescent="0.25">
      <c r="A222" s="108"/>
      <c r="B222" s="44"/>
      <c r="C222" s="44"/>
      <c r="D222" s="44"/>
      <c r="E222" s="44"/>
      <c r="F222" s="44"/>
      <c r="G222" s="44"/>
      <c r="H222" s="44"/>
      <c r="I222" s="108"/>
      <c r="J222" s="44"/>
      <c r="K222" s="44" t="str">
        <f t="shared" si="17"/>
        <v/>
      </c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16">
        <f t="shared" si="18"/>
        <v>0</v>
      </c>
      <c r="AX222" s="16">
        <f t="shared" si="19"/>
        <v>0</v>
      </c>
      <c r="AY222" s="16">
        <f t="shared" si="20"/>
        <v>0</v>
      </c>
      <c r="AZ222" s="18" t="str">
        <f t="shared" si="21"/>
        <v/>
      </c>
      <c r="BA222" s="54"/>
    </row>
    <row r="223" spans="1:53" x14ac:dyDescent="0.25">
      <c r="A223" s="108"/>
      <c r="B223" s="44"/>
      <c r="C223" s="44"/>
      <c r="D223" s="44"/>
      <c r="E223" s="44"/>
      <c r="F223" s="44"/>
      <c r="G223" s="44"/>
      <c r="H223" s="44"/>
      <c r="I223" s="108"/>
      <c r="J223" s="44"/>
      <c r="K223" s="44" t="str">
        <f t="shared" si="17"/>
        <v/>
      </c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16">
        <f t="shared" si="18"/>
        <v>0</v>
      </c>
      <c r="AX223" s="16">
        <f t="shared" si="19"/>
        <v>0</v>
      </c>
      <c r="AY223" s="16">
        <f t="shared" si="20"/>
        <v>0</v>
      </c>
      <c r="AZ223" s="18" t="str">
        <f t="shared" si="21"/>
        <v/>
      </c>
      <c r="BA223" s="54"/>
    </row>
    <row r="224" spans="1:53" x14ac:dyDescent="0.25">
      <c r="A224" s="108"/>
      <c r="B224" s="44"/>
      <c r="C224" s="44"/>
      <c r="D224" s="44"/>
      <c r="E224" s="44"/>
      <c r="F224" s="44"/>
      <c r="G224" s="44"/>
      <c r="H224" s="44"/>
      <c r="I224" s="108"/>
      <c r="J224" s="44"/>
      <c r="K224" s="44" t="str">
        <f t="shared" si="17"/>
        <v/>
      </c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16">
        <f t="shared" si="18"/>
        <v>0</v>
      </c>
      <c r="AX224" s="16">
        <f t="shared" si="19"/>
        <v>0</v>
      </c>
      <c r="AY224" s="16">
        <f t="shared" si="20"/>
        <v>0</v>
      </c>
      <c r="AZ224" s="18" t="str">
        <f t="shared" si="21"/>
        <v/>
      </c>
      <c r="BA224" s="54"/>
    </row>
    <row r="225" spans="1:53" x14ac:dyDescent="0.25">
      <c r="A225" s="108"/>
      <c r="B225" s="44"/>
      <c r="C225" s="44"/>
      <c r="D225" s="44"/>
      <c r="E225" s="44"/>
      <c r="F225" s="44"/>
      <c r="G225" s="44"/>
      <c r="H225" s="44"/>
      <c r="I225" s="108"/>
      <c r="J225" s="44"/>
      <c r="K225" s="44" t="str">
        <f t="shared" si="17"/>
        <v/>
      </c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16">
        <f t="shared" si="18"/>
        <v>0</v>
      </c>
      <c r="AX225" s="16">
        <f t="shared" si="19"/>
        <v>0</v>
      </c>
      <c r="AY225" s="16">
        <f t="shared" si="20"/>
        <v>0</v>
      </c>
      <c r="AZ225" s="18" t="str">
        <f t="shared" si="21"/>
        <v/>
      </c>
      <c r="BA225" s="54"/>
    </row>
    <row r="226" spans="1:53" x14ac:dyDescent="0.25">
      <c r="A226" s="108"/>
      <c r="B226" s="44"/>
      <c r="C226" s="44"/>
      <c r="D226" s="44"/>
      <c r="E226" s="44"/>
      <c r="F226" s="44"/>
      <c r="G226" s="44"/>
      <c r="H226" s="44"/>
      <c r="I226" s="108"/>
      <c r="J226" s="44"/>
      <c r="K226" s="44" t="str">
        <f t="shared" si="17"/>
        <v/>
      </c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16">
        <f t="shared" si="18"/>
        <v>0</v>
      </c>
      <c r="AX226" s="16">
        <f t="shared" si="19"/>
        <v>0</v>
      </c>
      <c r="AY226" s="16">
        <f t="shared" si="20"/>
        <v>0</v>
      </c>
      <c r="AZ226" s="18" t="str">
        <f t="shared" si="21"/>
        <v/>
      </c>
      <c r="BA226" s="54"/>
    </row>
    <row r="227" spans="1:53" x14ac:dyDescent="0.25">
      <c r="A227" s="108"/>
      <c r="B227" s="44"/>
      <c r="C227" s="44"/>
      <c r="D227" s="44"/>
      <c r="E227" s="44"/>
      <c r="F227" s="44"/>
      <c r="G227" s="44"/>
      <c r="H227" s="44"/>
      <c r="I227" s="108"/>
      <c r="J227" s="44"/>
      <c r="K227" s="44" t="str">
        <f t="shared" si="17"/>
        <v/>
      </c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16">
        <f t="shared" si="18"/>
        <v>0</v>
      </c>
      <c r="AX227" s="16">
        <f t="shared" si="19"/>
        <v>0</v>
      </c>
      <c r="AY227" s="16">
        <f t="shared" si="20"/>
        <v>0</v>
      </c>
      <c r="AZ227" s="18" t="str">
        <f t="shared" si="21"/>
        <v/>
      </c>
      <c r="BA227" s="54"/>
    </row>
    <row r="228" spans="1:53" x14ac:dyDescent="0.25">
      <c r="A228" s="108"/>
      <c r="B228" s="44"/>
      <c r="C228" s="44"/>
      <c r="D228" s="44"/>
      <c r="E228" s="44"/>
      <c r="F228" s="44"/>
      <c r="G228" s="44"/>
      <c r="H228" s="44"/>
      <c r="I228" s="108"/>
      <c r="J228" s="44"/>
      <c r="K228" s="44" t="str">
        <f t="shared" si="17"/>
        <v/>
      </c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16">
        <f t="shared" si="18"/>
        <v>0</v>
      </c>
      <c r="AX228" s="16">
        <f t="shared" si="19"/>
        <v>0</v>
      </c>
      <c r="AY228" s="16">
        <f t="shared" si="20"/>
        <v>0</v>
      </c>
      <c r="AZ228" s="18" t="str">
        <f t="shared" si="21"/>
        <v/>
      </c>
      <c r="BA228" s="54"/>
    </row>
    <row r="229" spans="1:53" x14ac:dyDescent="0.25">
      <c r="A229" s="108"/>
      <c r="B229" s="44"/>
      <c r="C229" s="44"/>
      <c r="D229" s="44"/>
      <c r="E229" s="44"/>
      <c r="F229" s="44"/>
      <c r="G229" s="44"/>
      <c r="H229" s="44"/>
      <c r="I229" s="108"/>
      <c r="J229" s="44"/>
      <c r="K229" s="44" t="str">
        <f t="shared" si="17"/>
        <v/>
      </c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16">
        <f t="shared" si="18"/>
        <v>0</v>
      </c>
      <c r="AX229" s="16">
        <f t="shared" si="19"/>
        <v>0</v>
      </c>
      <c r="AY229" s="16">
        <f t="shared" si="20"/>
        <v>0</v>
      </c>
      <c r="AZ229" s="18" t="str">
        <f t="shared" si="21"/>
        <v/>
      </c>
      <c r="BA229" s="54"/>
    </row>
    <row r="230" spans="1:53" x14ac:dyDescent="0.25">
      <c r="A230" s="108"/>
      <c r="B230" s="44"/>
      <c r="C230" s="44"/>
      <c r="D230" s="44"/>
      <c r="E230" s="44"/>
      <c r="F230" s="44"/>
      <c r="G230" s="44"/>
      <c r="H230" s="44"/>
      <c r="I230" s="108"/>
      <c r="J230" s="44"/>
      <c r="K230" s="44" t="str">
        <f t="shared" si="17"/>
        <v/>
      </c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16">
        <f t="shared" si="18"/>
        <v>0</v>
      </c>
      <c r="AX230" s="16">
        <f t="shared" si="19"/>
        <v>0</v>
      </c>
      <c r="AY230" s="16">
        <f t="shared" si="20"/>
        <v>0</v>
      </c>
      <c r="AZ230" s="18" t="str">
        <f t="shared" si="21"/>
        <v/>
      </c>
      <c r="BA230" s="54"/>
    </row>
    <row r="231" spans="1:53" x14ac:dyDescent="0.25">
      <c r="A231" s="108"/>
      <c r="B231" s="44"/>
      <c r="C231" s="44"/>
      <c r="D231" s="44"/>
      <c r="E231" s="44"/>
      <c r="F231" s="44"/>
      <c r="G231" s="44"/>
      <c r="H231" s="44"/>
      <c r="I231" s="108"/>
      <c r="J231" s="44"/>
      <c r="K231" s="44" t="str">
        <f t="shared" si="17"/>
        <v/>
      </c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16">
        <f t="shared" si="18"/>
        <v>0</v>
      </c>
      <c r="AX231" s="16">
        <f t="shared" si="19"/>
        <v>0</v>
      </c>
      <c r="AY231" s="16">
        <f t="shared" si="20"/>
        <v>0</v>
      </c>
      <c r="AZ231" s="18" t="str">
        <f t="shared" si="21"/>
        <v/>
      </c>
      <c r="BA231" s="54"/>
    </row>
    <row r="232" spans="1:53" x14ac:dyDescent="0.25">
      <c r="A232" s="108"/>
      <c r="B232" s="44"/>
      <c r="C232" s="44"/>
      <c r="D232" s="44"/>
      <c r="E232" s="44"/>
      <c r="F232" s="44"/>
      <c r="G232" s="44"/>
      <c r="H232" s="44"/>
      <c r="I232" s="108"/>
      <c r="J232" s="44"/>
      <c r="K232" s="44" t="str">
        <f t="shared" si="17"/>
        <v/>
      </c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16">
        <f t="shared" si="18"/>
        <v>0</v>
      </c>
      <c r="AX232" s="16">
        <f t="shared" si="19"/>
        <v>0</v>
      </c>
      <c r="AY232" s="16">
        <f t="shared" si="20"/>
        <v>0</v>
      </c>
      <c r="AZ232" s="18" t="str">
        <f t="shared" si="21"/>
        <v/>
      </c>
      <c r="BA232" s="54"/>
    </row>
    <row r="233" spans="1:53" x14ac:dyDescent="0.25">
      <c r="A233" s="108"/>
      <c r="B233" s="44"/>
      <c r="C233" s="44"/>
      <c r="D233" s="44"/>
      <c r="E233" s="44"/>
      <c r="F233" s="44"/>
      <c r="G233" s="44"/>
      <c r="H233" s="44"/>
      <c r="I233" s="108"/>
      <c r="J233" s="44"/>
      <c r="K233" s="44" t="str">
        <f t="shared" si="17"/>
        <v/>
      </c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16">
        <f t="shared" si="18"/>
        <v>0</v>
      </c>
      <c r="AX233" s="16">
        <f t="shared" si="19"/>
        <v>0</v>
      </c>
      <c r="AY233" s="16">
        <f t="shared" si="20"/>
        <v>0</v>
      </c>
      <c r="AZ233" s="18" t="str">
        <f t="shared" si="21"/>
        <v/>
      </c>
      <c r="BA233" s="54"/>
    </row>
    <row r="234" spans="1:53" x14ac:dyDescent="0.25">
      <c r="A234" s="108"/>
      <c r="B234" s="44"/>
      <c r="C234" s="44"/>
      <c r="D234" s="44"/>
      <c r="E234" s="44"/>
      <c r="F234" s="44"/>
      <c r="G234" s="44"/>
      <c r="H234" s="44"/>
      <c r="I234" s="108"/>
      <c r="J234" s="44"/>
      <c r="K234" s="44" t="str">
        <f t="shared" si="17"/>
        <v/>
      </c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16">
        <f t="shared" si="18"/>
        <v>0</v>
      </c>
      <c r="AX234" s="16">
        <f t="shared" si="19"/>
        <v>0</v>
      </c>
      <c r="AY234" s="16">
        <f t="shared" si="20"/>
        <v>0</v>
      </c>
      <c r="AZ234" s="18" t="str">
        <f t="shared" si="21"/>
        <v/>
      </c>
      <c r="BA234" s="54"/>
    </row>
    <row r="235" spans="1:53" x14ac:dyDescent="0.25">
      <c r="A235" s="108"/>
      <c r="B235" s="44"/>
      <c r="C235" s="44"/>
      <c r="D235" s="44"/>
      <c r="E235" s="44"/>
      <c r="F235" s="44"/>
      <c r="G235" s="44"/>
      <c r="H235" s="44"/>
      <c r="I235" s="108"/>
      <c r="J235" s="44"/>
      <c r="K235" s="44" t="str">
        <f t="shared" si="17"/>
        <v/>
      </c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16">
        <f t="shared" si="18"/>
        <v>0</v>
      </c>
      <c r="AX235" s="16">
        <f t="shared" si="19"/>
        <v>0</v>
      </c>
      <c r="AY235" s="16">
        <f t="shared" si="20"/>
        <v>0</v>
      </c>
      <c r="AZ235" s="18" t="str">
        <f t="shared" si="21"/>
        <v/>
      </c>
      <c r="BA235" s="54"/>
    </row>
    <row r="236" spans="1:53" x14ac:dyDescent="0.25">
      <c r="A236" s="108"/>
      <c r="B236" s="44"/>
      <c r="C236" s="44"/>
      <c r="D236" s="44"/>
      <c r="E236" s="44"/>
      <c r="F236" s="44"/>
      <c r="G236" s="44"/>
      <c r="H236" s="44"/>
      <c r="I236" s="108"/>
      <c r="J236" s="44"/>
      <c r="K236" s="44" t="str">
        <f t="shared" si="17"/>
        <v/>
      </c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16">
        <f t="shared" si="18"/>
        <v>0</v>
      </c>
      <c r="AX236" s="16">
        <f t="shared" si="19"/>
        <v>0</v>
      </c>
      <c r="AY236" s="16">
        <f t="shared" si="20"/>
        <v>0</v>
      </c>
      <c r="AZ236" s="18" t="str">
        <f t="shared" si="21"/>
        <v/>
      </c>
      <c r="BA236" s="54"/>
    </row>
    <row r="237" spans="1:53" x14ac:dyDescent="0.25">
      <c r="A237" s="108"/>
      <c r="B237" s="44"/>
      <c r="C237" s="44"/>
      <c r="D237" s="44"/>
      <c r="E237" s="44"/>
      <c r="F237" s="44"/>
      <c r="G237" s="44"/>
      <c r="H237" s="44"/>
      <c r="I237" s="108"/>
      <c r="J237" s="44"/>
      <c r="K237" s="44" t="str">
        <f t="shared" si="17"/>
        <v/>
      </c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16">
        <f t="shared" si="18"/>
        <v>0</v>
      </c>
      <c r="AX237" s="16">
        <f t="shared" si="19"/>
        <v>0</v>
      </c>
      <c r="AY237" s="16">
        <f t="shared" si="20"/>
        <v>0</v>
      </c>
      <c r="AZ237" s="18" t="str">
        <f t="shared" si="21"/>
        <v/>
      </c>
      <c r="BA237" s="54"/>
    </row>
    <row r="238" spans="1:53" x14ac:dyDescent="0.25">
      <c r="A238" s="108"/>
      <c r="B238" s="44"/>
      <c r="C238" s="44"/>
      <c r="D238" s="44"/>
      <c r="E238" s="44"/>
      <c r="F238" s="44"/>
      <c r="G238" s="44"/>
      <c r="H238" s="44"/>
      <c r="I238" s="108"/>
      <c r="J238" s="44"/>
      <c r="K238" s="44" t="str">
        <f t="shared" si="17"/>
        <v/>
      </c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16">
        <f t="shared" si="18"/>
        <v>0</v>
      </c>
      <c r="AX238" s="16">
        <f t="shared" si="19"/>
        <v>0</v>
      </c>
      <c r="AY238" s="16">
        <f t="shared" si="20"/>
        <v>0</v>
      </c>
      <c r="AZ238" s="18" t="str">
        <f t="shared" si="21"/>
        <v/>
      </c>
      <c r="BA238" s="54"/>
    </row>
    <row r="239" spans="1:53" x14ac:dyDescent="0.25">
      <c r="A239" s="108"/>
      <c r="B239" s="44"/>
      <c r="C239" s="44"/>
      <c r="D239" s="44"/>
      <c r="E239" s="44"/>
      <c r="F239" s="44"/>
      <c r="G239" s="44"/>
      <c r="H239" s="44"/>
      <c r="I239" s="108"/>
      <c r="J239" s="44"/>
      <c r="K239" s="44" t="str">
        <f t="shared" si="17"/>
        <v/>
      </c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16">
        <f t="shared" si="18"/>
        <v>0</v>
      </c>
      <c r="AX239" s="16">
        <f t="shared" si="19"/>
        <v>0</v>
      </c>
      <c r="AY239" s="16">
        <f t="shared" si="20"/>
        <v>0</v>
      </c>
      <c r="AZ239" s="18" t="str">
        <f t="shared" si="21"/>
        <v/>
      </c>
      <c r="BA239" s="54"/>
    </row>
    <row r="240" spans="1:53" x14ac:dyDescent="0.25">
      <c r="A240" s="108"/>
      <c r="B240" s="44"/>
      <c r="C240" s="44"/>
      <c r="D240" s="44"/>
      <c r="E240" s="44"/>
      <c r="F240" s="44"/>
      <c r="G240" s="44"/>
      <c r="H240" s="44"/>
      <c r="I240" s="108"/>
      <c r="J240" s="44"/>
      <c r="K240" s="44" t="str">
        <f t="shared" si="17"/>
        <v/>
      </c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16">
        <f t="shared" si="18"/>
        <v>0</v>
      </c>
      <c r="AX240" s="16">
        <f t="shared" si="19"/>
        <v>0</v>
      </c>
      <c r="AY240" s="16">
        <f t="shared" si="20"/>
        <v>0</v>
      </c>
      <c r="AZ240" s="18" t="str">
        <f t="shared" si="21"/>
        <v/>
      </c>
      <c r="BA240" s="54"/>
    </row>
    <row r="241" spans="1:53" x14ac:dyDescent="0.25">
      <c r="A241" s="108"/>
      <c r="B241" s="44"/>
      <c r="C241" s="44"/>
      <c r="D241" s="44"/>
      <c r="E241" s="44"/>
      <c r="F241" s="44"/>
      <c r="G241" s="44"/>
      <c r="H241" s="44"/>
      <c r="I241" s="108"/>
      <c r="J241" s="44"/>
      <c r="K241" s="44" t="str">
        <f t="shared" si="17"/>
        <v/>
      </c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16">
        <f t="shared" si="18"/>
        <v>0</v>
      </c>
      <c r="AX241" s="16">
        <f t="shared" si="19"/>
        <v>0</v>
      </c>
      <c r="AY241" s="16">
        <f t="shared" si="20"/>
        <v>0</v>
      </c>
      <c r="AZ241" s="18" t="str">
        <f t="shared" si="21"/>
        <v/>
      </c>
      <c r="BA241" s="54"/>
    </row>
    <row r="242" spans="1:53" x14ac:dyDescent="0.25">
      <c r="A242" s="108"/>
      <c r="B242" s="44"/>
      <c r="C242" s="44"/>
      <c r="D242" s="44"/>
      <c r="E242" s="44"/>
      <c r="F242" s="44"/>
      <c r="G242" s="44"/>
      <c r="H242" s="44"/>
      <c r="I242" s="108"/>
      <c r="J242" s="44"/>
      <c r="K242" s="44" t="str">
        <f t="shared" si="17"/>
        <v/>
      </c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16">
        <f t="shared" si="18"/>
        <v>0</v>
      </c>
      <c r="AX242" s="16">
        <f t="shared" si="19"/>
        <v>0</v>
      </c>
      <c r="AY242" s="16">
        <f t="shared" si="20"/>
        <v>0</v>
      </c>
      <c r="AZ242" s="18" t="str">
        <f t="shared" si="21"/>
        <v/>
      </c>
      <c r="BA242" s="54"/>
    </row>
    <row r="243" spans="1:53" x14ac:dyDescent="0.25">
      <c r="A243" s="108"/>
      <c r="B243" s="44"/>
      <c r="C243" s="44"/>
      <c r="D243" s="44"/>
      <c r="E243" s="44"/>
      <c r="F243" s="44"/>
      <c r="G243" s="44"/>
      <c r="H243" s="44"/>
      <c r="I243" s="108"/>
      <c r="J243" s="44"/>
      <c r="K243" s="44" t="str">
        <f t="shared" si="17"/>
        <v/>
      </c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16">
        <f t="shared" si="18"/>
        <v>0</v>
      </c>
      <c r="AX243" s="16">
        <f t="shared" si="19"/>
        <v>0</v>
      </c>
      <c r="AY243" s="16">
        <f t="shared" si="20"/>
        <v>0</v>
      </c>
      <c r="AZ243" s="18" t="str">
        <f t="shared" si="21"/>
        <v/>
      </c>
      <c r="BA243" s="54"/>
    </row>
    <row r="244" spans="1:53" x14ac:dyDescent="0.25">
      <c r="A244" s="108"/>
      <c r="B244" s="44"/>
      <c r="C244" s="44"/>
      <c r="D244" s="44"/>
      <c r="E244" s="44"/>
      <c r="F244" s="44"/>
      <c r="G244" s="44"/>
      <c r="H244" s="44"/>
      <c r="I244" s="108"/>
      <c r="J244" s="44"/>
      <c r="K244" s="44" t="str">
        <f t="shared" si="17"/>
        <v/>
      </c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16">
        <f t="shared" si="18"/>
        <v>0</v>
      </c>
      <c r="AX244" s="16">
        <f t="shared" si="19"/>
        <v>0</v>
      </c>
      <c r="AY244" s="16">
        <f t="shared" si="20"/>
        <v>0</v>
      </c>
      <c r="AZ244" s="18" t="str">
        <f t="shared" si="21"/>
        <v/>
      </c>
      <c r="BA244" s="54"/>
    </row>
    <row r="245" spans="1:53" x14ac:dyDescent="0.25">
      <c r="A245" s="108"/>
      <c r="B245" s="44"/>
      <c r="C245" s="44"/>
      <c r="D245" s="44"/>
      <c r="E245" s="44"/>
      <c r="F245" s="44"/>
      <c r="G245" s="44"/>
      <c r="H245" s="44"/>
      <c r="I245" s="108"/>
      <c r="J245" s="44"/>
      <c r="K245" s="44" t="str">
        <f t="shared" si="17"/>
        <v/>
      </c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16">
        <f t="shared" si="18"/>
        <v>0</v>
      </c>
      <c r="AX245" s="16">
        <f t="shared" si="19"/>
        <v>0</v>
      </c>
      <c r="AY245" s="16">
        <f t="shared" si="20"/>
        <v>0</v>
      </c>
      <c r="AZ245" s="18" t="str">
        <f t="shared" si="21"/>
        <v/>
      </c>
      <c r="BA245" s="54"/>
    </row>
    <row r="246" spans="1:53" x14ac:dyDescent="0.25">
      <c r="A246" s="108"/>
      <c r="B246" s="44"/>
      <c r="C246" s="44"/>
      <c r="D246" s="44"/>
      <c r="E246" s="44"/>
      <c r="F246" s="44"/>
      <c r="G246" s="44"/>
      <c r="H246" s="44"/>
      <c r="I246" s="108"/>
      <c r="J246" s="44"/>
      <c r="K246" s="44" t="str">
        <f t="shared" si="17"/>
        <v/>
      </c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16">
        <f t="shared" si="18"/>
        <v>0</v>
      </c>
      <c r="AX246" s="16">
        <f t="shared" si="19"/>
        <v>0</v>
      </c>
      <c r="AY246" s="16">
        <f t="shared" si="20"/>
        <v>0</v>
      </c>
      <c r="AZ246" s="18" t="str">
        <f t="shared" si="21"/>
        <v/>
      </c>
      <c r="BA246" s="54"/>
    </row>
    <row r="247" spans="1:53" x14ac:dyDescent="0.25">
      <c r="A247" s="108"/>
      <c r="B247" s="44"/>
      <c r="C247" s="44"/>
      <c r="D247" s="44"/>
      <c r="E247" s="44"/>
      <c r="F247" s="44"/>
      <c r="G247" s="44"/>
      <c r="H247" s="44"/>
      <c r="I247" s="108"/>
      <c r="J247" s="44"/>
      <c r="K247" s="44" t="str">
        <f t="shared" si="17"/>
        <v/>
      </c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16">
        <f t="shared" si="18"/>
        <v>0</v>
      </c>
      <c r="AX247" s="16">
        <f t="shared" si="19"/>
        <v>0</v>
      </c>
      <c r="AY247" s="16">
        <f t="shared" si="20"/>
        <v>0</v>
      </c>
      <c r="AZ247" s="18" t="str">
        <f t="shared" si="21"/>
        <v/>
      </c>
      <c r="BA247" s="54"/>
    </row>
    <row r="248" spans="1:53" x14ac:dyDescent="0.25">
      <c r="A248" s="108"/>
      <c r="B248" s="44"/>
      <c r="C248" s="44"/>
      <c r="D248" s="44"/>
      <c r="E248" s="44"/>
      <c r="F248" s="44"/>
      <c r="G248" s="44"/>
      <c r="H248" s="44"/>
      <c r="I248" s="108"/>
      <c r="J248" s="44"/>
      <c r="K248" s="44" t="str">
        <f t="shared" si="17"/>
        <v/>
      </c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16">
        <f t="shared" si="18"/>
        <v>0</v>
      </c>
      <c r="AX248" s="16">
        <f t="shared" si="19"/>
        <v>0</v>
      </c>
      <c r="AY248" s="16">
        <f t="shared" si="20"/>
        <v>0</v>
      </c>
      <c r="AZ248" s="18" t="str">
        <f t="shared" si="21"/>
        <v/>
      </c>
      <c r="BA248" s="54"/>
    </row>
    <row r="249" spans="1:53" x14ac:dyDescent="0.25">
      <c r="A249" s="108"/>
      <c r="B249" s="44"/>
      <c r="C249" s="44"/>
      <c r="D249" s="44"/>
      <c r="E249" s="44"/>
      <c r="F249" s="44"/>
      <c r="G249" s="44"/>
      <c r="H249" s="44"/>
      <c r="I249" s="108"/>
      <c r="J249" s="44"/>
      <c r="K249" s="44" t="str">
        <f t="shared" si="17"/>
        <v/>
      </c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16">
        <f t="shared" si="18"/>
        <v>0</v>
      </c>
      <c r="AX249" s="16">
        <f t="shared" si="19"/>
        <v>0</v>
      </c>
      <c r="AY249" s="16">
        <f t="shared" si="20"/>
        <v>0</v>
      </c>
      <c r="AZ249" s="18" t="str">
        <f t="shared" si="21"/>
        <v/>
      </c>
      <c r="BA249" s="54"/>
    </row>
    <row r="250" spans="1:53" x14ac:dyDescent="0.25">
      <c r="A250" s="108"/>
      <c r="B250" s="44"/>
      <c r="C250" s="44"/>
      <c r="D250" s="44"/>
      <c r="E250" s="44"/>
      <c r="F250" s="44"/>
      <c r="G250" s="44"/>
      <c r="H250" s="44"/>
      <c r="I250" s="108"/>
      <c r="J250" s="44"/>
      <c r="K250" s="44" t="str">
        <f t="shared" si="17"/>
        <v/>
      </c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16">
        <f t="shared" si="18"/>
        <v>0</v>
      </c>
      <c r="AX250" s="16">
        <f t="shared" si="19"/>
        <v>0</v>
      </c>
      <c r="AY250" s="16">
        <f t="shared" si="20"/>
        <v>0</v>
      </c>
      <c r="AZ250" s="18" t="str">
        <f t="shared" si="21"/>
        <v/>
      </c>
      <c r="BA250" s="54"/>
    </row>
    <row r="251" spans="1:53" x14ac:dyDescent="0.25">
      <c r="A251" s="108"/>
      <c r="B251" s="44"/>
      <c r="C251" s="44"/>
      <c r="D251" s="44"/>
      <c r="E251" s="44"/>
      <c r="F251" s="44"/>
      <c r="G251" s="44"/>
      <c r="H251" s="44"/>
      <c r="I251" s="108"/>
      <c r="J251" s="44"/>
      <c r="K251" s="44" t="str">
        <f t="shared" si="17"/>
        <v/>
      </c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16">
        <f t="shared" si="18"/>
        <v>0</v>
      </c>
      <c r="AX251" s="16">
        <f t="shared" si="19"/>
        <v>0</v>
      </c>
      <c r="AY251" s="16">
        <f t="shared" si="20"/>
        <v>0</v>
      </c>
      <c r="AZ251" s="18" t="str">
        <f t="shared" si="21"/>
        <v/>
      </c>
      <c r="BA251" s="54"/>
    </row>
    <row r="252" spans="1:53" x14ac:dyDescent="0.25">
      <c r="A252" s="108"/>
      <c r="B252" s="44"/>
      <c r="C252" s="44"/>
      <c r="D252" s="44"/>
      <c r="E252" s="44"/>
      <c r="F252" s="44"/>
      <c r="G252" s="44"/>
      <c r="H252" s="44"/>
      <c r="I252" s="108"/>
      <c r="J252" s="44"/>
      <c r="K252" s="44" t="str">
        <f t="shared" si="17"/>
        <v/>
      </c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16">
        <f t="shared" si="18"/>
        <v>0</v>
      </c>
      <c r="AX252" s="16">
        <f t="shared" si="19"/>
        <v>0</v>
      </c>
      <c r="AY252" s="16">
        <f t="shared" si="20"/>
        <v>0</v>
      </c>
      <c r="AZ252" s="18" t="str">
        <f t="shared" si="21"/>
        <v/>
      </c>
      <c r="BA252" s="54"/>
    </row>
    <row r="253" spans="1:53" x14ac:dyDescent="0.25">
      <c r="A253" s="108"/>
      <c r="B253" s="44"/>
      <c r="C253" s="44"/>
      <c r="D253" s="44"/>
      <c r="E253" s="44"/>
      <c r="F253" s="44"/>
      <c r="G253" s="44"/>
      <c r="H253" s="44"/>
      <c r="I253" s="108"/>
      <c r="J253" s="44"/>
      <c r="K253" s="44" t="str">
        <f t="shared" si="17"/>
        <v/>
      </c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16">
        <f t="shared" si="18"/>
        <v>0</v>
      </c>
      <c r="AX253" s="16">
        <f t="shared" si="19"/>
        <v>0</v>
      </c>
      <c r="AY253" s="16">
        <f t="shared" si="20"/>
        <v>0</v>
      </c>
      <c r="AZ253" s="18" t="str">
        <f t="shared" si="21"/>
        <v/>
      </c>
      <c r="BA253" s="54"/>
    </row>
    <row r="254" spans="1:53" x14ac:dyDescent="0.25">
      <c r="A254" s="108"/>
      <c r="B254" s="44"/>
      <c r="C254" s="44"/>
      <c r="D254" s="44"/>
      <c r="E254" s="44"/>
      <c r="F254" s="44"/>
      <c r="G254" s="44"/>
      <c r="H254" s="44"/>
      <c r="I254" s="108"/>
      <c r="J254" s="44"/>
      <c r="K254" s="44" t="str">
        <f t="shared" si="17"/>
        <v/>
      </c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16">
        <f t="shared" si="18"/>
        <v>0</v>
      </c>
      <c r="AX254" s="16">
        <f t="shared" si="19"/>
        <v>0</v>
      </c>
      <c r="AY254" s="16">
        <f t="shared" si="20"/>
        <v>0</v>
      </c>
      <c r="AZ254" s="18" t="str">
        <f t="shared" si="21"/>
        <v/>
      </c>
      <c r="BA254" s="54"/>
    </row>
    <row r="255" spans="1:53" x14ac:dyDescent="0.25">
      <c r="A255" s="108"/>
      <c r="B255" s="44"/>
      <c r="C255" s="44"/>
      <c r="D255" s="44"/>
      <c r="E255" s="44"/>
      <c r="F255" s="44"/>
      <c r="G255" s="44"/>
      <c r="H255" s="44"/>
      <c r="I255" s="108"/>
      <c r="J255" s="44"/>
      <c r="K255" s="44" t="str">
        <f t="shared" si="17"/>
        <v/>
      </c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16">
        <f t="shared" si="18"/>
        <v>0</v>
      </c>
      <c r="AX255" s="16">
        <f t="shared" si="19"/>
        <v>0</v>
      </c>
      <c r="AY255" s="16">
        <f t="shared" si="20"/>
        <v>0</v>
      </c>
      <c r="AZ255" s="18" t="str">
        <f t="shared" si="21"/>
        <v/>
      </c>
      <c r="BA255" s="54"/>
    </row>
    <row r="256" spans="1:53" x14ac:dyDescent="0.25">
      <c r="A256" s="108"/>
      <c r="B256" s="44"/>
      <c r="C256" s="44"/>
      <c r="D256" s="44"/>
      <c r="E256" s="44"/>
      <c r="F256" s="44"/>
      <c r="G256" s="44"/>
      <c r="H256" s="44"/>
      <c r="I256" s="108"/>
      <c r="J256" s="44"/>
      <c r="K256" s="44" t="str">
        <f t="shared" si="17"/>
        <v/>
      </c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16">
        <f t="shared" si="18"/>
        <v>0</v>
      </c>
      <c r="AX256" s="16">
        <f t="shared" si="19"/>
        <v>0</v>
      </c>
      <c r="AY256" s="16">
        <f t="shared" si="20"/>
        <v>0</v>
      </c>
      <c r="AZ256" s="18" t="str">
        <f t="shared" si="21"/>
        <v/>
      </c>
      <c r="BA256" s="54"/>
    </row>
    <row r="257" spans="1:53" x14ac:dyDescent="0.25">
      <c r="A257" s="108"/>
      <c r="B257" s="44"/>
      <c r="C257" s="44"/>
      <c r="D257" s="44"/>
      <c r="E257" s="44"/>
      <c r="F257" s="44"/>
      <c r="G257" s="44"/>
      <c r="H257" s="44"/>
      <c r="I257" s="108"/>
      <c r="J257" s="44"/>
      <c r="K257" s="44" t="str">
        <f t="shared" si="17"/>
        <v/>
      </c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16">
        <f t="shared" si="18"/>
        <v>0</v>
      </c>
      <c r="AX257" s="16">
        <f t="shared" si="19"/>
        <v>0</v>
      </c>
      <c r="AY257" s="16">
        <f t="shared" si="20"/>
        <v>0</v>
      </c>
      <c r="AZ257" s="18" t="str">
        <f t="shared" si="21"/>
        <v/>
      </c>
      <c r="BA257" s="54"/>
    </row>
    <row r="258" spans="1:53" x14ac:dyDescent="0.25">
      <c r="A258" s="108"/>
      <c r="B258" s="44"/>
      <c r="C258" s="44"/>
      <c r="D258" s="44"/>
      <c r="E258" s="44"/>
      <c r="F258" s="44"/>
      <c r="G258" s="44"/>
      <c r="H258" s="44"/>
      <c r="I258" s="108"/>
      <c r="J258" s="44"/>
      <c r="K258" s="44" t="str">
        <f t="shared" si="17"/>
        <v/>
      </c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16">
        <f t="shared" si="18"/>
        <v>0</v>
      </c>
      <c r="AX258" s="16">
        <f t="shared" si="19"/>
        <v>0</v>
      </c>
      <c r="AY258" s="16">
        <f t="shared" si="20"/>
        <v>0</v>
      </c>
      <c r="AZ258" s="18" t="str">
        <f t="shared" si="21"/>
        <v/>
      </c>
      <c r="BA258" s="54"/>
    </row>
    <row r="259" spans="1:53" x14ac:dyDescent="0.25">
      <c r="A259" s="108"/>
      <c r="B259" s="44"/>
      <c r="C259" s="44"/>
      <c r="D259" s="44"/>
      <c r="E259" s="44"/>
      <c r="F259" s="44"/>
      <c r="G259" s="44"/>
      <c r="H259" s="44"/>
      <c r="I259" s="108"/>
      <c r="J259" s="44"/>
      <c r="K259" s="44" t="str">
        <f t="shared" si="17"/>
        <v/>
      </c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16">
        <f t="shared" si="18"/>
        <v>0</v>
      </c>
      <c r="AX259" s="16">
        <f t="shared" si="19"/>
        <v>0</v>
      </c>
      <c r="AY259" s="16">
        <f t="shared" si="20"/>
        <v>0</v>
      </c>
      <c r="AZ259" s="18" t="str">
        <f t="shared" si="21"/>
        <v/>
      </c>
      <c r="BA259" s="54"/>
    </row>
    <row r="260" spans="1:53" x14ac:dyDescent="0.25">
      <c r="A260" s="108"/>
      <c r="B260" s="44"/>
      <c r="C260" s="44"/>
      <c r="D260" s="44"/>
      <c r="E260" s="44"/>
      <c r="F260" s="44"/>
      <c r="G260" s="44"/>
      <c r="H260" s="44"/>
      <c r="I260" s="108"/>
      <c r="J260" s="44"/>
      <c r="K260" s="44" t="str">
        <f t="shared" ref="K260:K323" si="22">AZ260</f>
        <v/>
      </c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16">
        <f t="shared" ref="AW260:AW323" si="23">COUNTIF(L260:AV260,"=3")+COUNTIF(L260:AV260,"=4")+COUNTIF(L260:AV260,"=5")</f>
        <v>0</v>
      </c>
      <c r="AX260" s="16">
        <f t="shared" ref="AX260:AX323" si="24">COUNTIF(L260:AV260,"=4")</f>
        <v>0</v>
      </c>
      <c r="AY260" s="16">
        <f t="shared" ref="AY260:AY323" si="25">COUNTIF(L260:AV260,"=1")</f>
        <v>0</v>
      </c>
      <c r="AZ260" s="18" t="str">
        <f t="shared" ref="AZ260:AZ323" si="26">IFERROR(IF(I260&lt;&gt;"",IF(AX260/AW260*100=100, (AX260+AY260)/AW260*100,AX260/AW260*100),""),0)</f>
        <v/>
      </c>
      <c r="BA260" s="54"/>
    </row>
    <row r="261" spans="1:53" x14ac:dyDescent="0.25">
      <c r="A261" s="108"/>
      <c r="B261" s="44"/>
      <c r="C261" s="44"/>
      <c r="D261" s="44"/>
      <c r="E261" s="44"/>
      <c r="F261" s="44"/>
      <c r="G261" s="44"/>
      <c r="H261" s="44"/>
      <c r="I261" s="108"/>
      <c r="J261" s="44"/>
      <c r="K261" s="44" t="str">
        <f t="shared" si="22"/>
        <v/>
      </c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16">
        <f t="shared" si="23"/>
        <v>0</v>
      </c>
      <c r="AX261" s="16">
        <f t="shared" si="24"/>
        <v>0</v>
      </c>
      <c r="AY261" s="16">
        <f t="shared" si="25"/>
        <v>0</v>
      </c>
      <c r="AZ261" s="18" t="str">
        <f t="shared" si="26"/>
        <v/>
      </c>
      <c r="BA261" s="54"/>
    </row>
    <row r="262" spans="1:53" x14ac:dyDescent="0.25">
      <c r="A262" s="108"/>
      <c r="B262" s="44"/>
      <c r="C262" s="44"/>
      <c r="D262" s="44"/>
      <c r="E262" s="44"/>
      <c r="F262" s="44"/>
      <c r="G262" s="44"/>
      <c r="H262" s="44"/>
      <c r="I262" s="108"/>
      <c r="J262" s="44"/>
      <c r="K262" s="44" t="str">
        <f t="shared" si="22"/>
        <v/>
      </c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16">
        <f t="shared" si="23"/>
        <v>0</v>
      </c>
      <c r="AX262" s="16">
        <f t="shared" si="24"/>
        <v>0</v>
      </c>
      <c r="AY262" s="16">
        <f t="shared" si="25"/>
        <v>0</v>
      </c>
      <c r="AZ262" s="18" t="str">
        <f t="shared" si="26"/>
        <v/>
      </c>
      <c r="BA262" s="54"/>
    </row>
    <row r="263" spans="1:53" x14ac:dyDescent="0.25">
      <c r="A263" s="108"/>
      <c r="B263" s="44"/>
      <c r="C263" s="44"/>
      <c r="D263" s="44"/>
      <c r="E263" s="44"/>
      <c r="F263" s="44"/>
      <c r="G263" s="44"/>
      <c r="H263" s="44"/>
      <c r="I263" s="108"/>
      <c r="J263" s="44"/>
      <c r="K263" s="44" t="str">
        <f t="shared" si="22"/>
        <v/>
      </c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16">
        <f t="shared" si="23"/>
        <v>0</v>
      </c>
      <c r="AX263" s="16">
        <f t="shared" si="24"/>
        <v>0</v>
      </c>
      <c r="AY263" s="16">
        <f t="shared" si="25"/>
        <v>0</v>
      </c>
      <c r="AZ263" s="18" t="str">
        <f t="shared" si="26"/>
        <v/>
      </c>
      <c r="BA263" s="54"/>
    </row>
    <row r="264" spans="1:53" x14ac:dyDescent="0.25">
      <c r="A264" s="108"/>
      <c r="B264" s="44"/>
      <c r="C264" s="44"/>
      <c r="D264" s="44"/>
      <c r="E264" s="44"/>
      <c r="F264" s="44"/>
      <c r="G264" s="44"/>
      <c r="H264" s="44"/>
      <c r="I264" s="108"/>
      <c r="J264" s="44"/>
      <c r="K264" s="44" t="str">
        <f t="shared" si="22"/>
        <v/>
      </c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16">
        <f t="shared" si="23"/>
        <v>0</v>
      </c>
      <c r="AX264" s="16">
        <f t="shared" si="24"/>
        <v>0</v>
      </c>
      <c r="AY264" s="16">
        <f t="shared" si="25"/>
        <v>0</v>
      </c>
      <c r="AZ264" s="18" t="str">
        <f t="shared" si="26"/>
        <v/>
      </c>
      <c r="BA264" s="54"/>
    </row>
    <row r="265" spans="1:53" x14ac:dyDescent="0.25">
      <c r="A265" s="108"/>
      <c r="B265" s="44"/>
      <c r="C265" s="44"/>
      <c r="D265" s="44"/>
      <c r="E265" s="44"/>
      <c r="F265" s="44"/>
      <c r="G265" s="44"/>
      <c r="H265" s="44"/>
      <c r="I265" s="108"/>
      <c r="J265" s="44"/>
      <c r="K265" s="44" t="str">
        <f t="shared" si="22"/>
        <v/>
      </c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16">
        <f t="shared" si="23"/>
        <v>0</v>
      </c>
      <c r="AX265" s="16">
        <f t="shared" si="24"/>
        <v>0</v>
      </c>
      <c r="AY265" s="16">
        <f t="shared" si="25"/>
        <v>0</v>
      </c>
      <c r="AZ265" s="18" t="str">
        <f t="shared" si="26"/>
        <v/>
      </c>
      <c r="BA265" s="54"/>
    </row>
    <row r="266" spans="1:53" x14ac:dyDescent="0.25">
      <c r="A266" s="108"/>
      <c r="B266" s="44"/>
      <c r="C266" s="44"/>
      <c r="D266" s="44"/>
      <c r="E266" s="44"/>
      <c r="F266" s="44"/>
      <c r="G266" s="44"/>
      <c r="H266" s="44"/>
      <c r="I266" s="108"/>
      <c r="J266" s="44"/>
      <c r="K266" s="44" t="str">
        <f t="shared" si="22"/>
        <v/>
      </c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16">
        <f t="shared" si="23"/>
        <v>0</v>
      </c>
      <c r="AX266" s="16">
        <f t="shared" si="24"/>
        <v>0</v>
      </c>
      <c r="AY266" s="16">
        <f t="shared" si="25"/>
        <v>0</v>
      </c>
      <c r="AZ266" s="18" t="str">
        <f t="shared" si="26"/>
        <v/>
      </c>
      <c r="BA266" s="54"/>
    </row>
    <row r="267" spans="1:53" x14ac:dyDescent="0.25">
      <c r="A267" s="108"/>
      <c r="B267" s="44"/>
      <c r="C267" s="44"/>
      <c r="D267" s="44"/>
      <c r="E267" s="44"/>
      <c r="F267" s="44"/>
      <c r="G267" s="44"/>
      <c r="H267" s="44"/>
      <c r="I267" s="108"/>
      <c r="J267" s="44"/>
      <c r="K267" s="44" t="str">
        <f t="shared" si="22"/>
        <v/>
      </c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16">
        <f t="shared" si="23"/>
        <v>0</v>
      </c>
      <c r="AX267" s="16">
        <f t="shared" si="24"/>
        <v>0</v>
      </c>
      <c r="AY267" s="16">
        <f t="shared" si="25"/>
        <v>0</v>
      </c>
      <c r="AZ267" s="18" t="str">
        <f t="shared" si="26"/>
        <v/>
      </c>
      <c r="BA267" s="54"/>
    </row>
    <row r="268" spans="1:53" x14ac:dyDescent="0.25">
      <c r="A268" s="108"/>
      <c r="B268" s="44"/>
      <c r="C268" s="44"/>
      <c r="D268" s="44"/>
      <c r="E268" s="44"/>
      <c r="F268" s="44"/>
      <c r="G268" s="44"/>
      <c r="H268" s="44"/>
      <c r="I268" s="108"/>
      <c r="J268" s="44"/>
      <c r="K268" s="44" t="str">
        <f t="shared" si="22"/>
        <v/>
      </c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16">
        <f t="shared" si="23"/>
        <v>0</v>
      </c>
      <c r="AX268" s="16">
        <f t="shared" si="24"/>
        <v>0</v>
      </c>
      <c r="AY268" s="16">
        <f t="shared" si="25"/>
        <v>0</v>
      </c>
      <c r="AZ268" s="18" t="str">
        <f t="shared" si="26"/>
        <v/>
      </c>
      <c r="BA268" s="54"/>
    </row>
    <row r="269" spans="1:53" x14ac:dyDescent="0.25">
      <c r="A269" s="108"/>
      <c r="B269" s="44"/>
      <c r="C269" s="44"/>
      <c r="D269" s="44"/>
      <c r="E269" s="44"/>
      <c r="F269" s="44"/>
      <c r="G269" s="44"/>
      <c r="H269" s="44"/>
      <c r="I269" s="108"/>
      <c r="J269" s="44"/>
      <c r="K269" s="44" t="str">
        <f t="shared" si="22"/>
        <v/>
      </c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16">
        <f t="shared" si="23"/>
        <v>0</v>
      </c>
      <c r="AX269" s="16">
        <f t="shared" si="24"/>
        <v>0</v>
      </c>
      <c r="AY269" s="16">
        <f t="shared" si="25"/>
        <v>0</v>
      </c>
      <c r="AZ269" s="18" t="str">
        <f t="shared" si="26"/>
        <v/>
      </c>
      <c r="BA269" s="54"/>
    </row>
    <row r="270" spans="1:53" x14ac:dyDescent="0.25">
      <c r="A270" s="108"/>
      <c r="B270" s="44"/>
      <c r="C270" s="44"/>
      <c r="D270" s="44"/>
      <c r="E270" s="44"/>
      <c r="F270" s="44"/>
      <c r="G270" s="44"/>
      <c r="H270" s="44"/>
      <c r="I270" s="108"/>
      <c r="J270" s="44"/>
      <c r="K270" s="44" t="str">
        <f t="shared" si="22"/>
        <v/>
      </c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16">
        <f t="shared" si="23"/>
        <v>0</v>
      </c>
      <c r="AX270" s="16">
        <f t="shared" si="24"/>
        <v>0</v>
      </c>
      <c r="AY270" s="16">
        <f t="shared" si="25"/>
        <v>0</v>
      </c>
      <c r="AZ270" s="18" t="str">
        <f t="shared" si="26"/>
        <v/>
      </c>
      <c r="BA270" s="54"/>
    </row>
    <row r="271" spans="1:53" x14ac:dyDescent="0.25">
      <c r="A271" s="108"/>
      <c r="B271" s="44"/>
      <c r="C271" s="44"/>
      <c r="D271" s="44"/>
      <c r="E271" s="44"/>
      <c r="F271" s="44"/>
      <c r="G271" s="44"/>
      <c r="H271" s="44"/>
      <c r="I271" s="108"/>
      <c r="J271" s="44"/>
      <c r="K271" s="44" t="str">
        <f t="shared" si="22"/>
        <v/>
      </c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16">
        <f t="shared" si="23"/>
        <v>0</v>
      </c>
      <c r="AX271" s="16">
        <f t="shared" si="24"/>
        <v>0</v>
      </c>
      <c r="AY271" s="16">
        <f t="shared" si="25"/>
        <v>0</v>
      </c>
      <c r="AZ271" s="18" t="str">
        <f t="shared" si="26"/>
        <v/>
      </c>
      <c r="BA271" s="54"/>
    </row>
    <row r="272" spans="1:53" x14ac:dyDescent="0.25">
      <c r="A272" s="108"/>
      <c r="B272" s="44"/>
      <c r="C272" s="44"/>
      <c r="D272" s="44"/>
      <c r="E272" s="44"/>
      <c r="F272" s="44"/>
      <c r="G272" s="44"/>
      <c r="H272" s="44"/>
      <c r="I272" s="108"/>
      <c r="J272" s="44"/>
      <c r="K272" s="44" t="str">
        <f t="shared" si="22"/>
        <v/>
      </c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16">
        <f t="shared" si="23"/>
        <v>0</v>
      </c>
      <c r="AX272" s="16">
        <f t="shared" si="24"/>
        <v>0</v>
      </c>
      <c r="AY272" s="16">
        <f t="shared" si="25"/>
        <v>0</v>
      </c>
      <c r="AZ272" s="18" t="str">
        <f t="shared" si="26"/>
        <v/>
      </c>
      <c r="BA272" s="54"/>
    </row>
    <row r="273" spans="1:53" x14ac:dyDescent="0.25">
      <c r="A273" s="108"/>
      <c r="B273" s="44"/>
      <c r="C273" s="44"/>
      <c r="D273" s="44"/>
      <c r="E273" s="44"/>
      <c r="F273" s="44"/>
      <c r="G273" s="44"/>
      <c r="H273" s="44"/>
      <c r="I273" s="108"/>
      <c r="J273" s="44"/>
      <c r="K273" s="44" t="str">
        <f t="shared" si="22"/>
        <v/>
      </c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16">
        <f t="shared" si="23"/>
        <v>0</v>
      </c>
      <c r="AX273" s="16">
        <f t="shared" si="24"/>
        <v>0</v>
      </c>
      <c r="AY273" s="16">
        <f t="shared" si="25"/>
        <v>0</v>
      </c>
      <c r="AZ273" s="18" t="str">
        <f t="shared" si="26"/>
        <v/>
      </c>
      <c r="BA273" s="54"/>
    </row>
    <row r="274" spans="1:53" x14ac:dyDescent="0.25">
      <c r="A274" s="108"/>
      <c r="B274" s="44"/>
      <c r="C274" s="44"/>
      <c r="D274" s="44"/>
      <c r="E274" s="44"/>
      <c r="F274" s="44"/>
      <c r="G274" s="44"/>
      <c r="H274" s="44"/>
      <c r="I274" s="108"/>
      <c r="J274" s="44"/>
      <c r="K274" s="44" t="str">
        <f t="shared" si="22"/>
        <v/>
      </c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16">
        <f t="shared" si="23"/>
        <v>0</v>
      </c>
      <c r="AX274" s="16">
        <f t="shared" si="24"/>
        <v>0</v>
      </c>
      <c r="AY274" s="16">
        <f t="shared" si="25"/>
        <v>0</v>
      </c>
      <c r="AZ274" s="18" t="str">
        <f t="shared" si="26"/>
        <v/>
      </c>
      <c r="BA274" s="54"/>
    </row>
    <row r="275" spans="1:53" x14ac:dyDescent="0.25">
      <c r="A275" s="108"/>
      <c r="B275" s="44"/>
      <c r="C275" s="44"/>
      <c r="D275" s="44"/>
      <c r="E275" s="44"/>
      <c r="F275" s="44"/>
      <c r="G275" s="44"/>
      <c r="H275" s="44"/>
      <c r="I275" s="108"/>
      <c r="J275" s="44"/>
      <c r="K275" s="44" t="str">
        <f t="shared" si="22"/>
        <v/>
      </c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16">
        <f t="shared" si="23"/>
        <v>0</v>
      </c>
      <c r="AX275" s="16">
        <f t="shared" si="24"/>
        <v>0</v>
      </c>
      <c r="AY275" s="16">
        <f t="shared" si="25"/>
        <v>0</v>
      </c>
      <c r="AZ275" s="18" t="str">
        <f t="shared" si="26"/>
        <v/>
      </c>
      <c r="BA275" s="54"/>
    </row>
    <row r="276" spans="1:53" x14ac:dyDescent="0.25">
      <c r="A276" s="108"/>
      <c r="B276" s="44"/>
      <c r="C276" s="44"/>
      <c r="D276" s="44"/>
      <c r="E276" s="44"/>
      <c r="F276" s="44"/>
      <c r="G276" s="44"/>
      <c r="H276" s="44"/>
      <c r="I276" s="108"/>
      <c r="J276" s="44"/>
      <c r="K276" s="44" t="str">
        <f t="shared" si="22"/>
        <v/>
      </c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16">
        <f t="shared" si="23"/>
        <v>0</v>
      </c>
      <c r="AX276" s="16">
        <f t="shared" si="24"/>
        <v>0</v>
      </c>
      <c r="AY276" s="16">
        <f t="shared" si="25"/>
        <v>0</v>
      </c>
      <c r="AZ276" s="18" t="str">
        <f t="shared" si="26"/>
        <v/>
      </c>
      <c r="BA276" s="54"/>
    </row>
    <row r="277" spans="1:53" x14ac:dyDescent="0.25">
      <c r="A277" s="108"/>
      <c r="B277" s="44"/>
      <c r="C277" s="44"/>
      <c r="D277" s="44"/>
      <c r="E277" s="44"/>
      <c r="F277" s="44"/>
      <c r="G277" s="44"/>
      <c r="H277" s="44"/>
      <c r="I277" s="108"/>
      <c r="J277" s="44"/>
      <c r="K277" s="44" t="str">
        <f t="shared" si="22"/>
        <v/>
      </c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16">
        <f t="shared" si="23"/>
        <v>0</v>
      </c>
      <c r="AX277" s="16">
        <f t="shared" si="24"/>
        <v>0</v>
      </c>
      <c r="AY277" s="16">
        <f t="shared" si="25"/>
        <v>0</v>
      </c>
      <c r="AZ277" s="18" t="str">
        <f t="shared" si="26"/>
        <v/>
      </c>
      <c r="BA277" s="54"/>
    </row>
    <row r="278" spans="1:53" x14ac:dyDescent="0.25">
      <c r="A278" s="108"/>
      <c r="B278" s="44"/>
      <c r="C278" s="44"/>
      <c r="D278" s="44"/>
      <c r="E278" s="44"/>
      <c r="F278" s="44"/>
      <c r="G278" s="44"/>
      <c r="H278" s="44"/>
      <c r="I278" s="108"/>
      <c r="J278" s="44"/>
      <c r="K278" s="44" t="str">
        <f t="shared" si="22"/>
        <v/>
      </c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16">
        <f t="shared" si="23"/>
        <v>0</v>
      </c>
      <c r="AX278" s="16">
        <f t="shared" si="24"/>
        <v>0</v>
      </c>
      <c r="AY278" s="16">
        <f t="shared" si="25"/>
        <v>0</v>
      </c>
      <c r="AZ278" s="18" t="str">
        <f t="shared" si="26"/>
        <v/>
      </c>
      <c r="BA278" s="54"/>
    </row>
    <row r="279" spans="1:53" x14ac:dyDescent="0.25">
      <c r="A279" s="108"/>
      <c r="B279" s="44"/>
      <c r="C279" s="44"/>
      <c r="D279" s="44"/>
      <c r="E279" s="44"/>
      <c r="F279" s="44"/>
      <c r="G279" s="44"/>
      <c r="H279" s="44"/>
      <c r="I279" s="108"/>
      <c r="J279" s="44"/>
      <c r="K279" s="44" t="str">
        <f t="shared" si="22"/>
        <v/>
      </c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16">
        <f t="shared" si="23"/>
        <v>0</v>
      </c>
      <c r="AX279" s="16">
        <f t="shared" si="24"/>
        <v>0</v>
      </c>
      <c r="AY279" s="16">
        <f t="shared" si="25"/>
        <v>0</v>
      </c>
      <c r="AZ279" s="18" t="str">
        <f t="shared" si="26"/>
        <v/>
      </c>
      <c r="BA279" s="54"/>
    </row>
    <row r="280" spans="1:53" x14ac:dyDescent="0.25">
      <c r="A280" s="108"/>
      <c r="B280" s="44"/>
      <c r="C280" s="44"/>
      <c r="D280" s="44"/>
      <c r="E280" s="44"/>
      <c r="F280" s="44"/>
      <c r="G280" s="44"/>
      <c r="H280" s="44"/>
      <c r="I280" s="108"/>
      <c r="J280" s="44"/>
      <c r="K280" s="44" t="str">
        <f t="shared" si="22"/>
        <v/>
      </c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16">
        <f t="shared" si="23"/>
        <v>0</v>
      </c>
      <c r="AX280" s="16">
        <f t="shared" si="24"/>
        <v>0</v>
      </c>
      <c r="AY280" s="16">
        <f t="shared" si="25"/>
        <v>0</v>
      </c>
      <c r="AZ280" s="18" t="str">
        <f t="shared" si="26"/>
        <v/>
      </c>
      <c r="BA280" s="54"/>
    </row>
    <row r="281" spans="1:53" x14ac:dyDescent="0.25">
      <c r="A281" s="108"/>
      <c r="B281" s="44"/>
      <c r="C281" s="44"/>
      <c r="D281" s="44"/>
      <c r="E281" s="44"/>
      <c r="F281" s="44"/>
      <c r="G281" s="44"/>
      <c r="H281" s="44"/>
      <c r="I281" s="108"/>
      <c r="J281" s="44"/>
      <c r="K281" s="44" t="str">
        <f t="shared" si="22"/>
        <v/>
      </c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16">
        <f t="shared" si="23"/>
        <v>0</v>
      </c>
      <c r="AX281" s="16">
        <f t="shared" si="24"/>
        <v>0</v>
      </c>
      <c r="AY281" s="16">
        <f t="shared" si="25"/>
        <v>0</v>
      </c>
      <c r="AZ281" s="18" t="str">
        <f t="shared" si="26"/>
        <v/>
      </c>
      <c r="BA281" s="54"/>
    </row>
    <row r="282" spans="1:53" x14ac:dyDescent="0.25">
      <c r="A282" s="108"/>
      <c r="B282" s="44"/>
      <c r="C282" s="44"/>
      <c r="D282" s="44"/>
      <c r="E282" s="44"/>
      <c r="F282" s="44"/>
      <c r="G282" s="44"/>
      <c r="H282" s="44"/>
      <c r="I282" s="108"/>
      <c r="J282" s="44"/>
      <c r="K282" s="44" t="str">
        <f t="shared" si="22"/>
        <v/>
      </c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16">
        <f t="shared" si="23"/>
        <v>0</v>
      </c>
      <c r="AX282" s="16">
        <f t="shared" si="24"/>
        <v>0</v>
      </c>
      <c r="AY282" s="16">
        <f t="shared" si="25"/>
        <v>0</v>
      </c>
      <c r="AZ282" s="18" t="str">
        <f t="shared" si="26"/>
        <v/>
      </c>
      <c r="BA282" s="54"/>
    </row>
    <row r="283" spans="1:53" x14ac:dyDescent="0.25">
      <c r="A283" s="108"/>
      <c r="B283" s="44"/>
      <c r="C283" s="44"/>
      <c r="D283" s="44"/>
      <c r="E283" s="44"/>
      <c r="F283" s="44"/>
      <c r="G283" s="44"/>
      <c r="H283" s="44"/>
      <c r="I283" s="108"/>
      <c r="J283" s="44"/>
      <c r="K283" s="44" t="str">
        <f t="shared" si="22"/>
        <v/>
      </c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16">
        <f t="shared" si="23"/>
        <v>0</v>
      </c>
      <c r="AX283" s="16">
        <f t="shared" si="24"/>
        <v>0</v>
      </c>
      <c r="AY283" s="16">
        <f t="shared" si="25"/>
        <v>0</v>
      </c>
      <c r="AZ283" s="18" t="str">
        <f t="shared" si="26"/>
        <v/>
      </c>
      <c r="BA283" s="54"/>
    </row>
    <row r="284" spans="1:53" x14ac:dyDescent="0.25">
      <c r="A284" s="108"/>
      <c r="B284" s="44"/>
      <c r="C284" s="44"/>
      <c r="D284" s="44"/>
      <c r="E284" s="44"/>
      <c r="F284" s="44"/>
      <c r="G284" s="44"/>
      <c r="H284" s="44"/>
      <c r="I284" s="108"/>
      <c r="J284" s="44"/>
      <c r="K284" s="44" t="str">
        <f t="shared" si="22"/>
        <v/>
      </c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16">
        <f t="shared" si="23"/>
        <v>0</v>
      </c>
      <c r="AX284" s="16">
        <f t="shared" si="24"/>
        <v>0</v>
      </c>
      <c r="AY284" s="16">
        <f t="shared" si="25"/>
        <v>0</v>
      </c>
      <c r="AZ284" s="18" t="str">
        <f t="shared" si="26"/>
        <v/>
      </c>
      <c r="BA284" s="54"/>
    </row>
    <row r="285" spans="1:53" x14ac:dyDescent="0.25">
      <c r="A285" s="108"/>
      <c r="B285" s="44"/>
      <c r="C285" s="44"/>
      <c r="D285" s="44"/>
      <c r="E285" s="44"/>
      <c r="F285" s="44"/>
      <c r="G285" s="44"/>
      <c r="H285" s="44"/>
      <c r="I285" s="108"/>
      <c r="J285" s="44"/>
      <c r="K285" s="44" t="str">
        <f t="shared" si="22"/>
        <v/>
      </c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16">
        <f t="shared" si="23"/>
        <v>0</v>
      </c>
      <c r="AX285" s="16">
        <f t="shared" si="24"/>
        <v>0</v>
      </c>
      <c r="AY285" s="16">
        <f t="shared" si="25"/>
        <v>0</v>
      </c>
      <c r="AZ285" s="18" t="str">
        <f t="shared" si="26"/>
        <v/>
      </c>
      <c r="BA285" s="54"/>
    </row>
    <row r="286" spans="1:53" x14ac:dyDescent="0.25">
      <c r="A286" s="108"/>
      <c r="B286" s="44"/>
      <c r="C286" s="44"/>
      <c r="D286" s="44"/>
      <c r="E286" s="44"/>
      <c r="F286" s="44"/>
      <c r="G286" s="44"/>
      <c r="H286" s="44"/>
      <c r="I286" s="108"/>
      <c r="J286" s="44"/>
      <c r="K286" s="44" t="str">
        <f t="shared" si="22"/>
        <v/>
      </c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16">
        <f t="shared" si="23"/>
        <v>0</v>
      </c>
      <c r="AX286" s="16">
        <f t="shared" si="24"/>
        <v>0</v>
      </c>
      <c r="AY286" s="16">
        <f t="shared" si="25"/>
        <v>0</v>
      </c>
      <c r="AZ286" s="18" t="str">
        <f t="shared" si="26"/>
        <v/>
      </c>
      <c r="BA286" s="54"/>
    </row>
    <row r="287" spans="1:53" x14ac:dyDescent="0.25">
      <c r="A287" s="108"/>
      <c r="B287" s="44"/>
      <c r="C287" s="44"/>
      <c r="D287" s="44"/>
      <c r="E287" s="44"/>
      <c r="F287" s="44"/>
      <c r="G287" s="44"/>
      <c r="H287" s="44"/>
      <c r="I287" s="108"/>
      <c r="J287" s="44"/>
      <c r="K287" s="44" t="str">
        <f t="shared" si="22"/>
        <v/>
      </c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16">
        <f t="shared" si="23"/>
        <v>0</v>
      </c>
      <c r="AX287" s="16">
        <f t="shared" si="24"/>
        <v>0</v>
      </c>
      <c r="AY287" s="16">
        <f t="shared" si="25"/>
        <v>0</v>
      </c>
      <c r="AZ287" s="18" t="str">
        <f t="shared" si="26"/>
        <v/>
      </c>
      <c r="BA287" s="54"/>
    </row>
    <row r="288" spans="1:53" x14ac:dyDescent="0.25">
      <c r="A288" s="108"/>
      <c r="B288" s="44"/>
      <c r="C288" s="44"/>
      <c r="D288" s="44"/>
      <c r="E288" s="44"/>
      <c r="F288" s="44"/>
      <c r="G288" s="44"/>
      <c r="H288" s="44"/>
      <c r="I288" s="108"/>
      <c r="J288" s="44"/>
      <c r="K288" s="44" t="str">
        <f t="shared" si="22"/>
        <v/>
      </c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16">
        <f t="shared" si="23"/>
        <v>0</v>
      </c>
      <c r="AX288" s="16">
        <f t="shared" si="24"/>
        <v>0</v>
      </c>
      <c r="AY288" s="16">
        <f t="shared" si="25"/>
        <v>0</v>
      </c>
      <c r="AZ288" s="18" t="str">
        <f t="shared" si="26"/>
        <v/>
      </c>
      <c r="BA288" s="54"/>
    </row>
    <row r="289" spans="1:53" x14ac:dyDescent="0.25">
      <c r="A289" s="108"/>
      <c r="B289" s="44"/>
      <c r="C289" s="44"/>
      <c r="D289" s="44"/>
      <c r="E289" s="44"/>
      <c r="F289" s="44"/>
      <c r="G289" s="44"/>
      <c r="H289" s="44"/>
      <c r="I289" s="108"/>
      <c r="J289" s="44"/>
      <c r="K289" s="44" t="str">
        <f t="shared" si="22"/>
        <v/>
      </c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16">
        <f t="shared" si="23"/>
        <v>0</v>
      </c>
      <c r="AX289" s="16">
        <f t="shared" si="24"/>
        <v>0</v>
      </c>
      <c r="AY289" s="16">
        <f t="shared" si="25"/>
        <v>0</v>
      </c>
      <c r="AZ289" s="18" t="str">
        <f t="shared" si="26"/>
        <v/>
      </c>
      <c r="BA289" s="54"/>
    </row>
    <row r="290" spans="1:53" x14ac:dyDescent="0.25">
      <c r="A290" s="108"/>
      <c r="B290" s="44"/>
      <c r="C290" s="44"/>
      <c r="D290" s="44"/>
      <c r="E290" s="44"/>
      <c r="F290" s="44"/>
      <c r="G290" s="44"/>
      <c r="H290" s="44"/>
      <c r="I290" s="108"/>
      <c r="J290" s="44"/>
      <c r="K290" s="44" t="str">
        <f t="shared" si="22"/>
        <v/>
      </c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16">
        <f t="shared" si="23"/>
        <v>0</v>
      </c>
      <c r="AX290" s="16">
        <f t="shared" si="24"/>
        <v>0</v>
      </c>
      <c r="AY290" s="16">
        <f t="shared" si="25"/>
        <v>0</v>
      </c>
      <c r="AZ290" s="18" t="str">
        <f t="shared" si="26"/>
        <v/>
      </c>
      <c r="BA290" s="54"/>
    </row>
    <row r="291" spans="1:53" x14ac:dyDescent="0.25">
      <c r="A291" s="108"/>
      <c r="B291" s="44"/>
      <c r="C291" s="44"/>
      <c r="D291" s="44"/>
      <c r="E291" s="44"/>
      <c r="F291" s="44"/>
      <c r="G291" s="44"/>
      <c r="H291" s="44"/>
      <c r="I291" s="108"/>
      <c r="J291" s="44"/>
      <c r="K291" s="44" t="str">
        <f t="shared" si="22"/>
        <v/>
      </c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16">
        <f t="shared" si="23"/>
        <v>0</v>
      </c>
      <c r="AX291" s="16">
        <f t="shared" si="24"/>
        <v>0</v>
      </c>
      <c r="AY291" s="16">
        <f t="shared" si="25"/>
        <v>0</v>
      </c>
      <c r="AZ291" s="18" t="str">
        <f t="shared" si="26"/>
        <v/>
      </c>
      <c r="BA291" s="54"/>
    </row>
    <row r="292" spans="1:53" x14ac:dyDescent="0.25">
      <c r="A292" s="108"/>
      <c r="B292" s="44"/>
      <c r="C292" s="44"/>
      <c r="D292" s="44"/>
      <c r="E292" s="44"/>
      <c r="F292" s="44"/>
      <c r="G292" s="44"/>
      <c r="H292" s="44"/>
      <c r="I292" s="108"/>
      <c r="J292" s="44"/>
      <c r="K292" s="44" t="str">
        <f t="shared" si="22"/>
        <v/>
      </c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16">
        <f t="shared" si="23"/>
        <v>0</v>
      </c>
      <c r="AX292" s="16">
        <f t="shared" si="24"/>
        <v>0</v>
      </c>
      <c r="AY292" s="16">
        <f t="shared" si="25"/>
        <v>0</v>
      </c>
      <c r="AZ292" s="18" t="str">
        <f t="shared" si="26"/>
        <v/>
      </c>
      <c r="BA292" s="54"/>
    </row>
    <row r="293" spans="1:53" x14ac:dyDescent="0.25">
      <c r="A293" s="108"/>
      <c r="B293" s="44"/>
      <c r="C293" s="44"/>
      <c r="D293" s="44"/>
      <c r="E293" s="44"/>
      <c r="F293" s="44"/>
      <c r="G293" s="44"/>
      <c r="H293" s="44"/>
      <c r="I293" s="108"/>
      <c r="J293" s="44"/>
      <c r="K293" s="44" t="str">
        <f t="shared" si="22"/>
        <v/>
      </c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16">
        <f t="shared" si="23"/>
        <v>0</v>
      </c>
      <c r="AX293" s="16">
        <f t="shared" si="24"/>
        <v>0</v>
      </c>
      <c r="AY293" s="16">
        <f t="shared" si="25"/>
        <v>0</v>
      </c>
      <c r="AZ293" s="18" t="str">
        <f t="shared" si="26"/>
        <v/>
      </c>
      <c r="BA293" s="54"/>
    </row>
    <row r="294" spans="1:53" x14ac:dyDescent="0.25">
      <c r="A294" s="108"/>
      <c r="B294" s="44"/>
      <c r="C294" s="44"/>
      <c r="D294" s="44"/>
      <c r="E294" s="44"/>
      <c r="F294" s="44"/>
      <c r="G294" s="44"/>
      <c r="H294" s="44"/>
      <c r="I294" s="108"/>
      <c r="J294" s="44"/>
      <c r="K294" s="44" t="str">
        <f t="shared" si="22"/>
        <v/>
      </c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16">
        <f t="shared" si="23"/>
        <v>0</v>
      </c>
      <c r="AX294" s="16">
        <f t="shared" si="24"/>
        <v>0</v>
      </c>
      <c r="AY294" s="16">
        <f t="shared" si="25"/>
        <v>0</v>
      </c>
      <c r="AZ294" s="18" t="str">
        <f t="shared" si="26"/>
        <v/>
      </c>
      <c r="BA294" s="54"/>
    </row>
    <row r="295" spans="1:53" x14ac:dyDescent="0.25">
      <c r="A295" s="108"/>
      <c r="B295" s="44"/>
      <c r="C295" s="44"/>
      <c r="D295" s="44"/>
      <c r="E295" s="44"/>
      <c r="F295" s="44"/>
      <c r="G295" s="44"/>
      <c r="H295" s="44"/>
      <c r="I295" s="108"/>
      <c r="J295" s="44"/>
      <c r="K295" s="44" t="str">
        <f t="shared" si="22"/>
        <v/>
      </c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16">
        <f t="shared" si="23"/>
        <v>0</v>
      </c>
      <c r="AX295" s="16">
        <f t="shared" si="24"/>
        <v>0</v>
      </c>
      <c r="AY295" s="16">
        <f t="shared" si="25"/>
        <v>0</v>
      </c>
      <c r="AZ295" s="18" t="str">
        <f t="shared" si="26"/>
        <v/>
      </c>
      <c r="BA295" s="54"/>
    </row>
    <row r="296" spans="1:53" x14ac:dyDescent="0.25">
      <c r="A296" s="108"/>
      <c r="B296" s="44"/>
      <c r="C296" s="44"/>
      <c r="D296" s="44"/>
      <c r="E296" s="44"/>
      <c r="F296" s="44"/>
      <c r="G296" s="44"/>
      <c r="H296" s="44"/>
      <c r="I296" s="108"/>
      <c r="J296" s="44"/>
      <c r="K296" s="44" t="str">
        <f t="shared" si="22"/>
        <v/>
      </c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16">
        <f t="shared" si="23"/>
        <v>0</v>
      </c>
      <c r="AX296" s="16">
        <f t="shared" si="24"/>
        <v>0</v>
      </c>
      <c r="AY296" s="16">
        <f t="shared" si="25"/>
        <v>0</v>
      </c>
      <c r="AZ296" s="18" t="str">
        <f t="shared" si="26"/>
        <v/>
      </c>
      <c r="BA296" s="54"/>
    </row>
    <row r="297" spans="1:53" x14ac:dyDescent="0.25">
      <c r="A297" s="108"/>
      <c r="B297" s="44"/>
      <c r="C297" s="44"/>
      <c r="D297" s="44"/>
      <c r="E297" s="44"/>
      <c r="F297" s="44"/>
      <c r="G297" s="44"/>
      <c r="H297" s="44"/>
      <c r="I297" s="108"/>
      <c r="J297" s="44"/>
      <c r="K297" s="44" t="str">
        <f t="shared" si="22"/>
        <v/>
      </c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16">
        <f t="shared" si="23"/>
        <v>0</v>
      </c>
      <c r="AX297" s="16">
        <f t="shared" si="24"/>
        <v>0</v>
      </c>
      <c r="AY297" s="16">
        <f t="shared" si="25"/>
        <v>0</v>
      </c>
      <c r="AZ297" s="18" t="str">
        <f t="shared" si="26"/>
        <v/>
      </c>
      <c r="BA297" s="54"/>
    </row>
    <row r="298" spans="1:53" x14ac:dyDescent="0.25">
      <c r="A298" s="108"/>
      <c r="B298" s="44"/>
      <c r="C298" s="44"/>
      <c r="D298" s="44"/>
      <c r="E298" s="44"/>
      <c r="F298" s="44"/>
      <c r="G298" s="44"/>
      <c r="H298" s="44"/>
      <c r="I298" s="108"/>
      <c r="J298" s="44"/>
      <c r="K298" s="44" t="str">
        <f t="shared" si="22"/>
        <v/>
      </c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16">
        <f t="shared" si="23"/>
        <v>0</v>
      </c>
      <c r="AX298" s="16">
        <f t="shared" si="24"/>
        <v>0</v>
      </c>
      <c r="AY298" s="16">
        <f t="shared" si="25"/>
        <v>0</v>
      </c>
      <c r="AZ298" s="18" t="str">
        <f t="shared" si="26"/>
        <v/>
      </c>
      <c r="BA298" s="54"/>
    </row>
    <row r="299" spans="1:53" x14ac:dyDescent="0.25">
      <c r="A299" s="108"/>
      <c r="B299" s="44"/>
      <c r="C299" s="44"/>
      <c r="D299" s="44"/>
      <c r="E299" s="44"/>
      <c r="F299" s="44"/>
      <c r="G299" s="44"/>
      <c r="H299" s="44"/>
      <c r="I299" s="108"/>
      <c r="J299" s="44"/>
      <c r="K299" s="44" t="str">
        <f t="shared" si="22"/>
        <v/>
      </c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16">
        <f t="shared" si="23"/>
        <v>0</v>
      </c>
      <c r="AX299" s="16">
        <f t="shared" si="24"/>
        <v>0</v>
      </c>
      <c r="AY299" s="16">
        <f t="shared" si="25"/>
        <v>0</v>
      </c>
      <c r="AZ299" s="18" t="str">
        <f t="shared" si="26"/>
        <v/>
      </c>
      <c r="BA299" s="54"/>
    </row>
    <row r="300" spans="1:53" x14ac:dyDescent="0.25">
      <c r="A300" s="108"/>
      <c r="B300" s="44"/>
      <c r="C300" s="44"/>
      <c r="D300" s="44"/>
      <c r="E300" s="44"/>
      <c r="F300" s="44"/>
      <c r="G300" s="44"/>
      <c r="H300" s="44"/>
      <c r="I300" s="108"/>
      <c r="J300" s="44"/>
      <c r="K300" s="44" t="str">
        <f t="shared" si="22"/>
        <v/>
      </c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16">
        <f t="shared" si="23"/>
        <v>0</v>
      </c>
      <c r="AX300" s="16">
        <f t="shared" si="24"/>
        <v>0</v>
      </c>
      <c r="AY300" s="16">
        <f t="shared" si="25"/>
        <v>0</v>
      </c>
      <c r="AZ300" s="18" t="str">
        <f t="shared" si="26"/>
        <v/>
      </c>
      <c r="BA300" s="54"/>
    </row>
    <row r="301" spans="1:53" x14ac:dyDescent="0.25">
      <c r="A301" s="108"/>
      <c r="B301" s="44"/>
      <c r="C301" s="44"/>
      <c r="D301" s="44"/>
      <c r="E301" s="44"/>
      <c r="F301" s="44"/>
      <c r="G301" s="44"/>
      <c r="H301" s="44"/>
      <c r="I301" s="108"/>
      <c r="J301" s="44"/>
      <c r="K301" s="44" t="str">
        <f t="shared" si="22"/>
        <v/>
      </c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16">
        <f t="shared" si="23"/>
        <v>0</v>
      </c>
      <c r="AX301" s="16">
        <f t="shared" si="24"/>
        <v>0</v>
      </c>
      <c r="AY301" s="16">
        <f t="shared" si="25"/>
        <v>0</v>
      </c>
      <c r="AZ301" s="18" t="str">
        <f t="shared" si="26"/>
        <v/>
      </c>
      <c r="BA301" s="54"/>
    </row>
    <row r="302" spans="1:53" x14ac:dyDescent="0.25">
      <c r="A302" s="108"/>
      <c r="B302" s="44"/>
      <c r="C302" s="44"/>
      <c r="D302" s="44"/>
      <c r="E302" s="44"/>
      <c r="F302" s="44"/>
      <c r="G302" s="44"/>
      <c r="H302" s="44"/>
      <c r="I302" s="108"/>
      <c r="J302" s="44"/>
      <c r="K302" s="44" t="str">
        <f t="shared" si="22"/>
        <v/>
      </c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16">
        <f t="shared" si="23"/>
        <v>0</v>
      </c>
      <c r="AX302" s="16">
        <f t="shared" si="24"/>
        <v>0</v>
      </c>
      <c r="AY302" s="16">
        <f t="shared" si="25"/>
        <v>0</v>
      </c>
      <c r="AZ302" s="18" t="str">
        <f t="shared" si="26"/>
        <v/>
      </c>
      <c r="BA302" s="54"/>
    </row>
    <row r="303" spans="1:53" x14ac:dyDescent="0.25">
      <c r="A303" s="108"/>
      <c r="B303" s="44"/>
      <c r="C303" s="44"/>
      <c r="D303" s="44"/>
      <c r="E303" s="44"/>
      <c r="F303" s="44"/>
      <c r="G303" s="44"/>
      <c r="H303" s="44"/>
      <c r="I303" s="108"/>
      <c r="J303" s="44"/>
      <c r="K303" s="44" t="str">
        <f t="shared" si="22"/>
        <v/>
      </c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16">
        <f t="shared" si="23"/>
        <v>0</v>
      </c>
      <c r="AX303" s="16">
        <f t="shared" si="24"/>
        <v>0</v>
      </c>
      <c r="AY303" s="16">
        <f t="shared" si="25"/>
        <v>0</v>
      </c>
      <c r="AZ303" s="18" t="str">
        <f t="shared" si="26"/>
        <v/>
      </c>
      <c r="BA303" s="54"/>
    </row>
    <row r="304" spans="1:53" x14ac:dyDescent="0.25">
      <c r="A304" s="108"/>
      <c r="B304" s="44"/>
      <c r="C304" s="44"/>
      <c r="D304" s="44"/>
      <c r="E304" s="44"/>
      <c r="F304" s="44"/>
      <c r="G304" s="44"/>
      <c r="H304" s="44"/>
      <c r="I304" s="108"/>
      <c r="J304" s="44"/>
      <c r="K304" s="44" t="str">
        <f t="shared" si="22"/>
        <v/>
      </c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16">
        <f t="shared" si="23"/>
        <v>0</v>
      </c>
      <c r="AX304" s="16">
        <f t="shared" si="24"/>
        <v>0</v>
      </c>
      <c r="AY304" s="16">
        <f t="shared" si="25"/>
        <v>0</v>
      </c>
      <c r="AZ304" s="18" t="str">
        <f t="shared" si="26"/>
        <v/>
      </c>
      <c r="BA304" s="54"/>
    </row>
    <row r="305" spans="1:53" x14ac:dyDescent="0.25">
      <c r="A305" s="108"/>
      <c r="B305" s="44"/>
      <c r="C305" s="44"/>
      <c r="D305" s="44"/>
      <c r="E305" s="44"/>
      <c r="F305" s="44"/>
      <c r="G305" s="44"/>
      <c r="H305" s="44"/>
      <c r="I305" s="108"/>
      <c r="J305" s="44"/>
      <c r="K305" s="44" t="str">
        <f t="shared" si="22"/>
        <v/>
      </c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16">
        <f t="shared" si="23"/>
        <v>0</v>
      </c>
      <c r="AX305" s="16">
        <f t="shared" si="24"/>
        <v>0</v>
      </c>
      <c r="AY305" s="16">
        <f t="shared" si="25"/>
        <v>0</v>
      </c>
      <c r="AZ305" s="18" t="str">
        <f t="shared" si="26"/>
        <v/>
      </c>
      <c r="BA305" s="54"/>
    </row>
    <row r="306" spans="1:53" x14ac:dyDescent="0.25">
      <c r="A306" s="108"/>
      <c r="B306" s="44"/>
      <c r="C306" s="44"/>
      <c r="D306" s="44"/>
      <c r="E306" s="44"/>
      <c r="F306" s="44"/>
      <c r="G306" s="44"/>
      <c r="H306" s="44"/>
      <c r="I306" s="108"/>
      <c r="J306" s="44"/>
      <c r="K306" s="44" t="str">
        <f t="shared" si="22"/>
        <v/>
      </c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16">
        <f t="shared" si="23"/>
        <v>0</v>
      </c>
      <c r="AX306" s="16">
        <f t="shared" si="24"/>
        <v>0</v>
      </c>
      <c r="AY306" s="16">
        <f t="shared" si="25"/>
        <v>0</v>
      </c>
      <c r="AZ306" s="18" t="str">
        <f t="shared" si="26"/>
        <v/>
      </c>
      <c r="BA306" s="54"/>
    </row>
    <row r="307" spans="1:53" x14ac:dyDescent="0.25">
      <c r="A307" s="108"/>
      <c r="B307" s="44"/>
      <c r="C307" s="44"/>
      <c r="D307" s="44"/>
      <c r="E307" s="44"/>
      <c r="F307" s="44"/>
      <c r="G307" s="44"/>
      <c r="H307" s="44"/>
      <c r="I307" s="108"/>
      <c r="J307" s="44"/>
      <c r="K307" s="44" t="str">
        <f t="shared" si="22"/>
        <v/>
      </c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16">
        <f t="shared" si="23"/>
        <v>0</v>
      </c>
      <c r="AX307" s="16">
        <f t="shared" si="24"/>
        <v>0</v>
      </c>
      <c r="AY307" s="16">
        <f t="shared" si="25"/>
        <v>0</v>
      </c>
      <c r="AZ307" s="18" t="str">
        <f t="shared" si="26"/>
        <v/>
      </c>
      <c r="BA307" s="54"/>
    </row>
    <row r="308" spans="1:53" x14ac:dyDescent="0.25">
      <c r="A308" s="108"/>
      <c r="B308" s="44"/>
      <c r="C308" s="44"/>
      <c r="D308" s="44"/>
      <c r="E308" s="44"/>
      <c r="F308" s="44"/>
      <c r="G308" s="44"/>
      <c r="H308" s="44"/>
      <c r="I308" s="108"/>
      <c r="J308" s="44"/>
      <c r="K308" s="44" t="str">
        <f t="shared" si="22"/>
        <v/>
      </c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16">
        <f t="shared" si="23"/>
        <v>0</v>
      </c>
      <c r="AX308" s="16">
        <f t="shared" si="24"/>
        <v>0</v>
      </c>
      <c r="AY308" s="16">
        <f t="shared" si="25"/>
        <v>0</v>
      </c>
      <c r="AZ308" s="18" t="str">
        <f t="shared" si="26"/>
        <v/>
      </c>
      <c r="BA308" s="54"/>
    </row>
    <row r="309" spans="1:53" x14ac:dyDescent="0.25">
      <c r="A309" s="108"/>
      <c r="B309" s="44"/>
      <c r="C309" s="44"/>
      <c r="D309" s="44"/>
      <c r="E309" s="44"/>
      <c r="F309" s="44"/>
      <c r="G309" s="44"/>
      <c r="H309" s="44"/>
      <c r="I309" s="108"/>
      <c r="J309" s="44"/>
      <c r="K309" s="44" t="str">
        <f t="shared" si="22"/>
        <v/>
      </c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16">
        <f t="shared" si="23"/>
        <v>0</v>
      </c>
      <c r="AX309" s="16">
        <f t="shared" si="24"/>
        <v>0</v>
      </c>
      <c r="AY309" s="16">
        <f t="shared" si="25"/>
        <v>0</v>
      </c>
      <c r="AZ309" s="18" t="str">
        <f t="shared" si="26"/>
        <v/>
      </c>
      <c r="BA309" s="54"/>
    </row>
    <row r="310" spans="1:53" x14ac:dyDescent="0.25">
      <c r="A310" s="108"/>
      <c r="B310" s="44"/>
      <c r="C310" s="44"/>
      <c r="D310" s="44"/>
      <c r="E310" s="44"/>
      <c r="F310" s="44"/>
      <c r="G310" s="44"/>
      <c r="H310" s="44"/>
      <c r="I310" s="108"/>
      <c r="J310" s="44"/>
      <c r="K310" s="44" t="str">
        <f t="shared" si="22"/>
        <v/>
      </c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16">
        <f t="shared" si="23"/>
        <v>0</v>
      </c>
      <c r="AX310" s="16">
        <f t="shared" si="24"/>
        <v>0</v>
      </c>
      <c r="AY310" s="16">
        <f t="shared" si="25"/>
        <v>0</v>
      </c>
      <c r="AZ310" s="18" t="str">
        <f t="shared" si="26"/>
        <v/>
      </c>
      <c r="BA310" s="54"/>
    </row>
    <row r="311" spans="1:53" x14ac:dyDescent="0.25">
      <c r="A311" s="108"/>
      <c r="B311" s="44"/>
      <c r="C311" s="44"/>
      <c r="D311" s="44"/>
      <c r="E311" s="44"/>
      <c r="F311" s="44"/>
      <c r="G311" s="44"/>
      <c r="H311" s="44"/>
      <c r="I311" s="108"/>
      <c r="J311" s="44"/>
      <c r="K311" s="44" t="str">
        <f t="shared" si="22"/>
        <v/>
      </c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16">
        <f t="shared" si="23"/>
        <v>0</v>
      </c>
      <c r="AX311" s="16">
        <f t="shared" si="24"/>
        <v>0</v>
      </c>
      <c r="AY311" s="16">
        <f t="shared" si="25"/>
        <v>0</v>
      </c>
      <c r="AZ311" s="18" t="str">
        <f t="shared" si="26"/>
        <v/>
      </c>
      <c r="BA311" s="54"/>
    </row>
    <row r="312" spans="1:53" x14ac:dyDescent="0.25">
      <c r="A312" s="108"/>
      <c r="B312" s="44"/>
      <c r="C312" s="44"/>
      <c r="D312" s="44"/>
      <c r="E312" s="44"/>
      <c r="F312" s="44"/>
      <c r="G312" s="44"/>
      <c r="H312" s="44"/>
      <c r="I312" s="108"/>
      <c r="J312" s="44"/>
      <c r="K312" s="44" t="str">
        <f t="shared" si="22"/>
        <v/>
      </c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16">
        <f t="shared" si="23"/>
        <v>0</v>
      </c>
      <c r="AX312" s="16">
        <f t="shared" si="24"/>
        <v>0</v>
      </c>
      <c r="AY312" s="16">
        <f t="shared" si="25"/>
        <v>0</v>
      </c>
      <c r="AZ312" s="18" t="str">
        <f t="shared" si="26"/>
        <v/>
      </c>
      <c r="BA312" s="54"/>
    </row>
    <row r="313" spans="1:53" x14ac:dyDescent="0.25">
      <c r="A313" s="108"/>
      <c r="B313" s="44"/>
      <c r="C313" s="44"/>
      <c r="D313" s="44"/>
      <c r="E313" s="44"/>
      <c r="F313" s="44"/>
      <c r="G313" s="44"/>
      <c r="H313" s="44"/>
      <c r="I313" s="108"/>
      <c r="J313" s="44"/>
      <c r="K313" s="44" t="str">
        <f t="shared" si="22"/>
        <v/>
      </c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16">
        <f t="shared" si="23"/>
        <v>0</v>
      </c>
      <c r="AX313" s="16">
        <f t="shared" si="24"/>
        <v>0</v>
      </c>
      <c r="AY313" s="16">
        <f t="shared" si="25"/>
        <v>0</v>
      </c>
      <c r="AZ313" s="18" t="str">
        <f t="shared" si="26"/>
        <v/>
      </c>
      <c r="BA313" s="54"/>
    </row>
    <row r="314" spans="1:53" x14ac:dyDescent="0.25">
      <c r="A314" s="108"/>
      <c r="B314" s="44"/>
      <c r="C314" s="44"/>
      <c r="D314" s="44"/>
      <c r="E314" s="44"/>
      <c r="F314" s="44"/>
      <c r="G314" s="44"/>
      <c r="H314" s="44"/>
      <c r="I314" s="108"/>
      <c r="J314" s="44"/>
      <c r="K314" s="44" t="str">
        <f t="shared" si="22"/>
        <v/>
      </c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16">
        <f t="shared" si="23"/>
        <v>0</v>
      </c>
      <c r="AX314" s="16">
        <f t="shared" si="24"/>
        <v>0</v>
      </c>
      <c r="AY314" s="16">
        <f t="shared" si="25"/>
        <v>0</v>
      </c>
      <c r="AZ314" s="18" t="str">
        <f t="shared" si="26"/>
        <v/>
      </c>
      <c r="BA314" s="54"/>
    </row>
    <row r="315" spans="1:53" x14ac:dyDescent="0.25">
      <c r="A315" s="108"/>
      <c r="B315" s="44"/>
      <c r="C315" s="44"/>
      <c r="D315" s="44"/>
      <c r="E315" s="44"/>
      <c r="F315" s="44"/>
      <c r="G315" s="44"/>
      <c r="H315" s="44"/>
      <c r="I315" s="108"/>
      <c r="J315" s="44"/>
      <c r="K315" s="44" t="str">
        <f t="shared" si="22"/>
        <v/>
      </c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16">
        <f t="shared" si="23"/>
        <v>0</v>
      </c>
      <c r="AX315" s="16">
        <f t="shared" si="24"/>
        <v>0</v>
      </c>
      <c r="AY315" s="16">
        <f t="shared" si="25"/>
        <v>0</v>
      </c>
      <c r="AZ315" s="18" t="str">
        <f t="shared" si="26"/>
        <v/>
      </c>
      <c r="BA315" s="54"/>
    </row>
    <row r="316" spans="1:53" x14ac:dyDescent="0.25">
      <c r="A316" s="108"/>
      <c r="B316" s="44"/>
      <c r="C316" s="44"/>
      <c r="D316" s="44"/>
      <c r="E316" s="44"/>
      <c r="F316" s="44"/>
      <c r="G316" s="44"/>
      <c r="H316" s="44"/>
      <c r="I316" s="108"/>
      <c r="J316" s="44"/>
      <c r="K316" s="44" t="str">
        <f t="shared" si="22"/>
        <v/>
      </c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16">
        <f t="shared" si="23"/>
        <v>0</v>
      </c>
      <c r="AX316" s="16">
        <f t="shared" si="24"/>
        <v>0</v>
      </c>
      <c r="AY316" s="16">
        <f t="shared" si="25"/>
        <v>0</v>
      </c>
      <c r="AZ316" s="18" t="str">
        <f t="shared" si="26"/>
        <v/>
      </c>
      <c r="BA316" s="54"/>
    </row>
    <row r="317" spans="1:53" x14ac:dyDescent="0.25">
      <c r="A317" s="108"/>
      <c r="B317" s="44"/>
      <c r="C317" s="44"/>
      <c r="D317" s="44"/>
      <c r="E317" s="44"/>
      <c r="F317" s="44"/>
      <c r="G317" s="44"/>
      <c r="H317" s="44"/>
      <c r="I317" s="108"/>
      <c r="J317" s="44"/>
      <c r="K317" s="44" t="str">
        <f t="shared" si="22"/>
        <v/>
      </c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16">
        <f t="shared" si="23"/>
        <v>0</v>
      </c>
      <c r="AX317" s="16">
        <f t="shared" si="24"/>
        <v>0</v>
      </c>
      <c r="AY317" s="16">
        <f t="shared" si="25"/>
        <v>0</v>
      </c>
      <c r="AZ317" s="18" t="str">
        <f t="shared" si="26"/>
        <v/>
      </c>
      <c r="BA317" s="54"/>
    </row>
    <row r="318" spans="1:53" x14ac:dyDescent="0.25">
      <c r="A318" s="108"/>
      <c r="B318" s="44"/>
      <c r="C318" s="44"/>
      <c r="D318" s="44"/>
      <c r="E318" s="44"/>
      <c r="F318" s="44"/>
      <c r="G318" s="44"/>
      <c r="H318" s="44"/>
      <c r="I318" s="108"/>
      <c r="J318" s="44"/>
      <c r="K318" s="44" t="str">
        <f t="shared" si="22"/>
        <v/>
      </c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16">
        <f t="shared" si="23"/>
        <v>0</v>
      </c>
      <c r="AX318" s="16">
        <f t="shared" si="24"/>
        <v>0</v>
      </c>
      <c r="AY318" s="16">
        <f t="shared" si="25"/>
        <v>0</v>
      </c>
      <c r="AZ318" s="18" t="str">
        <f t="shared" si="26"/>
        <v/>
      </c>
      <c r="BA318" s="54"/>
    </row>
    <row r="319" spans="1:53" x14ac:dyDescent="0.25">
      <c r="A319" s="108"/>
      <c r="B319" s="44"/>
      <c r="C319" s="44"/>
      <c r="D319" s="44"/>
      <c r="E319" s="44"/>
      <c r="F319" s="44"/>
      <c r="G319" s="44"/>
      <c r="H319" s="44"/>
      <c r="I319" s="108"/>
      <c r="J319" s="44"/>
      <c r="K319" s="44" t="str">
        <f t="shared" si="22"/>
        <v/>
      </c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16">
        <f t="shared" si="23"/>
        <v>0</v>
      </c>
      <c r="AX319" s="16">
        <f t="shared" si="24"/>
        <v>0</v>
      </c>
      <c r="AY319" s="16">
        <f t="shared" si="25"/>
        <v>0</v>
      </c>
      <c r="AZ319" s="18" t="str">
        <f t="shared" si="26"/>
        <v/>
      </c>
      <c r="BA319" s="54"/>
    </row>
    <row r="320" spans="1:53" x14ac:dyDescent="0.25">
      <c r="A320" s="108"/>
      <c r="B320" s="44"/>
      <c r="C320" s="44"/>
      <c r="D320" s="44"/>
      <c r="E320" s="44"/>
      <c r="F320" s="44"/>
      <c r="G320" s="44"/>
      <c r="H320" s="44"/>
      <c r="I320" s="108"/>
      <c r="J320" s="44"/>
      <c r="K320" s="44" t="str">
        <f t="shared" si="22"/>
        <v/>
      </c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16">
        <f t="shared" si="23"/>
        <v>0</v>
      </c>
      <c r="AX320" s="16">
        <f t="shared" si="24"/>
        <v>0</v>
      </c>
      <c r="AY320" s="16">
        <f t="shared" si="25"/>
        <v>0</v>
      </c>
      <c r="AZ320" s="18" t="str">
        <f t="shared" si="26"/>
        <v/>
      </c>
      <c r="BA320" s="54"/>
    </row>
    <row r="321" spans="1:53" x14ac:dyDescent="0.25">
      <c r="A321" s="108"/>
      <c r="B321" s="44"/>
      <c r="C321" s="44"/>
      <c r="D321" s="44"/>
      <c r="E321" s="44"/>
      <c r="F321" s="44"/>
      <c r="G321" s="44"/>
      <c r="H321" s="44"/>
      <c r="I321" s="108"/>
      <c r="J321" s="44"/>
      <c r="K321" s="44" t="str">
        <f t="shared" si="22"/>
        <v/>
      </c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16">
        <f t="shared" si="23"/>
        <v>0</v>
      </c>
      <c r="AX321" s="16">
        <f t="shared" si="24"/>
        <v>0</v>
      </c>
      <c r="AY321" s="16">
        <f t="shared" si="25"/>
        <v>0</v>
      </c>
      <c r="AZ321" s="18" t="str">
        <f t="shared" si="26"/>
        <v/>
      </c>
      <c r="BA321" s="54"/>
    </row>
    <row r="322" spans="1:53" x14ac:dyDescent="0.25">
      <c r="A322" s="108"/>
      <c r="B322" s="44"/>
      <c r="C322" s="44"/>
      <c r="D322" s="44"/>
      <c r="E322" s="44"/>
      <c r="F322" s="44"/>
      <c r="G322" s="44"/>
      <c r="H322" s="44"/>
      <c r="I322" s="108"/>
      <c r="J322" s="44"/>
      <c r="K322" s="44" t="str">
        <f t="shared" si="22"/>
        <v/>
      </c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16">
        <f t="shared" si="23"/>
        <v>0</v>
      </c>
      <c r="AX322" s="16">
        <f t="shared" si="24"/>
        <v>0</v>
      </c>
      <c r="AY322" s="16">
        <f t="shared" si="25"/>
        <v>0</v>
      </c>
      <c r="AZ322" s="18" t="str">
        <f t="shared" si="26"/>
        <v/>
      </c>
      <c r="BA322" s="54"/>
    </row>
    <row r="323" spans="1:53" x14ac:dyDescent="0.25">
      <c r="A323" s="108"/>
      <c r="B323" s="44"/>
      <c r="C323" s="44"/>
      <c r="D323" s="44"/>
      <c r="E323" s="44"/>
      <c r="F323" s="44"/>
      <c r="G323" s="44"/>
      <c r="H323" s="44"/>
      <c r="I323" s="108"/>
      <c r="J323" s="44"/>
      <c r="K323" s="44" t="str">
        <f t="shared" si="22"/>
        <v/>
      </c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16">
        <f t="shared" si="23"/>
        <v>0</v>
      </c>
      <c r="AX323" s="16">
        <f t="shared" si="24"/>
        <v>0</v>
      </c>
      <c r="AY323" s="16">
        <f t="shared" si="25"/>
        <v>0</v>
      </c>
      <c r="AZ323" s="18" t="str">
        <f t="shared" si="26"/>
        <v/>
      </c>
      <c r="BA323" s="54"/>
    </row>
    <row r="324" spans="1:53" x14ac:dyDescent="0.25">
      <c r="A324" s="108"/>
      <c r="B324" s="44"/>
      <c r="C324" s="44"/>
      <c r="D324" s="44"/>
      <c r="E324" s="44"/>
      <c r="F324" s="44"/>
      <c r="G324" s="44"/>
      <c r="H324" s="44"/>
      <c r="I324" s="108"/>
      <c r="J324" s="44"/>
      <c r="K324" s="44" t="str">
        <f t="shared" ref="K324:K387" si="27">AZ324</f>
        <v/>
      </c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16">
        <f t="shared" ref="AW324:AW387" si="28">COUNTIF(L324:AV324,"=3")+COUNTIF(L324:AV324,"=4")+COUNTIF(L324:AV324,"=5")</f>
        <v>0</v>
      </c>
      <c r="AX324" s="16">
        <f t="shared" ref="AX324:AX387" si="29">COUNTIF(L324:AV324,"=4")</f>
        <v>0</v>
      </c>
      <c r="AY324" s="16">
        <f t="shared" ref="AY324:AY387" si="30">COUNTIF(L324:AV324,"=1")</f>
        <v>0</v>
      </c>
      <c r="AZ324" s="18" t="str">
        <f t="shared" ref="AZ324:AZ387" si="31">IFERROR(IF(I324&lt;&gt;"",IF(AX324/AW324*100=100, (AX324+AY324)/AW324*100,AX324/AW324*100),""),0)</f>
        <v/>
      </c>
      <c r="BA324" s="54"/>
    </row>
    <row r="325" spans="1:53" x14ac:dyDescent="0.25">
      <c r="A325" s="108"/>
      <c r="B325" s="44"/>
      <c r="C325" s="44"/>
      <c r="D325" s="44"/>
      <c r="E325" s="44"/>
      <c r="F325" s="44"/>
      <c r="G325" s="44"/>
      <c r="H325" s="44"/>
      <c r="I325" s="108"/>
      <c r="J325" s="44"/>
      <c r="K325" s="44" t="str">
        <f t="shared" si="27"/>
        <v/>
      </c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16">
        <f t="shared" si="28"/>
        <v>0</v>
      </c>
      <c r="AX325" s="16">
        <f t="shared" si="29"/>
        <v>0</v>
      </c>
      <c r="AY325" s="16">
        <f t="shared" si="30"/>
        <v>0</v>
      </c>
      <c r="AZ325" s="18" t="str">
        <f t="shared" si="31"/>
        <v/>
      </c>
      <c r="BA325" s="54"/>
    </row>
    <row r="326" spans="1:53" x14ac:dyDescent="0.25">
      <c r="A326" s="108"/>
      <c r="B326" s="44"/>
      <c r="C326" s="44"/>
      <c r="D326" s="44"/>
      <c r="E326" s="44"/>
      <c r="F326" s="44"/>
      <c r="G326" s="44"/>
      <c r="H326" s="44"/>
      <c r="I326" s="108"/>
      <c r="J326" s="44"/>
      <c r="K326" s="44" t="str">
        <f t="shared" si="27"/>
        <v/>
      </c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16">
        <f t="shared" si="28"/>
        <v>0</v>
      </c>
      <c r="AX326" s="16">
        <f t="shared" si="29"/>
        <v>0</v>
      </c>
      <c r="AY326" s="16">
        <f t="shared" si="30"/>
        <v>0</v>
      </c>
      <c r="AZ326" s="18" t="str">
        <f t="shared" si="31"/>
        <v/>
      </c>
      <c r="BA326" s="54"/>
    </row>
    <row r="327" spans="1:53" x14ac:dyDescent="0.25">
      <c r="A327" s="108"/>
      <c r="B327" s="44"/>
      <c r="C327" s="44"/>
      <c r="D327" s="44"/>
      <c r="E327" s="44"/>
      <c r="F327" s="44"/>
      <c r="G327" s="44"/>
      <c r="H327" s="44"/>
      <c r="I327" s="108"/>
      <c r="J327" s="44"/>
      <c r="K327" s="44" t="str">
        <f t="shared" si="27"/>
        <v/>
      </c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16">
        <f t="shared" si="28"/>
        <v>0</v>
      </c>
      <c r="AX327" s="16">
        <f t="shared" si="29"/>
        <v>0</v>
      </c>
      <c r="AY327" s="16">
        <f t="shared" si="30"/>
        <v>0</v>
      </c>
      <c r="AZ327" s="18" t="str">
        <f t="shared" si="31"/>
        <v/>
      </c>
      <c r="BA327" s="54"/>
    </row>
    <row r="328" spans="1:53" x14ac:dyDescent="0.25">
      <c r="A328" s="108"/>
      <c r="B328" s="44"/>
      <c r="C328" s="44"/>
      <c r="D328" s="44"/>
      <c r="E328" s="44"/>
      <c r="F328" s="44"/>
      <c r="G328" s="44"/>
      <c r="H328" s="44"/>
      <c r="I328" s="108"/>
      <c r="J328" s="44"/>
      <c r="K328" s="44" t="str">
        <f t="shared" si="27"/>
        <v/>
      </c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16">
        <f t="shared" si="28"/>
        <v>0</v>
      </c>
      <c r="AX328" s="16">
        <f t="shared" si="29"/>
        <v>0</v>
      </c>
      <c r="AY328" s="16">
        <f t="shared" si="30"/>
        <v>0</v>
      </c>
      <c r="AZ328" s="18" t="str">
        <f t="shared" si="31"/>
        <v/>
      </c>
      <c r="BA328" s="54"/>
    </row>
    <row r="329" spans="1:53" x14ac:dyDescent="0.25">
      <c r="A329" s="108"/>
      <c r="B329" s="44"/>
      <c r="C329" s="44"/>
      <c r="D329" s="44"/>
      <c r="E329" s="44"/>
      <c r="F329" s="44"/>
      <c r="G329" s="44"/>
      <c r="H329" s="44"/>
      <c r="I329" s="108"/>
      <c r="J329" s="44"/>
      <c r="K329" s="44" t="str">
        <f t="shared" si="27"/>
        <v/>
      </c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16">
        <f t="shared" si="28"/>
        <v>0</v>
      </c>
      <c r="AX329" s="16">
        <f t="shared" si="29"/>
        <v>0</v>
      </c>
      <c r="AY329" s="16">
        <f t="shared" si="30"/>
        <v>0</v>
      </c>
      <c r="AZ329" s="18" t="str">
        <f t="shared" si="31"/>
        <v/>
      </c>
      <c r="BA329" s="54"/>
    </row>
    <row r="330" spans="1:53" x14ac:dyDescent="0.25">
      <c r="A330" s="108"/>
      <c r="B330" s="44"/>
      <c r="C330" s="44"/>
      <c r="D330" s="44"/>
      <c r="E330" s="44"/>
      <c r="F330" s="44"/>
      <c r="G330" s="44"/>
      <c r="H330" s="44"/>
      <c r="I330" s="108"/>
      <c r="J330" s="44"/>
      <c r="K330" s="44" t="str">
        <f t="shared" si="27"/>
        <v/>
      </c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16">
        <f t="shared" si="28"/>
        <v>0</v>
      </c>
      <c r="AX330" s="16">
        <f t="shared" si="29"/>
        <v>0</v>
      </c>
      <c r="AY330" s="16">
        <f t="shared" si="30"/>
        <v>0</v>
      </c>
      <c r="AZ330" s="18" t="str">
        <f t="shared" si="31"/>
        <v/>
      </c>
      <c r="BA330" s="54"/>
    </row>
    <row r="331" spans="1:53" x14ac:dyDescent="0.25">
      <c r="A331" s="108"/>
      <c r="B331" s="44"/>
      <c r="C331" s="44"/>
      <c r="D331" s="44"/>
      <c r="E331" s="44"/>
      <c r="F331" s="44"/>
      <c r="G331" s="44"/>
      <c r="H331" s="44"/>
      <c r="I331" s="108"/>
      <c r="J331" s="44"/>
      <c r="K331" s="44" t="str">
        <f t="shared" si="27"/>
        <v/>
      </c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16">
        <f t="shared" si="28"/>
        <v>0</v>
      </c>
      <c r="AX331" s="16">
        <f t="shared" si="29"/>
        <v>0</v>
      </c>
      <c r="AY331" s="16">
        <f t="shared" si="30"/>
        <v>0</v>
      </c>
      <c r="AZ331" s="18" t="str">
        <f t="shared" si="31"/>
        <v/>
      </c>
      <c r="BA331" s="54"/>
    </row>
    <row r="332" spans="1:53" x14ac:dyDescent="0.25">
      <c r="A332" s="108"/>
      <c r="B332" s="44"/>
      <c r="C332" s="44"/>
      <c r="D332" s="44"/>
      <c r="E332" s="44"/>
      <c r="F332" s="44"/>
      <c r="G332" s="44"/>
      <c r="H332" s="44"/>
      <c r="I332" s="108"/>
      <c r="J332" s="44"/>
      <c r="K332" s="44" t="str">
        <f t="shared" si="27"/>
        <v/>
      </c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16">
        <f t="shared" si="28"/>
        <v>0</v>
      </c>
      <c r="AX332" s="16">
        <f t="shared" si="29"/>
        <v>0</v>
      </c>
      <c r="AY332" s="16">
        <f t="shared" si="30"/>
        <v>0</v>
      </c>
      <c r="AZ332" s="18" t="str">
        <f t="shared" si="31"/>
        <v/>
      </c>
      <c r="BA332" s="54"/>
    </row>
    <row r="333" spans="1:53" x14ac:dyDescent="0.25">
      <c r="A333" s="108"/>
      <c r="B333" s="44"/>
      <c r="C333" s="44"/>
      <c r="D333" s="44"/>
      <c r="E333" s="44"/>
      <c r="F333" s="44"/>
      <c r="G333" s="44"/>
      <c r="H333" s="44"/>
      <c r="I333" s="108"/>
      <c r="J333" s="44"/>
      <c r="K333" s="44" t="str">
        <f t="shared" si="27"/>
        <v/>
      </c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16">
        <f t="shared" si="28"/>
        <v>0</v>
      </c>
      <c r="AX333" s="16">
        <f t="shared" si="29"/>
        <v>0</v>
      </c>
      <c r="AY333" s="16">
        <f t="shared" si="30"/>
        <v>0</v>
      </c>
      <c r="AZ333" s="18" t="str">
        <f t="shared" si="31"/>
        <v/>
      </c>
      <c r="BA333" s="54"/>
    </row>
    <row r="334" spans="1:53" x14ac:dyDescent="0.25">
      <c r="A334" s="108"/>
      <c r="B334" s="44"/>
      <c r="C334" s="44"/>
      <c r="D334" s="44"/>
      <c r="E334" s="44"/>
      <c r="F334" s="44"/>
      <c r="G334" s="44"/>
      <c r="H334" s="44"/>
      <c r="I334" s="108"/>
      <c r="J334" s="44"/>
      <c r="K334" s="44" t="str">
        <f t="shared" si="27"/>
        <v/>
      </c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16">
        <f t="shared" si="28"/>
        <v>0</v>
      </c>
      <c r="AX334" s="16">
        <f t="shared" si="29"/>
        <v>0</v>
      </c>
      <c r="AY334" s="16">
        <f t="shared" si="30"/>
        <v>0</v>
      </c>
      <c r="AZ334" s="18" t="str">
        <f t="shared" si="31"/>
        <v/>
      </c>
      <c r="BA334" s="54"/>
    </row>
    <row r="335" spans="1:53" x14ac:dyDescent="0.25">
      <c r="A335" s="108"/>
      <c r="B335" s="44"/>
      <c r="C335" s="44"/>
      <c r="D335" s="44"/>
      <c r="E335" s="44"/>
      <c r="F335" s="44"/>
      <c r="G335" s="44"/>
      <c r="H335" s="44"/>
      <c r="I335" s="108"/>
      <c r="J335" s="44"/>
      <c r="K335" s="44" t="str">
        <f t="shared" si="27"/>
        <v/>
      </c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16">
        <f t="shared" si="28"/>
        <v>0</v>
      </c>
      <c r="AX335" s="16">
        <f t="shared" si="29"/>
        <v>0</v>
      </c>
      <c r="AY335" s="16">
        <f t="shared" si="30"/>
        <v>0</v>
      </c>
      <c r="AZ335" s="18" t="str">
        <f t="shared" si="31"/>
        <v/>
      </c>
      <c r="BA335" s="54"/>
    </row>
    <row r="336" spans="1:53" x14ac:dyDescent="0.25">
      <c r="A336" s="108"/>
      <c r="B336" s="44"/>
      <c r="C336" s="44"/>
      <c r="D336" s="44"/>
      <c r="E336" s="44"/>
      <c r="F336" s="44"/>
      <c r="G336" s="44"/>
      <c r="H336" s="44"/>
      <c r="I336" s="108"/>
      <c r="J336" s="44"/>
      <c r="K336" s="44" t="str">
        <f t="shared" si="27"/>
        <v/>
      </c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16">
        <f t="shared" si="28"/>
        <v>0</v>
      </c>
      <c r="AX336" s="16">
        <f t="shared" si="29"/>
        <v>0</v>
      </c>
      <c r="AY336" s="16">
        <f t="shared" si="30"/>
        <v>0</v>
      </c>
      <c r="AZ336" s="18" t="str">
        <f t="shared" si="31"/>
        <v/>
      </c>
      <c r="BA336" s="54"/>
    </row>
    <row r="337" spans="1:53" x14ac:dyDescent="0.25">
      <c r="A337" s="108"/>
      <c r="B337" s="44"/>
      <c r="C337" s="44"/>
      <c r="D337" s="44"/>
      <c r="E337" s="44"/>
      <c r="F337" s="44"/>
      <c r="G337" s="44"/>
      <c r="H337" s="44"/>
      <c r="I337" s="108"/>
      <c r="J337" s="44"/>
      <c r="K337" s="44" t="str">
        <f t="shared" si="27"/>
        <v/>
      </c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16">
        <f t="shared" si="28"/>
        <v>0</v>
      </c>
      <c r="AX337" s="16">
        <f t="shared" si="29"/>
        <v>0</v>
      </c>
      <c r="AY337" s="16">
        <f t="shared" si="30"/>
        <v>0</v>
      </c>
      <c r="AZ337" s="18" t="str">
        <f t="shared" si="31"/>
        <v/>
      </c>
      <c r="BA337" s="54"/>
    </row>
    <row r="338" spans="1:53" x14ac:dyDescent="0.25">
      <c r="A338" s="108"/>
      <c r="B338" s="44"/>
      <c r="C338" s="44"/>
      <c r="D338" s="44"/>
      <c r="E338" s="44"/>
      <c r="F338" s="44"/>
      <c r="G338" s="44"/>
      <c r="H338" s="44"/>
      <c r="I338" s="108"/>
      <c r="J338" s="44"/>
      <c r="K338" s="44" t="str">
        <f t="shared" si="27"/>
        <v/>
      </c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16">
        <f t="shared" si="28"/>
        <v>0</v>
      </c>
      <c r="AX338" s="16">
        <f t="shared" si="29"/>
        <v>0</v>
      </c>
      <c r="AY338" s="16">
        <f t="shared" si="30"/>
        <v>0</v>
      </c>
      <c r="AZ338" s="18" t="str">
        <f t="shared" si="31"/>
        <v/>
      </c>
      <c r="BA338" s="54"/>
    </row>
    <row r="339" spans="1:53" x14ac:dyDescent="0.25">
      <c r="A339" s="108"/>
      <c r="B339" s="44"/>
      <c r="C339" s="44"/>
      <c r="D339" s="44"/>
      <c r="E339" s="44"/>
      <c r="F339" s="44"/>
      <c r="G339" s="44"/>
      <c r="H339" s="44"/>
      <c r="I339" s="108"/>
      <c r="J339" s="44"/>
      <c r="K339" s="44" t="str">
        <f t="shared" si="27"/>
        <v/>
      </c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16">
        <f t="shared" si="28"/>
        <v>0</v>
      </c>
      <c r="AX339" s="16">
        <f t="shared" si="29"/>
        <v>0</v>
      </c>
      <c r="AY339" s="16">
        <f t="shared" si="30"/>
        <v>0</v>
      </c>
      <c r="AZ339" s="18" t="str">
        <f t="shared" si="31"/>
        <v/>
      </c>
      <c r="BA339" s="54"/>
    </row>
    <row r="340" spans="1:53" x14ac:dyDescent="0.25">
      <c r="A340" s="108"/>
      <c r="B340" s="44"/>
      <c r="C340" s="44"/>
      <c r="D340" s="44"/>
      <c r="E340" s="44"/>
      <c r="F340" s="44"/>
      <c r="G340" s="44"/>
      <c r="H340" s="44"/>
      <c r="I340" s="108"/>
      <c r="J340" s="44"/>
      <c r="K340" s="44" t="str">
        <f t="shared" si="27"/>
        <v/>
      </c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16">
        <f t="shared" si="28"/>
        <v>0</v>
      </c>
      <c r="AX340" s="16">
        <f t="shared" si="29"/>
        <v>0</v>
      </c>
      <c r="AY340" s="16">
        <f t="shared" si="30"/>
        <v>0</v>
      </c>
      <c r="AZ340" s="18" t="str">
        <f t="shared" si="31"/>
        <v/>
      </c>
      <c r="BA340" s="54"/>
    </row>
    <row r="341" spans="1:53" x14ac:dyDescent="0.25">
      <c r="A341" s="108"/>
      <c r="B341" s="44"/>
      <c r="C341" s="44"/>
      <c r="D341" s="44"/>
      <c r="E341" s="44"/>
      <c r="F341" s="44"/>
      <c r="G341" s="44"/>
      <c r="H341" s="44"/>
      <c r="I341" s="108"/>
      <c r="J341" s="44"/>
      <c r="K341" s="44" t="str">
        <f t="shared" si="27"/>
        <v/>
      </c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16">
        <f t="shared" si="28"/>
        <v>0</v>
      </c>
      <c r="AX341" s="16">
        <f t="shared" si="29"/>
        <v>0</v>
      </c>
      <c r="AY341" s="16">
        <f t="shared" si="30"/>
        <v>0</v>
      </c>
      <c r="AZ341" s="18" t="str">
        <f t="shared" si="31"/>
        <v/>
      </c>
      <c r="BA341" s="54"/>
    </row>
    <row r="342" spans="1:53" x14ac:dyDescent="0.25">
      <c r="A342" s="108"/>
      <c r="B342" s="44"/>
      <c r="C342" s="44"/>
      <c r="D342" s="44"/>
      <c r="E342" s="44"/>
      <c r="F342" s="44"/>
      <c r="G342" s="44"/>
      <c r="H342" s="44"/>
      <c r="I342" s="108"/>
      <c r="J342" s="44"/>
      <c r="K342" s="44" t="str">
        <f t="shared" si="27"/>
        <v/>
      </c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16">
        <f t="shared" si="28"/>
        <v>0</v>
      </c>
      <c r="AX342" s="16">
        <f t="shared" si="29"/>
        <v>0</v>
      </c>
      <c r="AY342" s="16">
        <f t="shared" si="30"/>
        <v>0</v>
      </c>
      <c r="AZ342" s="18" t="str">
        <f t="shared" si="31"/>
        <v/>
      </c>
      <c r="BA342" s="54"/>
    </row>
    <row r="343" spans="1:53" x14ac:dyDescent="0.25">
      <c r="A343" s="108"/>
      <c r="B343" s="44"/>
      <c r="C343" s="44"/>
      <c r="D343" s="44"/>
      <c r="E343" s="44"/>
      <c r="F343" s="44"/>
      <c r="G343" s="44"/>
      <c r="H343" s="44"/>
      <c r="I343" s="108"/>
      <c r="J343" s="44"/>
      <c r="K343" s="44" t="str">
        <f t="shared" si="27"/>
        <v/>
      </c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16">
        <f t="shared" si="28"/>
        <v>0</v>
      </c>
      <c r="AX343" s="16">
        <f t="shared" si="29"/>
        <v>0</v>
      </c>
      <c r="AY343" s="16">
        <f t="shared" si="30"/>
        <v>0</v>
      </c>
      <c r="AZ343" s="18" t="str">
        <f t="shared" si="31"/>
        <v/>
      </c>
      <c r="BA343" s="54"/>
    </row>
    <row r="344" spans="1:53" x14ac:dyDescent="0.25">
      <c r="A344" s="108"/>
      <c r="B344" s="44"/>
      <c r="C344" s="44"/>
      <c r="D344" s="44"/>
      <c r="E344" s="44"/>
      <c r="F344" s="44"/>
      <c r="G344" s="44"/>
      <c r="H344" s="44"/>
      <c r="I344" s="108"/>
      <c r="J344" s="44"/>
      <c r="K344" s="44" t="str">
        <f t="shared" si="27"/>
        <v/>
      </c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16">
        <f t="shared" si="28"/>
        <v>0</v>
      </c>
      <c r="AX344" s="16">
        <f t="shared" si="29"/>
        <v>0</v>
      </c>
      <c r="AY344" s="16">
        <f t="shared" si="30"/>
        <v>0</v>
      </c>
      <c r="AZ344" s="18" t="str">
        <f t="shared" si="31"/>
        <v/>
      </c>
      <c r="BA344" s="54"/>
    </row>
    <row r="345" spans="1:53" x14ac:dyDescent="0.25">
      <c r="A345" s="108"/>
      <c r="B345" s="44"/>
      <c r="C345" s="44"/>
      <c r="D345" s="44"/>
      <c r="E345" s="44"/>
      <c r="F345" s="44"/>
      <c r="G345" s="44"/>
      <c r="H345" s="44"/>
      <c r="I345" s="108"/>
      <c r="J345" s="44"/>
      <c r="K345" s="44" t="str">
        <f t="shared" si="27"/>
        <v/>
      </c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16">
        <f t="shared" si="28"/>
        <v>0</v>
      </c>
      <c r="AX345" s="16">
        <f t="shared" si="29"/>
        <v>0</v>
      </c>
      <c r="AY345" s="16">
        <f t="shared" si="30"/>
        <v>0</v>
      </c>
      <c r="AZ345" s="18" t="str">
        <f t="shared" si="31"/>
        <v/>
      </c>
      <c r="BA345" s="54"/>
    </row>
    <row r="346" spans="1:53" x14ac:dyDescent="0.25">
      <c r="A346" s="108"/>
      <c r="B346" s="44"/>
      <c r="C346" s="44"/>
      <c r="D346" s="44"/>
      <c r="E346" s="44"/>
      <c r="F346" s="44"/>
      <c r="G346" s="44"/>
      <c r="H346" s="44"/>
      <c r="I346" s="108"/>
      <c r="J346" s="44"/>
      <c r="K346" s="44" t="str">
        <f t="shared" si="27"/>
        <v/>
      </c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16">
        <f t="shared" si="28"/>
        <v>0</v>
      </c>
      <c r="AX346" s="16">
        <f t="shared" si="29"/>
        <v>0</v>
      </c>
      <c r="AY346" s="16">
        <f t="shared" si="30"/>
        <v>0</v>
      </c>
      <c r="AZ346" s="18" t="str">
        <f t="shared" si="31"/>
        <v/>
      </c>
      <c r="BA346" s="54"/>
    </row>
    <row r="347" spans="1:53" x14ac:dyDescent="0.25">
      <c r="A347" s="108"/>
      <c r="B347" s="44"/>
      <c r="C347" s="44"/>
      <c r="D347" s="44"/>
      <c r="E347" s="44"/>
      <c r="F347" s="44"/>
      <c r="G347" s="44"/>
      <c r="H347" s="44"/>
      <c r="I347" s="108"/>
      <c r="J347" s="44"/>
      <c r="K347" s="44" t="str">
        <f t="shared" si="27"/>
        <v/>
      </c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16">
        <f t="shared" si="28"/>
        <v>0</v>
      </c>
      <c r="AX347" s="16">
        <f t="shared" si="29"/>
        <v>0</v>
      </c>
      <c r="AY347" s="16">
        <f t="shared" si="30"/>
        <v>0</v>
      </c>
      <c r="AZ347" s="18" t="str">
        <f t="shared" si="31"/>
        <v/>
      </c>
      <c r="BA347" s="54"/>
    </row>
    <row r="348" spans="1:53" x14ac:dyDescent="0.25">
      <c r="A348" s="108"/>
      <c r="B348" s="44"/>
      <c r="C348" s="44"/>
      <c r="D348" s="44"/>
      <c r="E348" s="44"/>
      <c r="F348" s="44"/>
      <c r="G348" s="44"/>
      <c r="H348" s="44"/>
      <c r="I348" s="108"/>
      <c r="J348" s="44"/>
      <c r="K348" s="44" t="str">
        <f t="shared" si="27"/>
        <v/>
      </c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16">
        <f t="shared" si="28"/>
        <v>0</v>
      </c>
      <c r="AX348" s="16">
        <f t="shared" si="29"/>
        <v>0</v>
      </c>
      <c r="AY348" s="16">
        <f t="shared" si="30"/>
        <v>0</v>
      </c>
      <c r="AZ348" s="18" t="str">
        <f t="shared" si="31"/>
        <v/>
      </c>
      <c r="BA348" s="54"/>
    </row>
    <row r="349" spans="1:53" x14ac:dyDescent="0.25">
      <c r="A349" s="108"/>
      <c r="B349" s="44"/>
      <c r="C349" s="44"/>
      <c r="D349" s="44"/>
      <c r="E349" s="44"/>
      <c r="F349" s="44"/>
      <c r="G349" s="44"/>
      <c r="H349" s="44"/>
      <c r="I349" s="108"/>
      <c r="J349" s="44"/>
      <c r="K349" s="44" t="str">
        <f t="shared" si="27"/>
        <v/>
      </c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16">
        <f t="shared" si="28"/>
        <v>0</v>
      </c>
      <c r="AX349" s="16">
        <f t="shared" si="29"/>
        <v>0</v>
      </c>
      <c r="AY349" s="16">
        <f t="shared" si="30"/>
        <v>0</v>
      </c>
      <c r="AZ349" s="18" t="str">
        <f t="shared" si="31"/>
        <v/>
      </c>
      <c r="BA349" s="54"/>
    </row>
    <row r="350" spans="1:53" x14ac:dyDescent="0.25">
      <c r="A350" s="108"/>
      <c r="B350" s="44"/>
      <c r="C350" s="44"/>
      <c r="D350" s="44"/>
      <c r="E350" s="44"/>
      <c r="F350" s="44"/>
      <c r="G350" s="44"/>
      <c r="H350" s="44"/>
      <c r="I350" s="108"/>
      <c r="J350" s="44"/>
      <c r="K350" s="44" t="str">
        <f t="shared" si="27"/>
        <v/>
      </c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16">
        <f t="shared" si="28"/>
        <v>0</v>
      </c>
      <c r="AX350" s="16">
        <f t="shared" si="29"/>
        <v>0</v>
      </c>
      <c r="AY350" s="16">
        <f t="shared" si="30"/>
        <v>0</v>
      </c>
      <c r="AZ350" s="18" t="str">
        <f t="shared" si="31"/>
        <v/>
      </c>
      <c r="BA350" s="54"/>
    </row>
    <row r="351" spans="1:53" x14ac:dyDescent="0.25">
      <c r="A351" s="108"/>
      <c r="B351" s="44"/>
      <c r="C351" s="44"/>
      <c r="D351" s="44"/>
      <c r="E351" s="44"/>
      <c r="F351" s="44"/>
      <c r="G351" s="44"/>
      <c r="H351" s="44"/>
      <c r="I351" s="108"/>
      <c r="J351" s="44"/>
      <c r="K351" s="44" t="str">
        <f t="shared" si="27"/>
        <v/>
      </c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16">
        <f t="shared" si="28"/>
        <v>0</v>
      </c>
      <c r="AX351" s="16">
        <f t="shared" si="29"/>
        <v>0</v>
      </c>
      <c r="AY351" s="16">
        <f t="shared" si="30"/>
        <v>0</v>
      </c>
      <c r="AZ351" s="18" t="str">
        <f t="shared" si="31"/>
        <v/>
      </c>
      <c r="BA351" s="54"/>
    </row>
    <row r="352" spans="1:53" x14ac:dyDescent="0.25">
      <c r="A352" s="108"/>
      <c r="B352" s="44"/>
      <c r="C352" s="44"/>
      <c r="D352" s="44"/>
      <c r="E352" s="44"/>
      <c r="F352" s="44"/>
      <c r="G352" s="44"/>
      <c r="H352" s="44"/>
      <c r="I352" s="108"/>
      <c r="J352" s="44"/>
      <c r="K352" s="44" t="str">
        <f t="shared" si="27"/>
        <v/>
      </c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16">
        <f t="shared" si="28"/>
        <v>0</v>
      </c>
      <c r="AX352" s="16">
        <f t="shared" si="29"/>
        <v>0</v>
      </c>
      <c r="AY352" s="16">
        <f t="shared" si="30"/>
        <v>0</v>
      </c>
      <c r="AZ352" s="18" t="str">
        <f t="shared" si="31"/>
        <v/>
      </c>
      <c r="BA352" s="54"/>
    </row>
    <row r="353" spans="1:53" x14ac:dyDescent="0.25">
      <c r="A353" s="108"/>
      <c r="B353" s="44"/>
      <c r="C353" s="44"/>
      <c r="D353" s="44"/>
      <c r="E353" s="44"/>
      <c r="F353" s="44"/>
      <c r="G353" s="44"/>
      <c r="H353" s="44"/>
      <c r="I353" s="108"/>
      <c r="J353" s="44"/>
      <c r="K353" s="44" t="str">
        <f t="shared" si="27"/>
        <v/>
      </c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16">
        <f t="shared" si="28"/>
        <v>0</v>
      </c>
      <c r="AX353" s="16">
        <f t="shared" si="29"/>
        <v>0</v>
      </c>
      <c r="AY353" s="16">
        <f t="shared" si="30"/>
        <v>0</v>
      </c>
      <c r="AZ353" s="18" t="str">
        <f t="shared" si="31"/>
        <v/>
      </c>
      <c r="BA353" s="54"/>
    </row>
    <row r="354" spans="1:53" x14ac:dyDescent="0.25">
      <c r="A354" s="108"/>
      <c r="B354" s="44"/>
      <c r="C354" s="44"/>
      <c r="D354" s="44"/>
      <c r="E354" s="44"/>
      <c r="F354" s="44"/>
      <c r="G354" s="44"/>
      <c r="H354" s="44"/>
      <c r="I354" s="108"/>
      <c r="J354" s="44"/>
      <c r="K354" s="44" t="str">
        <f t="shared" si="27"/>
        <v/>
      </c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16">
        <f t="shared" si="28"/>
        <v>0</v>
      </c>
      <c r="AX354" s="16">
        <f t="shared" si="29"/>
        <v>0</v>
      </c>
      <c r="AY354" s="16">
        <f t="shared" si="30"/>
        <v>0</v>
      </c>
      <c r="AZ354" s="18" t="str">
        <f t="shared" si="31"/>
        <v/>
      </c>
      <c r="BA354" s="54"/>
    </row>
    <row r="355" spans="1:53" x14ac:dyDescent="0.25">
      <c r="A355" s="108"/>
      <c r="B355" s="44"/>
      <c r="C355" s="44"/>
      <c r="D355" s="44"/>
      <c r="E355" s="44"/>
      <c r="F355" s="44"/>
      <c r="G355" s="44"/>
      <c r="H355" s="44"/>
      <c r="I355" s="108"/>
      <c r="J355" s="44"/>
      <c r="K355" s="44" t="str">
        <f t="shared" si="27"/>
        <v/>
      </c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16">
        <f t="shared" si="28"/>
        <v>0</v>
      </c>
      <c r="AX355" s="16">
        <f t="shared" si="29"/>
        <v>0</v>
      </c>
      <c r="AY355" s="16">
        <f t="shared" si="30"/>
        <v>0</v>
      </c>
      <c r="AZ355" s="18" t="str">
        <f t="shared" si="31"/>
        <v/>
      </c>
      <c r="BA355" s="54"/>
    </row>
    <row r="356" spans="1:53" x14ac:dyDescent="0.25">
      <c r="A356" s="108"/>
      <c r="B356" s="44"/>
      <c r="C356" s="44"/>
      <c r="D356" s="44"/>
      <c r="E356" s="44"/>
      <c r="F356" s="44"/>
      <c r="G356" s="44"/>
      <c r="H356" s="44"/>
      <c r="I356" s="108"/>
      <c r="J356" s="44"/>
      <c r="K356" s="44" t="str">
        <f t="shared" si="27"/>
        <v/>
      </c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16">
        <f t="shared" si="28"/>
        <v>0</v>
      </c>
      <c r="AX356" s="16">
        <f t="shared" si="29"/>
        <v>0</v>
      </c>
      <c r="AY356" s="16">
        <f t="shared" si="30"/>
        <v>0</v>
      </c>
      <c r="AZ356" s="18" t="str">
        <f t="shared" si="31"/>
        <v/>
      </c>
      <c r="BA356" s="54"/>
    </row>
    <row r="357" spans="1:53" x14ac:dyDescent="0.25">
      <c r="A357" s="108"/>
      <c r="B357" s="44"/>
      <c r="C357" s="44"/>
      <c r="D357" s="44"/>
      <c r="E357" s="44"/>
      <c r="F357" s="44"/>
      <c r="G357" s="44"/>
      <c r="H357" s="44"/>
      <c r="I357" s="108"/>
      <c r="J357" s="44"/>
      <c r="K357" s="44" t="str">
        <f t="shared" si="27"/>
        <v/>
      </c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16">
        <f t="shared" si="28"/>
        <v>0</v>
      </c>
      <c r="AX357" s="16">
        <f t="shared" si="29"/>
        <v>0</v>
      </c>
      <c r="AY357" s="16">
        <f t="shared" si="30"/>
        <v>0</v>
      </c>
      <c r="AZ357" s="18" t="str">
        <f t="shared" si="31"/>
        <v/>
      </c>
      <c r="BA357" s="54"/>
    </row>
    <row r="358" spans="1:53" x14ac:dyDescent="0.25">
      <c r="A358" s="108"/>
      <c r="B358" s="44"/>
      <c r="C358" s="44"/>
      <c r="D358" s="44"/>
      <c r="E358" s="44"/>
      <c r="F358" s="44"/>
      <c r="G358" s="44"/>
      <c r="H358" s="44"/>
      <c r="I358" s="108"/>
      <c r="J358" s="44"/>
      <c r="K358" s="44" t="str">
        <f t="shared" si="27"/>
        <v/>
      </c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16">
        <f t="shared" si="28"/>
        <v>0</v>
      </c>
      <c r="AX358" s="16">
        <f t="shared" si="29"/>
        <v>0</v>
      </c>
      <c r="AY358" s="16">
        <f t="shared" si="30"/>
        <v>0</v>
      </c>
      <c r="AZ358" s="18" t="str">
        <f t="shared" si="31"/>
        <v/>
      </c>
      <c r="BA358" s="54"/>
    </row>
    <row r="359" spans="1:53" x14ac:dyDescent="0.25">
      <c r="A359" s="108"/>
      <c r="B359" s="44"/>
      <c r="C359" s="44"/>
      <c r="D359" s="44"/>
      <c r="E359" s="44"/>
      <c r="F359" s="44"/>
      <c r="G359" s="44"/>
      <c r="H359" s="44"/>
      <c r="I359" s="108"/>
      <c r="J359" s="44"/>
      <c r="K359" s="44" t="str">
        <f t="shared" si="27"/>
        <v/>
      </c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16">
        <f t="shared" si="28"/>
        <v>0</v>
      </c>
      <c r="AX359" s="16">
        <f t="shared" si="29"/>
        <v>0</v>
      </c>
      <c r="AY359" s="16">
        <f t="shared" si="30"/>
        <v>0</v>
      </c>
      <c r="AZ359" s="18" t="str">
        <f t="shared" si="31"/>
        <v/>
      </c>
      <c r="BA359" s="54"/>
    </row>
    <row r="360" spans="1:53" x14ac:dyDescent="0.25">
      <c r="A360" s="108"/>
      <c r="B360" s="44"/>
      <c r="C360" s="44"/>
      <c r="D360" s="44"/>
      <c r="E360" s="44"/>
      <c r="F360" s="44"/>
      <c r="G360" s="44"/>
      <c r="H360" s="44"/>
      <c r="I360" s="108"/>
      <c r="J360" s="44"/>
      <c r="K360" s="44" t="str">
        <f t="shared" si="27"/>
        <v/>
      </c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16">
        <f t="shared" si="28"/>
        <v>0</v>
      </c>
      <c r="AX360" s="16">
        <f t="shared" si="29"/>
        <v>0</v>
      </c>
      <c r="AY360" s="16">
        <f t="shared" si="30"/>
        <v>0</v>
      </c>
      <c r="AZ360" s="18" t="str">
        <f t="shared" si="31"/>
        <v/>
      </c>
      <c r="BA360" s="54"/>
    </row>
    <row r="361" spans="1:53" x14ac:dyDescent="0.25">
      <c r="A361" s="108"/>
      <c r="B361" s="44"/>
      <c r="C361" s="44"/>
      <c r="D361" s="44"/>
      <c r="E361" s="44"/>
      <c r="F361" s="44"/>
      <c r="G361" s="44"/>
      <c r="H361" s="44"/>
      <c r="I361" s="108"/>
      <c r="J361" s="44"/>
      <c r="K361" s="44" t="str">
        <f t="shared" si="27"/>
        <v/>
      </c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16">
        <f t="shared" si="28"/>
        <v>0</v>
      </c>
      <c r="AX361" s="16">
        <f t="shared" si="29"/>
        <v>0</v>
      </c>
      <c r="AY361" s="16">
        <f t="shared" si="30"/>
        <v>0</v>
      </c>
      <c r="AZ361" s="18" t="str">
        <f t="shared" si="31"/>
        <v/>
      </c>
      <c r="BA361" s="54"/>
    </row>
    <row r="362" spans="1:53" x14ac:dyDescent="0.25">
      <c r="A362" s="108"/>
      <c r="B362" s="44"/>
      <c r="C362" s="44"/>
      <c r="D362" s="44"/>
      <c r="E362" s="44"/>
      <c r="F362" s="44"/>
      <c r="G362" s="44"/>
      <c r="H362" s="44"/>
      <c r="I362" s="108"/>
      <c r="J362" s="44"/>
      <c r="K362" s="44" t="str">
        <f t="shared" si="27"/>
        <v/>
      </c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16">
        <f t="shared" si="28"/>
        <v>0</v>
      </c>
      <c r="AX362" s="16">
        <f t="shared" si="29"/>
        <v>0</v>
      </c>
      <c r="AY362" s="16">
        <f t="shared" si="30"/>
        <v>0</v>
      </c>
      <c r="AZ362" s="18" t="str">
        <f t="shared" si="31"/>
        <v/>
      </c>
      <c r="BA362" s="54"/>
    </row>
    <row r="363" spans="1:53" x14ac:dyDescent="0.25">
      <c r="A363" s="108"/>
      <c r="B363" s="44"/>
      <c r="C363" s="44"/>
      <c r="D363" s="44"/>
      <c r="E363" s="44"/>
      <c r="F363" s="44"/>
      <c r="G363" s="44"/>
      <c r="H363" s="44"/>
      <c r="I363" s="108"/>
      <c r="J363" s="44"/>
      <c r="K363" s="44" t="str">
        <f t="shared" si="27"/>
        <v/>
      </c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16">
        <f t="shared" si="28"/>
        <v>0</v>
      </c>
      <c r="AX363" s="16">
        <f t="shared" si="29"/>
        <v>0</v>
      </c>
      <c r="AY363" s="16">
        <f t="shared" si="30"/>
        <v>0</v>
      </c>
      <c r="AZ363" s="18" t="str">
        <f t="shared" si="31"/>
        <v/>
      </c>
      <c r="BA363" s="54"/>
    </row>
    <row r="364" spans="1:53" x14ac:dyDescent="0.25">
      <c r="A364" s="108"/>
      <c r="B364" s="44"/>
      <c r="C364" s="44"/>
      <c r="D364" s="44"/>
      <c r="E364" s="44"/>
      <c r="F364" s="44"/>
      <c r="G364" s="44"/>
      <c r="H364" s="44"/>
      <c r="I364" s="108"/>
      <c r="J364" s="44"/>
      <c r="K364" s="44" t="str">
        <f t="shared" si="27"/>
        <v/>
      </c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16">
        <f t="shared" si="28"/>
        <v>0</v>
      </c>
      <c r="AX364" s="16">
        <f t="shared" si="29"/>
        <v>0</v>
      </c>
      <c r="AY364" s="16">
        <f t="shared" si="30"/>
        <v>0</v>
      </c>
      <c r="AZ364" s="18" t="str">
        <f t="shared" si="31"/>
        <v/>
      </c>
      <c r="BA364" s="54"/>
    </row>
    <row r="365" spans="1:53" x14ac:dyDescent="0.25">
      <c r="A365" s="108"/>
      <c r="B365" s="44"/>
      <c r="C365" s="44"/>
      <c r="D365" s="44"/>
      <c r="E365" s="44"/>
      <c r="F365" s="44"/>
      <c r="G365" s="44"/>
      <c r="H365" s="44"/>
      <c r="I365" s="108"/>
      <c r="J365" s="44"/>
      <c r="K365" s="44" t="str">
        <f t="shared" si="27"/>
        <v/>
      </c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16">
        <f t="shared" si="28"/>
        <v>0</v>
      </c>
      <c r="AX365" s="16">
        <f t="shared" si="29"/>
        <v>0</v>
      </c>
      <c r="AY365" s="16">
        <f t="shared" si="30"/>
        <v>0</v>
      </c>
      <c r="AZ365" s="18" t="str">
        <f t="shared" si="31"/>
        <v/>
      </c>
      <c r="BA365" s="54"/>
    </row>
    <row r="366" spans="1:53" x14ac:dyDescent="0.25">
      <c r="A366" s="108"/>
      <c r="B366" s="44"/>
      <c r="C366" s="44"/>
      <c r="D366" s="44"/>
      <c r="E366" s="44"/>
      <c r="F366" s="44"/>
      <c r="G366" s="44"/>
      <c r="H366" s="44"/>
      <c r="I366" s="108"/>
      <c r="J366" s="44"/>
      <c r="K366" s="44" t="str">
        <f t="shared" si="27"/>
        <v/>
      </c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16">
        <f t="shared" si="28"/>
        <v>0</v>
      </c>
      <c r="AX366" s="16">
        <f t="shared" si="29"/>
        <v>0</v>
      </c>
      <c r="AY366" s="16">
        <f t="shared" si="30"/>
        <v>0</v>
      </c>
      <c r="AZ366" s="18" t="str">
        <f t="shared" si="31"/>
        <v/>
      </c>
      <c r="BA366" s="54"/>
    </row>
    <row r="367" spans="1:53" x14ac:dyDescent="0.25">
      <c r="A367" s="108"/>
      <c r="B367" s="44"/>
      <c r="C367" s="44"/>
      <c r="D367" s="44"/>
      <c r="E367" s="44"/>
      <c r="F367" s="44"/>
      <c r="G367" s="44"/>
      <c r="H367" s="44"/>
      <c r="I367" s="108"/>
      <c r="J367" s="44"/>
      <c r="K367" s="44" t="str">
        <f t="shared" si="27"/>
        <v/>
      </c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16">
        <f t="shared" si="28"/>
        <v>0</v>
      </c>
      <c r="AX367" s="16">
        <f t="shared" si="29"/>
        <v>0</v>
      </c>
      <c r="AY367" s="16">
        <f t="shared" si="30"/>
        <v>0</v>
      </c>
      <c r="AZ367" s="18" t="str">
        <f t="shared" si="31"/>
        <v/>
      </c>
      <c r="BA367" s="54"/>
    </row>
    <row r="368" spans="1:53" x14ac:dyDescent="0.25">
      <c r="A368" s="108"/>
      <c r="B368" s="44"/>
      <c r="C368" s="44"/>
      <c r="D368" s="44"/>
      <c r="E368" s="44"/>
      <c r="F368" s="44"/>
      <c r="G368" s="44"/>
      <c r="H368" s="44"/>
      <c r="I368" s="108"/>
      <c r="J368" s="44"/>
      <c r="K368" s="44" t="str">
        <f t="shared" si="27"/>
        <v/>
      </c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16">
        <f t="shared" si="28"/>
        <v>0</v>
      </c>
      <c r="AX368" s="16">
        <f t="shared" si="29"/>
        <v>0</v>
      </c>
      <c r="AY368" s="16">
        <f t="shared" si="30"/>
        <v>0</v>
      </c>
      <c r="AZ368" s="18" t="str">
        <f t="shared" si="31"/>
        <v/>
      </c>
      <c r="BA368" s="54"/>
    </row>
    <row r="369" spans="1:53" x14ac:dyDescent="0.25">
      <c r="A369" s="108"/>
      <c r="B369" s="44"/>
      <c r="C369" s="44"/>
      <c r="D369" s="44"/>
      <c r="E369" s="44"/>
      <c r="F369" s="44"/>
      <c r="G369" s="44"/>
      <c r="H369" s="44"/>
      <c r="I369" s="108"/>
      <c r="J369" s="44"/>
      <c r="K369" s="44" t="str">
        <f t="shared" si="27"/>
        <v/>
      </c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16">
        <f t="shared" si="28"/>
        <v>0</v>
      </c>
      <c r="AX369" s="16">
        <f t="shared" si="29"/>
        <v>0</v>
      </c>
      <c r="AY369" s="16">
        <f t="shared" si="30"/>
        <v>0</v>
      </c>
      <c r="AZ369" s="18" t="str">
        <f t="shared" si="31"/>
        <v/>
      </c>
      <c r="BA369" s="54"/>
    </row>
    <row r="370" spans="1:53" x14ac:dyDescent="0.25">
      <c r="A370" s="108"/>
      <c r="B370" s="44"/>
      <c r="C370" s="44"/>
      <c r="D370" s="44"/>
      <c r="E370" s="44"/>
      <c r="F370" s="44"/>
      <c r="G370" s="44"/>
      <c r="H370" s="44"/>
      <c r="I370" s="108"/>
      <c r="J370" s="44"/>
      <c r="K370" s="44" t="str">
        <f t="shared" si="27"/>
        <v/>
      </c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16">
        <f t="shared" si="28"/>
        <v>0</v>
      </c>
      <c r="AX370" s="16">
        <f t="shared" si="29"/>
        <v>0</v>
      </c>
      <c r="AY370" s="16">
        <f t="shared" si="30"/>
        <v>0</v>
      </c>
      <c r="AZ370" s="18" t="str">
        <f t="shared" si="31"/>
        <v/>
      </c>
      <c r="BA370" s="54"/>
    </row>
    <row r="371" spans="1:53" x14ac:dyDescent="0.25">
      <c r="A371" s="108"/>
      <c r="B371" s="44"/>
      <c r="C371" s="44"/>
      <c r="D371" s="44"/>
      <c r="E371" s="44"/>
      <c r="F371" s="44"/>
      <c r="G371" s="44"/>
      <c r="H371" s="44"/>
      <c r="I371" s="108"/>
      <c r="J371" s="44"/>
      <c r="K371" s="44" t="str">
        <f t="shared" si="27"/>
        <v/>
      </c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16">
        <f t="shared" si="28"/>
        <v>0</v>
      </c>
      <c r="AX371" s="16">
        <f t="shared" si="29"/>
        <v>0</v>
      </c>
      <c r="AY371" s="16">
        <f t="shared" si="30"/>
        <v>0</v>
      </c>
      <c r="AZ371" s="18" t="str">
        <f t="shared" si="31"/>
        <v/>
      </c>
      <c r="BA371" s="54"/>
    </row>
    <row r="372" spans="1:53" x14ac:dyDescent="0.25">
      <c r="A372" s="108"/>
      <c r="B372" s="44"/>
      <c r="C372" s="44"/>
      <c r="D372" s="44"/>
      <c r="E372" s="44"/>
      <c r="F372" s="44"/>
      <c r="G372" s="44"/>
      <c r="H372" s="44"/>
      <c r="I372" s="108"/>
      <c r="J372" s="44"/>
      <c r="K372" s="44" t="str">
        <f t="shared" si="27"/>
        <v/>
      </c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16">
        <f t="shared" si="28"/>
        <v>0</v>
      </c>
      <c r="AX372" s="16">
        <f t="shared" si="29"/>
        <v>0</v>
      </c>
      <c r="AY372" s="16">
        <f t="shared" si="30"/>
        <v>0</v>
      </c>
      <c r="AZ372" s="18" t="str">
        <f t="shared" si="31"/>
        <v/>
      </c>
      <c r="BA372" s="54"/>
    </row>
    <row r="373" spans="1:53" x14ac:dyDescent="0.25">
      <c r="A373" s="108"/>
      <c r="B373" s="44"/>
      <c r="C373" s="44"/>
      <c r="D373" s="44"/>
      <c r="E373" s="44"/>
      <c r="F373" s="44"/>
      <c r="G373" s="44"/>
      <c r="H373" s="44"/>
      <c r="I373" s="108"/>
      <c r="J373" s="44"/>
      <c r="K373" s="44" t="str">
        <f t="shared" si="27"/>
        <v/>
      </c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16">
        <f t="shared" si="28"/>
        <v>0</v>
      </c>
      <c r="AX373" s="16">
        <f t="shared" si="29"/>
        <v>0</v>
      </c>
      <c r="AY373" s="16">
        <f t="shared" si="30"/>
        <v>0</v>
      </c>
      <c r="AZ373" s="18" t="str">
        <f t="shared" si="31"/>
        <v/>
      </c>
      <c r="BA373" s="54"/>
    </row>
    <row r="374" spans="1:53" x14ac:dyDescent="0.25">
      <c r="A374" s="108"/>
      <c r="B374" s="44"/>
      <c r="C374" s="44"/>
      <c r="D374" s="44"/>
      <c r="E374" s="44"/>
      <c r="F374" s="44"/>
      <c r="G374" s="44"/>
      <c r="H374" s="44"/>
      <c r="I374" s="108"/>
      <c r="J374" s="44"/>
      <c r="K374" s="44" t="str">
        <f t="shared" si="27"/>
        <v/>
      </c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16">
        <f t="shared" si="28"/>
        <v>0</v>
      </c>
      <c r="AX374" s="16">
        <f t="shared" si="29"/>
        <v>0</v>
      </c>
      <c r="AY374" s="16">
        <f t="shared" si="30"/>
        <v>0</v>
      </c>
      <c r="AZ374" s="18" t="str">
        <f t="shared" si="31"/>
        <v/>
      </c>
      <c r="BA374" s="54"/>
    </row>
    <row r="375" spans="1:53" x14ac:dyDescent="0.25">
      <c r="A375" s="108"/>
      <c r="B375" s="44"/>
      <c r="C375" s="44"/>
      <c r="D375" s="44"/>
      <c r="E375" s="44"/>
      <c r="F375" s="44"/>
      <c r="G375" s="44"/>
      <c r="H375" s="44"/>
      <c r="I375" s="108"/>
      <c r="J375" s="44"/>
      <c r="K375" s="44" t="str">
        <f t="shared" si="27"/>
        <v/>
      </c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16">
        <f t="shared" si="28"/>
        <v>0</v>
      </c>
      <c r="AX375" s="16">
        <f t="shared" si="29"/>
        <v>0</v>
      </c>
      <c r="AY375" s="16">
        <f t="shared" si="30"/>
        <v>0</v>
      </c>
      <c r="AZ375" s="18" t="str">
        <f t="shared" si="31"/>
        <v/>
      </c>
      <c r="BA375" s="54"/>
    </row>
    <row r="376" spans="1:53" x14ac:dyDescent="0.25">
      <c r="A376" s="108"/>
      <c r="B376" s="44"/>
      <c r="C376" s="44"/>
      <c r="D376" s="44"/>
      <c r="E376" s="44"/>
      <c r="F376" s="44"/>
      <c r="G376" s="44"/>
      <c r="H376" s="44"/>
      <c r="I376" s="108"/>
      <c r="J376" s="44"/>
      <c r="K376" s="44" t="str">
        <f t="shared" si="27"/>
        <v/>
      </c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16">
        <f t="shared" si="28"/>
        <v>0</v>
      </c>
      <c r="AX376" s="16">
        <f t="shared" si="29"/>
        <v>0</v>
      </c>
      <c r="AY376" s="16">
        <f t="shared" si="30"/>
        <v>0</v>
      </c>
      <c r="AZ376" s="18" t="str">
        <f t="shared" si="31"/>
        <v/>
      </c>
      <c r="BA376" s="54"/>
    </row>
    <row r="377" spans="1:53" x14ac:dyDescent="0.25">
      <c r="A377" s="108"/>
      <c r="B377" s="44"/>
      <c r="C377" s="44"/>
      <c r="D377" s="44"/>
      <c r="E377" s="44"/>
      <c r="F377" s="44"/>
      <c r="G377" s="44"/>
      <c r="H377" s="44"/>
      <c r="I377" s="108"/>
      <c r="J377" s="44"/>
      <c r="K377" s="44" t="str">
        <f t="shared" si="27"/>
        <v/>
      </c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16">
        <f t="shared" si="28"/>
        <v>0</v>
      </c>
      <c r="AX377" s="16">
        <f t="shared" si="29"/>
        <v>0</v>
      </c>
      <c r="AY377" s="16">
        <f t="shared" si="30"/>
        <v>0</v>
      </c>
      <c r="AZ377" s="18" t="str">
        <f t="shared" si="31"/>
        <v/>
      </c>
      <c r="BA377" s="54"/>
    </row>
    <row r="378" spans="1:53" x14ac:dyDescent="0.25">
      <c r="A378" s="108"/>
      <c r="B378" s="44"/>
      <c r="C378" s="44"/>
      <c r="D378" s="44"/>
      <c r="E378" s="44"/>
      <c r="F378" s="44"/>
      <c r="G378" s="44"/>
      <c r="H378" s="44"/>
      <c r="I378" s="108"/>
      <c r="J378" s="44"/>
      <c r="K378" s="44" t="str">
        <f t="shared" si="27"/>
        <v/>
      </c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16">
        <f t="shared" si="28"/>
        <v>0</v>
      </c>
      <c r="AX378" s="16">
        <f t="shared" si="29"/>
        <v>0</v>
      </c>
      <c r="AY378" s="16">
        <f t="shared" si="30"/>
        <v>0</v>
      </c>
      <c r="AZ378" s="18" t="str">
        <f t="shared" si="31"/>
        <v/>
      </c>
      <c r="BA378" s="54"/>
    </row>
    <row r="379" spans="1:53" x14ac:dyDescent="0.25">
      <c r="A379" s="108"/>
      <c r="B379" s="44"/>
      <c r="C379" s="44"/>
      <c r="D379" s="44"/>
      <c r="E379" s="44"/>
      <c r="F379" s="44"/>
      <c r="G379" s="44"/>
      <c r="H379" s="44"/>
      <c r="I379" s="108"/>
      <c r="J379" s="44"/>
      <c r="K379" s="44" t="str">
        <f t="shared" si="27"/>
        <v/>
      </c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16">
        <f t="shared" si="28"/>
        <v>0</v>
      </c>
      <c r="AX379" s="16">
        <f t="shared" si="29"/>
        <v>0</v>
      </c>
      <c r="AY379" s="16">
        <f t="shared" si="30"/>
        <v>0</v>
      </c>
      <c r="AZ379" s="18" t="str">
        <f t="shared" si="31"/>
        <v/>
      </c>
      <c r="BA379" s="54"/>
    </row>
    <row r="380" spans="1:53" x14ac:dyDescent="0.25">
      <c r="A380" s="108"/>
      <c r="B380" s="44"/>
      <c r="C380" s="44"/>
      <c r="D380" s="44"/>
      <c r="E380" s="44"/>
      <c r="F380" s="44"/>
      <c r="G380" s="44"/>
      <c r="H380" s="44"/>
      <c r="I380" s="108"/>
      <c r="J380" s="44"/>
      <c r="K380" s="44" t="str">
        <f t="shared" si="27"/>
        <v/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16">
        <f t="shared" si="28"/>
        <v>0</v>
      </c>
      <c r="AX380" s="16">
        <f t="shared" si="29"/>
        <v>0</v>
      </c>
      <c r="AY380" s="16">
        <f t="shared" si="30"/>
        <v>0</v>
      </c>
      <c r="AZ380" s="18" t="str">
        <f t="shared" si="31"/>
        <v/>
      </c>
      <c r="BA380" s="54"/>
    </row>
    <row r="381" spans="1:53" x14ac:dyDescent="0.25">
      <c r="A381" s="108"/>
      <c r="B381" s="44"/>
      <c r="C381" s="44"/>
      <c r="D381" s="44"/>
      <c r="E381" s="44"/>
      <c r="F381" s="44"/>
      <c r="G381" s="44"/>
      <c r="H381" s="44"/>
      <c r="I381" s="108"/>
      <c r="J381" s="44"/>
      <c r="K381" s="44" t="str">
        <f t="shared" si="27"/>
        <v/>
      </c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16">
        <f t="shared" si="28"/>
        <v>0</v>
      </c>
      <c r="AX381" s="16">
        <f t="shared" si="29"/>
        <v>0</v>
      </c>
      <c r="AY381" s="16">
        <f t="shared" si="30"/>
        <v>0</v>
      </c>
      <c r="AZ381" s="18" t="str">
        <f t="shared" si="31"/>
        <v/>
      </c>
      <c r="BA381" s="54"/>
    </row>
    <row r="382" spans="1:53" x14ac:dyDescent="0.25">
      <c r="A382" s="108"/>
      <c r="B382" s="44"/>
      <c r="C382" s="44"/>
      <c r="D382" s="44"/>
      <c r="E382" s="44"/>
      <c r="F382" s="44"/>
      <c r="G382" s="44"/>
      <c r="H382" s="44"/>
      <c r="I382" s="108"/>
      <c r="J382" s="44"/>
      <c r="K382" s="44" t="str">
        <f t="shared" si="27"/>
        <v/>
      </c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16">
        <f t="shared" si="28"/>
        <v>0</v>
      </c>
      <c r="AX382" s="16">
        <f t="shared" si="29"/>
        <v>0</v>
      </c>
      <c r="AY382" s="16">
        <f t="shared" si="30"/>
        <v>0</v>
      </c>
      <c r="AZ382" s="18" t="str">
        <f t="shared" si="31"/>
        <v/>
      </c>
      <c r="BA382" s="54"/>
    </row>
    <row r="383" spans="1:53" x14ac:dyDescent="0.25">
      <c r="A383" s="108"/>
      <c r="B383" s="44"/>
      <c r="C383" s="44"/>
      <c r="D383" s="44"/>
      <c r="E383" s="44"/>
      <c r="F383" s="44"/>
      <c r="G383" s="44"/>
      <c r="H383" s="44"/>
      <c r="I383" s="108"/>
      <c r="J383" s="44"/>
      <c r="K383" s="44" t="str">
        <f t="shared" si="27"/>
        <v/>
      </c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16">
        <f t="shared" si="28"/>
        <v>0</v>
      </c>
      <c r="AX383" s="16">
        <f t="shared" si="29"/>
        <v>0</v>
      </c>
      <c r="AY383" s="16">
        <f t="shared" si="30"/>
        <v>0</v>
      </c>
      <c r="AZ383" s="18" t="str">
        <f t="shared" si="31"/>
        <v/>
      </c>
      <c r="BA383" s="54"/>
    </row>
    <row r="384" spans="1:53" x14ac:dyDescent="0.25">
      <c r="A384" s="108"/>
      <c r="B384" s="44"/>
      <c r="C384" s="44"/>
      <c r="D384" s="44"/>
      <c r="E384" s="44"/>
      <c r="F384" s="44"/>
      <c r="G384" s="44"/>
      <c r="H384" s="44"/>
      <c r="I384" s="108"/>
      <c r="J384" s="44"/>
      <c r="K384" s="44" t="str">
        <f t="shared" si="27"/>
        <v/>
      </c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16">
        <f t="shared" si="28"/>
        <v>0</v>
      </c>
      <c r="AX384" s="16">
        <f t="shared" si="29"/>
        <v>0</v>
      </c>
      <c r="AY384" s="16">
        <f t="shared" si="30"/>
        <v>0</v>
      </c>
      <c r="AZ384" s="18" t="str">
        <f t="shared" si="31"/>
        <v/>
      </c>
      <c r="BA384" s="54"/>
    </row>
    <row r="385" spans="1:53" x14ac:dyDescent="0.25">
      <c r="A385" s="108"/>
      <c r="B385" s="44"/>
      <c r="C385" s="44"/>
      <c r="D385" s="44"/>
      <c r="E385" s="44"/>
      <c r="F385" s="44"/>
      <c r="G385" s="44"/>
      <c r="H385" s="44"/>
      <c r="I385" s="108"/>
      <c r="J385" s="44"/>
      <c r="K385" s="44" t="str">
        <f t="shared" si="27"/>
        <v/>
      </c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16">
        <f t="shared" si="28"/>
        <v>0</v>
      </c>
      <c r="AX385" s="16">
        <f t="shared" si="29"/>
        <v>0</v>
      </c>
      <c r="AY385" s="16">
        <f t="shared" si="30"/>
        <v>0</v>
      </c>
      <c r="AZ385" s="18" t="str">
        <f t="shared" si="31"/>
        <v/>
      </c>
      <c r="BA385" s="54"/>
    </row>
    <row r="386" spans="1:53" x14ac:dyDescent="0.25">
      <c r="A386" s="108"/>
      <c r="B386" s="44"/>
      <c r="C386" s="44"/>
      <c r="D386" s="44"/>
      <c r="E386" s="44"/>
      <c r="F386" s="44"/>
      <c r="G386" s="44"/>
      <c r="H386" s="44"/>
      <c r="I386" s="108"/>
      <c r="J386" s="44"/>
      <c r="K386" s="44" t="str">
        <f t="shared" si="27"/>
        <v/>
      </c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16">
        <f t="shared" si="28"/>
        <v>0</v>
      </c>
      <c r="AX386" s="16">
        <f t="shared" si="29"/>
        <v>0</v>
      </c>
      <c r="AY386" s="16">
        <f t="shared" si="30"/>
        <v>0</v>
      </c>
      <c r="AZ386" s="18" t="str">
        <f t="shared" si="31"/>
        <v/>
      </c>
      <c r="BA386" s="54"/>
    </row>
    <row r="387" spans="1:53" x14ac:dyDescent="0.25">
      <c r="A387" s="108"/>
      <c r="B387" s="44"/>
      <c r="C387" s="44"/>
      <c r="D387" s="44"/>
      <c r="E387" s="44"/>
      <c r="F387" s="44"/>
      <c r="G387" s="44"/>
      <c r="H387" s="44"/>
      <c r="I387" s="108"/>
      <c r="J387" s="44"/>
      <c r="K387" s="44" t="str">
        <f t="shared" si="27"/>
        <v/>
      </c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16">
        <f t="shared" si="28"/>
        <v>0</v>
      </c>
      <c r="AX387" s="16">
        <f t="shared" si="29"/>
        <v>0</v>
      </c>
      <c r="AY387" s="16">
        <f t="shared" si="30"/>
        <v>0</v>
      </c>
      <c r="AZ387" s="18" t="str">
        <f t="shared" si="31"/>
        <v/>
      </c>
      <c r="BA387" s="54"/>
    </row>
    <row r="388" spans="1:53" x14ac:dyDescent="0.25">
      <c r="A388" s="108"/>
      <c r="B388" s="44"/>
      <c r="C388" s="44"/>
      <c r="D388" s="44"/>
      <c r="E388" s="44"/>
      <c r="F388" s="44"/>
      <c r="G388" s="44"/>
      <c r="H388" s="44"/>
      <c r="I388" s="108"/>
      <c r="J388" s="44"/>
      <c r="K388" s="44" t="str">
        <f t="shared" ref="K388:K451" si="32">AZ388</f>
        <v/>
      </c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16">
        <f t="shared" ref="AW388:AW451" si="33">COUNTIF(L388:AV388,"=3")+COUNTIF(L388:AV388,"=4")+COUNTIF(L388:AV388,"=5")</f>
        <v>0</v>
      </c>
      <c r="AX388" s="16">
        <f t="shared" ref="AX388:AX451" si="34">COUNTIF(L388:AV388,"=4")</f>
        <v>0</v>
      </c>
      <c r="AY388" s="16">
        <f t="shared" ref="AY388:AY451" si="35">COUNTIF(L388:AV388,"=1")</f>
        <v>0</v>
      </c>
      <c r="AZ388" s="18" t="str">
        <f t="shared" ref="AZ388:AZ451" si="36">IFERROR(IF(I388&lt;&gt;"",IF(AX388/AW388*100=100, (AX388+AY388)/AW388*100,AX388/AW388*100),""),0)</f>
        <v/>
      </c>
      <c r="BA388" s="54"/>
    </row>
    <row r="389" spans="1:53" x14ac:dyDescent="0.25">
      <c r="A389" s="108"/>
      <c r="B389" s="44"/>
      <c r="C389" s="44"/>
      <c r="D389" s="44"/>
      <c r="E389" s="44"/>
      <c r="F389" s="44"/>
      <c r="G389" s="44"/>
      <c r="H389" s="44"/>
      <c r="I389" s="108"/>
      <c r="J389" s="44"/>
      <c r="K389" s="44" t="str">
        <f t="shared" si="32"/>
        <v/>
      </c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16">
        <f t="shared" si="33"/>
        <v>0</v>
      </c>
      <c r="AX389" s="16">
        <f t="shared" si="34"/>
        <v>0</v>
      </c>
      <c r="AY389" s="16">
        <f t="shared" si="35"/>
        <v>0</v>
      </c>
      <c r="AZ389" s="18" t="str">
        <f t="shared" si="36"/>
        <v/>
      </c>
      <c r="BA389" s="54"/>
    </row>
    <row r="390" spans="1:53" x14ac:dyDescent="0.25">
      <c r="A390" s="108"/>
      <c r="B390" s="44"/>
      <c r="C390" s="44"/>
      <c r="D390" s="44"/>
      <c r="E390" s="44"/>
      <c r="F390" s="44"/>
      <c r="G390" s="44"/>
      <c r="H390" s="44"/>
      <c r="I390" s="108"/>
      <c r="J390" s="44"/>
      <c r="K390" s="44" t="str">
        <f t="shared" si="32"/>
        <v/>
      </c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16">
        <f t="shared" si="33"/>
        <v>0</v>
      </c>
      <c r="AX390" s="16">
        <f t="shared" si="34"/>
        <v>0</v>
      </c>
      <c r="AY390" s="16">
        <f t="shared" si="35"/>
        <v>0</v>
      </c>
      <c r="AZ390" s="18" t="str">
        <f t="shared" si="36"/>
        <v/>
      </c>
      <c r="BA390" s="54"/>
    </row>
    <row r="391" spans="1:53" x14ac:dyDescent="0.25">
      <c r="A391" s="108"/>
      <c r="B391" s="44"/>
      <c r="C391" s="44"/>
      <c r="D391" s="44"/>
      <c r="E391" s="44"/>
      <c r="F391" s="44"/>
      <c r="G391" s="44"/>
      <c r="H391" s="44"/>
      <c r="I391" s="108"/>
      <c r="J391" s="44"/>
      <c r="K391" s="44" t="str">
        <f t="shared" si="32"/>
        <v/>
      </c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16">
        <f t="shared" si="33"/>
        <v>0</v>
      </c>
      <c r="AX391" s="16">
        <f t="shared" si="34"/>
        <v>0</v>
      </c>
      <c r="AY391" s="16">
        <f t="shared" si="35"/>
        <v>0</v>
      </c>
      <c r="AZ391" s="18" t="str">
        <f t="shared" si="36"/>
        <v/>
      </c>
      <c r="BA391" s="54"/>
    </row>
    <row r="392" spans="1:53" x14ac:dyDescent="0.25">
      <c r="A392" s="108"/>
      <c r="B392" s="44"/>
      <c r="C392" s="44"/>
      <c r="D392" s="44"/>
      <c r="E392" s="44"/>
      <c r="F392" s="44"/>
      <c r="G392" s="44"/>
      <c r="H392" s="44"/>
      <c r="I392" s="108"/>
      <c r="J392" s="44"/>
      <c r="K392" s="44" t="str">
        <f t="shared" si="32"/>
        <v/>
      </c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16">
        <f t="shared" si="33"/>
        <v>0</v>
      </c>
      <c r="AX392" s="16">
        <f t="shared" si="34"/>
        <v>0</v>
      </c>
      <c r="AY392" s="16">
        <f t="shared" si="35"/>
        <v>0</v>
      </c>
      <c r="AZ392" s="18" t="str">
        <f t="shared" si="36"/>
        <v/>
      </c>
      <c r="BA392" s="54"/>
    </row>
    <row r="393" spans="1:53" x14ac:dyDescent="0.25">
      <c r="A393" s="108"/>
      <c r="B393" s="44"/>
      <c r="C393" s="44"/>
      <c r="D393" s="44"/>
      <c r="E393" s="44"/>
      <c r="F393" s="44"/>
      <c r="G393" s="44"/>
      <c r="H393" s="44"/>
      <c r="I393" s="108"/>
      <c r="J393" s="44"/>
      <c r="K393" s="44" t="str">
        <f t="shared" si="32"/>
        <v/>
      </c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16">
        <f t="shared" si="33"/>
        <v>0</v>
      </c>
      <c r="AX393" s="16">
        <f t="shared" si="34"/>
        <v>0</v>
      </c>
      <c r="AY393" s="16">
        <f t="shared" si="35"/>
        <v>0</v>
      </c>
      <c r="AZ393" s="18" t="str">
        <f t="shared" si="36"/>
        <v/>
      </c>
      <c r="BA393" s="54"/>
    </row>
    <row r="394" spans="1:53" x14ac:dyDescent="0.25">
      <c r="A394" s="108"/>
      <c r="B394" s="44"/>
      <c r="C394" s="44"/>
      <c r="D394" s="44"/>
      <c r="E394" s="44"/>
      <c r="F394" s="44"/>
      <c r="G394" s="44"/>
      <c r="H394" s="44"/>
      <c r="I394" s="108"/>
      <c r="J394" s="44"/>
      <c r="K394" s="44" t="str">
        <f t="shared" si="32"/>
        <v/>
      </c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16">
        <f t="shared" si="33"/>
        <v>0</v>
      </c>
      <c r="AX394" s="16">
        <f t="shared" si="34"/>
        <v>0</v>
      </c>
      <c r="AY394" s="16">
        <f t="shared" si="35"/>
        <v>0</v>
      </c>
      <c r="AZ394" s="18" t="str">
        <f t="shared" si="36"/>
        <v/>
      </c>
      <c r="BA394" s="54"/>
    </row>
    <row r="395" spans="1:53" x14ac:dyDescent="0.25">
      <c r="A395" s="108"/>
      <c r="B395" s="44"/>
      <c r="C395" s="44"/>
      <c r="D395" s="44"/>
      <c r="E395" s="44"/>
      <c r="F395" s="44"/>
      <c r="G395" s="44"/>
      <c r="H395" s="44"/>
      <c r="I395" s="108"/>
      <c r="J395" s="44"/>
      <c r="K395" s="44" t="str">
        <f t="shared" si="32"/>
        <v/>
      </c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16">
        <f t="shared" si="33"/>
        <v>0</v>
      </c>
      <c r="AX395" s="16">
        <f t="shared" si="34"/>
        <v>0</v>
      </c>
      <c r="AY395" s="16">
        <f t="shared" si="35"/>
        <v>0</v>
      </c>
      <c r="AZ395" s="18" t="str">
        <f t="shared" si="36"/>
        <v/>
      </c>
      <c r="BA395" s="54"/>
    </row>
    <row r="396" spans="1:53" x14ac:dyDescent="0.25">
      <c r="A396" s="108"/>
      <c r="B396" s="44"/>
      <c r="C396" s="44"/>
      <c r="D396" s="44"/>
      <c r="E396" s="44"/>
      <c r="F396" s="44"/>
      <c r="G396" s="44"/>
      <c r="H396" s="44"/>
      <c r="I396" s="108"/>
      <c r="J396" s="44"/>
      <c r="K396" s="44" t="str">
        <f t="shared" si="32"/>
        <v/>
      </c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16">
        <f t="shared" si="33"/>
        <v>0</v>
      </c>
      <c r="AX396" s="16">
        <f t="shared" si="34"/>
        <v>0</v>
      </c>
      <c r="AY396" s="16">
        <f t="shared" si="35"/>
        <v>0</v>
      </c>
      <c r="AZ396" s="18" t="str">
        <f t="shared" si="36"/>
        <v/>
      </c>
      <c r="BA396" s="54"/>
    </row>
    <row r="397" spans="1:53" x14ac:dyDescent="0.25">
      <c r="A397" s="108"/>
      <c r="B397" s="44"/>
      <c r="C397" s="44"/>
      <c r="D397" s="44"/>
      <c r="E397" s="44"/>
      <c r="F397" s="44"/>
      <c r="G397" s="44"/>
      <c r="H397" s="44"/>
      <c r="I397" s="108"/>
      <c r="J397" s="44"/>
      <c r="K397" s="44" t="str">
        <f t="shared" si="32"/>
        <v/>
      </c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16">
        <f t="shared" si="33"/>
        <v>0</v>
      </c>
      <c r="AX397" s="16">
        <f t="shared" si="34"/>
        <v>0</v>
      </c>
      <c r="AY397" s="16">
        <f t="shared" si="35"/>
        <v>0</v>
      </c>
      <c r="AZ397" s="18" t="str">
        <f t="shared" si="36"/>
        <v/>
      </c>
      <c r="BA397" s="54"/>
    </row>
    <row r="398" spans="1:53" x14ac:dyDescent="0.25">
      <c r="A398" s="108"/>
      <c r="B398" s="44"/>
      <c r="C398" s="44"/>
      <c r="D398" s="44"/>
      <c r="E398" s="44"/>
      <c r="F398" s="44"/>
      <c r="G398" s="44"/>
      <c r="H398" s="44"/>
      <c r="I398" s="108"/>
      <c r="J398" s="44"/>
      <c r="K398" s="44" t="str">
        <f t="shared" si="32"/>
        <v/>
      </c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16">
        <f t="shared" si="33"/>
        <v>0</v>
      </c>
      <c r="AX398" s="16">
        <f t="shared" si="34"/>
        <v>0</v>
      </c>
      <c r="AY398" s="16">
        <f t="shared" si="35"/>
        <v>0</v>
      </c>
      <c r="AZ398" s="18" t="str">
        <f t="shared" si="36"/>
        <v/>
      </c>
      <c r="BA398" s="54"/>
    </row>
    <row r="399" spans="1:53" x14ac:dyDescent="0.25">
      <c r="A399" s="108"/>
      <c r="B399" s="44"/>
      <c r="C399" s="44"/>
      <c r="D399" s="44"/>
      <c r="E399" s="44"/>
      <c r="F399" s="44"/>
      <c r="G399" s="44"/>
      <c r="H399" s="44"/>
      <c r="I399" s="108"/>
      <c r="J399" s="44"/>
      <c r="K399" s="44" t="str">
        <f t="shared" si="32"/>
        <v/>
      </c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16">
        <f t="shared" si="33"/>
        <v>0</v>
      </c>
      <c r="AX399" s="16">
        <f t="shared" si="34"/>
        <v>0</v>
      </c>
      <c r="AY399" s="16">
        <f t="shared" si="35"/>
        <v>0</v>
      </c>
      <c r="AZ399" s="18" t="str">
        <f t="shared" si="36"/>
        <v/>
      </c>
      <c r="BA399" s="54"/>
    </row>
    <row r="400" spans="1:53" x14ac:dyDescent="0.25">
      <c r="A400" s="108"/>
      <c r="B400" s="44"/>
      <c r="C400" s="44"/>
      <c r="D400" s="44"/>
      <c r="E400" s="44"/>
      <c r="F400" s="44"/>
      <c r="G400" s="44"/>
      <c r="H400" s="44"/>
      <c r="I400" s="108"/>
      <c r="J400" s="44"/>
      <c r="K400" s="44" t="str">
        <f t="shared" si="32"/>
        <v/>
      </c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16">
        <f t="shared" si="33"/>
        <v>0</v>
      </c>
      <c r="AX400" s="16">
        <f t="shared" si="34"/>
        <v>0</v>
      </c>
      <c r="AY400" s="16">
        <f t="shared" si="35"/>
        <v>0</v>
      </c>
      <c r="AZ400" s="18" t="str">
        <f t="shared" si="36"/>
        <v/>
      </c>
      <c r="BA400" s="54"/>
    </row>
    <row r="401" spans="1:53" x14ac:dyDescent="0.25">
      <c r="A401" s="108"/>
      <c r="B401" s="44"/>
      <c r="C401" s="44"/>
      <c r="D401" s="44"/>
      <c r="E401" s="44"/>
      <c r="F401" s="44"/>
      <c r="G401" s="44"/>
      <c r="H401" s="44"/>
      <c r="I401" s="108"/>
      <c r="J401" s="44"/>
      <c r="K401" s="44" t="str">
        <f t="shared" si="32"/>
        <v/>
      </c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16">
        <f t="shared" si="33"/>
        <v>0</v>
      </c>
      <c r="AX401" s="16">
        <f t="shared" si="34"/>
        <v>0</v>
      </c>
      <c r="AY401" s="16">
        <f t="shared" si="35"/>
        <v>0</v>
      </c>
      <c r="AZ401" s="18" t="str">
        <f t="shared" si="36"/>
        <v/>
      </c>
      <c r="BA401" s="54"/>
    </row>
    <row r="402" spans="1:53" x14ac:dyDescent="0.25">
      <c r="A402" s="108"/>
      <c r="B402" s="44"/>
      <c r="C402" s="44"/>
      <c r="D402" s="44"/>
      <c r="E402" s="44"/>
      <c r="F402" s="44"/>
      <c r="G402" s="44"/>
      <c r="H402" s="44"/>
      <c r="I402" s="108"/>
      <c r="J402" s="44"/>
      <c r="K402" s="44" t="str">
        <f t="shared" si="32"/>
        <v/>
      </c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16">
        <f t="shared" si="33"/>
        <v>0</v>
      </c>
      <c r="AX402" s="16">
        <f t="shared" si="34"/>
        <v>0</v>
      </c>
      <c r="AY402" s="16">
        <f t="shared" si="35"/>
        <v>0</v>
      </c>
      <c r="AZ402" s="18" t="str">
        <f t="shared" si="36"/>
        <v/>
      </c>
      <c r="BA402" s="54"/>
    </row>
    <row r="403" spans="1:53" x14ac:dyDescent="0.25">
      <c r="A403" s="108"/>
      <c r="B403" s="44"/>
      <c r="C403" s="44"/>
      <c r="D403" s="44"/>
      <c r="E403" s="44"/>
      <c r="F403" s="44"/>
      <c r="G403" s="44"/>
      <c r="H403" s="44"/>
      <c r="I403" s="108"/>
      <c r="J403" s="44"/>
      <c r="K403" s="44" t="str">
        <f t="shared" si="32"/>
        <v/>
      </c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16">
        <f t="shared" si="33"/>
        <v>0</v>
      </c>
      <c r="AX403" s="16">
        <f t="shared" si="34"/>
        <v>0</v>
      </c>
      <c r="AY403" s="16">
        <f t="shared" si="35"/>
        <v>0</v>
      </c>
      <c r="AZ403" s="18" t="str">
        <f t="shared" si="36"/>
        <v/>
      </c>
      <c r="BA403" s="54"/>
    </row>
    <row r="404" spans="1:53" x14ac:dyDescent="0.25">
      <c r="A404" s="108"/>
      <c r="B404" s="44"/>
      <c r="C404" s="44"/>
      <c r="D404" s="44"/>
      <c r="E404" s="44"/>
      <c r="F404" s="44"/>
      <c r="G404" s="44"/>
      <c r="H404" s="44"/>
      <c r="I404" s="108"/>
      <c r="J404" s="44"/>
      <c r="K404" s="44" t="str">
        <f t="shared" si="32"/>
        <v/>
      </c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16">
        <f t="shared" si="33"/>
        <v>0</v>
      </c>
      <c r="AX404" s="16">
        <f t="shared" si="34"/>
        <v>0</v>
      </c>
      <c r="AY404" s="16">
        <f t="shared" si="35"/>
        <v>0</v>
      </c>
      <c r="AZ404" s="18" t="str">
        <f t="shared" si="36"/>
        <v/>
      </c>
      <c r="BA404" s="54"/>
    </row>
    <row r="405" spans="1:53" x14ac:dyDescent="0.25">
      <c r="A405" s="108"/>
      <c r="B405" s="44"/>
      <c r="C405" s="44"/>
      <c r="D405" s="44"/>
      <c r="E405" s="44"/>
      <c r="F405" s="44"/>
      <c r="G405" s="44"/>
      <c r="H405" s="44"/>
      <c r="I405" s="108"/>
      <c r="J405" s="44"/>
      <c r="K405" s="44" t="str">
        <f t="shared" si="32"/>
        <v/>
      </c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16">
        <f t="shared" si="33"/>
        <v>0</v>
      </c>
      <c r="AX405" s="16">
        <f t="shared" si="34"/>
        <v>0</v>
      </c>
      <c r="AY405" s="16">
        <f t="shared" si="35"/>
        <v>0</v>
      </c>
      <c r="AZ405" s="18" t="str">
        <f t="shared" si="36"/>
        <v/>
      </c>
      <c r="BA405" s="54"/>
    </row>
    <row r="406" spans="1:53" x14ac:dyDescent="0.25">
      <c r="A406" s="108"/>
      <c r="B406" s="44"/>
      <c r="C406" s="44"/>
      <c r="D406" s="44"/>
      <c r="E406" s="44"/>
      <c r="F406" s="44"/>
      <c r="G406" s="44"/>
      <c r="H406" s="44"/>
      <c r="I406" s="108"/>
      <c r="J406" s="44"/>
      <c r="K406" s="44" t="str">
        <f t="shared" si="32"/>
        <v/>
      </c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16">
        <f t="shared" si="33"/>
        <v>0</v>
      </c>
      <c r="AX406" s="16">
        <f t="shared" si="34"/>
        <v>0</v>
      </c>
      <c r="AY406" s="16">
        <f t="shared" si="35"/>
        <v>0</v>
      </c>
      <c r="AZ406" s="18" t="str">
        <f t="shared" si="36"/>
        <v/>
      </c>
      <c r="BA406" s="54"/>
    </row>
    <row r="407" spans="1:53" x14ac:dyDescent="0.25">
      <c r="A407" s="108"/>
      <c r="B407" s="44"/>
      <c r="C407" s="44"/>
      <c r="D407" s="44"/>
      <c r="E407" s="44"/>
      <c r="F407" s="44"/>
      <c r="G407" s="44"/>
      <c r="H407" s="44"/>
      <c r="I407" s="108"/>
      <c r="J407" s="44"/>
      <c r="K407" s="44" t="str">
        <f t="shared" si="32"/>
        <v/>
      </c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16">
        <f t="shared" si="33"/>
        <v>0</v>
      </c>
      <c r="AX407" s="16">
        <f t="shared" si="34"/>
        <v>0</v>
      </c>
      <c r="AY407" s="16">
        <f t="shared" si="35"/>
        <v>0</v>
      </c>
      <c r="AZ407" s="18" t="str">
        <f t="shared" si="36"/>
        <v/>
      </c>
      <c r="BA407" s="54"/>
    </row>
    <row r="408" spans="1:53" x14ac:dyDescent="0.25">
      <c r="A408" s="108"/>
      <c r="B408" s="44"/>
      <c r="C408" s="44"/>
      <c r="D408" s="44"/>
      <c r="E408" s="44"/>
      <c r="F408" s="44"/>
      <c r="G408" s="44"/>
      <c r="H408" s="44"/>
      <c r="I408" s="108"/>
      <c r="J408" s="44"/>
      <c r="K408" s="44" t="str">
        <f t="shared" si="32"/>
        <v/>
      </c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16">
        <f t="shared" si="33"/>
        <v>0</v>
      </c>
      <c r="AX408" s="16">
        <f t="shared" si="34"/>
        <v>0</v>
      </c>
      <c r="AY408" s="16">
        <f t="shared" si="35"/>
        <v>0</v>
      </c>
      <c r="AZ408" s="18" t="str">
        <f t="shared" si="36"/>
        <v/>
      </c>
      <c r="BA408" s="54"/>
    </row>
    <row r="409" spans="1:53" x14ac:dyDescent="0.25">
      <c r="A409" s="108"/>
      <c r="B409" s="44"/>
      <c r="C409" s="44"/>
      <c r="D409" s="44"/>
      <c r="E409" s="44"/>
      <c r="F409" s="44"/>
      <c r="G409" s="44"/>
      <c r="H409" s="44"/>
      <c r="I409" s="108"/>
      <c r="J409" s="44"/>
      <c r="K409" s="44" t="str">
        <f t="shared" si="32"/>
        <v/>
      </c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16">
        <f t="shared" si="33"/>
        <v>0</v>
      </c>
      <c r="AX409" s="16">
        <f t="shared" si="34"/>
        <v>0</v>
      </c>
      <c r="AY409" s="16">
        <f t="shared" si="35"/>
        <v>0</v>
      </c>
      <c r="AZ409" s="18" t="str">
        <f t="shared" si="36"/>
        <v/>
      </c>
      <c r="BA409" s="54"/>
    </row>
    <row r="410" spans="1:53" x14ac:dyDescent="0.25">
      <c r="A410" s="108"/>
      <c r="B410" s="44"/>
      <c r="C410" s="44"/>
      <c r="D410" s="44"/>
      <c r="E410" s="44"/>
      <c r="F410" s="44"/>
      <c r="G410" s="44"/>
      <c r="H410" s="44"/>
      <c r="I410" s="108"/>
      <c r="J410" s="44"/>
      <c r="K410" s="44" t="str">
        <f t="shared" si="32"/>
        <v/>
      </c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16">
        <f t="shared" si="33"/>
        <v>0</v>
      </c>
      <c r="AX410" s="16">
        <f t="shared" si="34"/>
        <v>0</v>
      </c>
      <c r="AY410" s="16">
        <f t="shared" si="35"/>
        <v>0</v>
      </c>
      <c r="AZ410" s="18" t="str">
        <f t="shared" si="36"/>
        <v/>
      </c>
      <c r="BA410" s="54"/>
    </row>
    <row r="411" spans="1:53" x14ac:dyDescent="0.25">
      <c r="A411" s="108"/>
      <c r="B411" s="44"/>
      <c r="C411" s="44"/>
      <c r="D411" s="44"/>
      <c r="E411" s="44"/>
      <c r="F411" s="44"/>
      <c r="G411" s="44"/>
      <c r="H411" s="44"/>
      <c r="I411" s="108"/>
      <c r="J411" s="44"/>
      <c r="K411" s="44" t="str">
        <f t="shared" si="32"/>
        <v/>
      </c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16">
        <f t="shared" si="33"/>
        <v>0</v>
      </c>
      <c r="AX411" s="16">
        <f t="shared" si="34"/>
        <v>0</v>
      </c>
      <c r="AY411" s="16">
        <f t="shared" si="35"/>
        <v>0</v>
      </c>
      <c r="AZ411" s="18" t="str">
        <f t="shared" si="36"/>
        <v/>
      </c>
      <c r="BA411" s="54"/>
    </row>
    <row r="412" spans="1:53" x14ac:dyDescent="0.25">
      <c r="A412" s="108"/>
      <c r="B412" s="44"/>
      <c r="C412" s="44"/>
      <c r="D412" s="44"/>
      <c r="E412" s="44"/>
      <c r="F412" s="44"/>
      <c r="G412" s="44"/>
      <c r="H412" s="44"/>
      <c r="I412" s="108"/>
      <c r="J412" s="44"/>
      <c r="K412" s="44" t="str">
        <f t="shared" si="32"/>
        <v/>
      </c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16">
        <f t="shared" si="33"/>
        <v>0</v>
      </c>
      <c r="AX412" s="16">
        <f t="shared" si="34"/>
        <v>0</v>
      </c>
      <c r="AY412" s="16">
        <f t="shared" si="35"/>
        <v>0</v>
      </c>
      <c r="AZ412" s="18" t="str">
        <f t="shared" si="36"/>
        <v/>
      </c>
      <c r="BA412" s="54"/>
    </row>
    <row r="413" spans="1:53" x14ac:dyDescent="0.25">
      <c r="A413" s="108"/>
      <c r="B413" s="44"/>
      <c r="C413" s="44"/>
      <c r="D413" s="44"/>
      <c r="E413" s="44"/>
      <c r="F413" s="44"/>
      <c r="G413" s="44"/>
      <c r="H413" s="44"/>
      <c r="I413" s="108"/>
      <c r="J413" s="44"/>
      <c r="K413" s="44" t="str">
        <f t="shared" si="32"/>
        <v/>
      </c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16">
        <f t="shared" si="33"/>
        <v>0</v>
      </c>
      <c r="AX413" s="16">
        <f t="shared" si="34"/>
        <v>0</v>
      </c>
      <c r="AY413" s="16">
        <f t="shared" si="35"/>
        <v>0</v>
      </c>
      <c r="AZ413" s="18" t="str">
        <f t="shared" si="36"/>
        <v/>
      </c>
      <c r="BA413" s="54"/>
    </row>
    <row r="414" spans="1:53" x14ac:dyDescent="0.25">
      <c r="A414" s="108"/>
      <c r="B414" s="44"/>
      <c r="C414" s="44"/>
      <c r="D414" s="44"/>
      <c r="E414" s="44"/>
      <c r="F414" s="44"/>
      <c r="G414" s="44"/>
      <c r="H414" s="44"/>
      <c r="I414" s="108"/>
      <c r="J414" s="44"/>
      <c r="K414" s="44" t="str">
        <f t="shared" si="32"/>
        <v/>
      </c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16">
        <f t="shared" si="33"/>
        <v>0</v>
      </c>
      <c r="AX414" s="16">
        <f t="shared" si="34"/>
        <v>0</v>
      </c>
      <c r="AY414" s="16">
        <f t="shared" si="35"/>
        <v>0</v>
      </c>
      <c r="AZ414" s="18" t="str">
        <f t="shared" si="36"/>
        <v/>
      </c>
      <c r="BA414" s="54"/>
    </row>
    <row r="415" spans="1:53" x14ac:dyDescent="0.25">
      <c r="A415" s="108"/>
      <c r="B415" s="44"/>
      <c r="C415" s="44"/>
      <c r="D415" s="44"/>
      <c r="E415" s="44"/>
      <c r="F415" s="44"/>
      <c r="G415" s="44"/>
      <c r="H415" s="44"/>
      <c r="I415" s="108"/>
      <c r="J415" s="44"/>
      <c r="K415" s="44" t="str">
        <f t="shared" si="32"/>
        <v/>
      </c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16">
        <f t="shared" si="33"/>
        <v>0</v>
      </c>
      <c r="AX415" s="16">
        <f t="shared" si="34"/>
        <v>0</v>
      </c>
      <c r="AY415" s="16">
        <f t="shared" si="35"/>
        <v>0</v>
      </c>
      <c r="AZ415" s="18" t="str">
        <f t="shared" si="36"/>
        <v/>
      </c>
      <c r="BA415" s="54"/>
    </row>
    <row r="416" spans="1:53" x14ac:dyDescent="0.25">
      <c r="A416" s="108"/>
      <c r="B416" s="44"/>
      <c r="C416" s="44"/>
      <c r="D416" s="44"/>
      <c r="E416" s="44"/>
      <c r="F416" s="44"/>
      <c r="G416" s="44"/>
      <c r="H416" s="44"/>
      <c r="I416" s="108"/>
      <c r="J416" s="44"/>
      <c r="K416" s="44" t="str">
        <f t="shared" si="32"/>
        <v/>
      </c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16">
        <f t="shared" si="33"/>
        <v>0</v>
      </c>
      <c r="AX416" s="16">
        <f t="shared" si="34"/>
        <v>0</v>
      </c>
      <c r="AY416" s="16">
        <f t="shared" si="35"/>
        <v>0</v>
      </c>
      <c r="AZ416" s="18" t="str">
        <f t="shared" si="36"/>
        <v/>
      </c>
      <c r="BA416" s="54"/>
    </row>
    <row r="417" spans="1:53" x14ac:dyDescent="0.25">
      <c r="A417" s="108"/>
      <c r="B417" s="44"/>
      <c r="C417" s="44"/>
      <c r="D417" s="44"/>
      <c r="E417" s="44"/>
      <c r="F417" s="44"/>
      <c r="G417" s="44"/>
      <c r="H417" s="44"/>
      <c r="I417" s="108"/>
      <c r="J417" s="44"/>
      <c r="K417" s="44" t="str">
        <f t="shared" si="32"/>
        <v/>
      </c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16">
        <f t="shared" si="33"/>
        <v>0</v>
      </c>
      <c r="AX417" s="16">
        <f t="shared" si="34"/>
        <v>0</v>
      </c>
      <c r="AY417" s="16">
        <f t="shared" si="35"/>
        <v>0</v>
      </c>
      <c r="AZ417" s="18" t="str">
        <f t="shared" si="36"/>
        <v/>
      </c>
      <c r="BA417" s="54"/>
    </row>
    <row r="418" spans="1:53" x14ac:dyDescent="0.25">
      <c r="A418" s="108"/>
      <c r="B418" s="44"/>
      <c r="C418" s="44"/>
      <c r="D418" s="44"/>
      <c r="E418" s="44"/>
      <c r="F418" s="44"/>
      <c r="G418" s="44"/>
      <c r="H418" s="44"/>
      <c r="I418" s="108"/>
      <c r="J418" s="44"/>
      <c r="K418" s="44" t="str">
        <f t="shared" si="32"/>
        <v/>
      </c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16">
        <f t="shared" si="33"/>
        <v>0</v>
      </c>
      <c r="AX418" s="16">
        <f t="shared" si="34"/>
        <v>0</v>
      </c>
      <c r="AY418" s="16">
        <f t="shared" si="35"/>
        <v>0</v>
      </c>
      <c r="AZ418" s="18" t="str">
        <f t="shared" si="36"/>
        <v/>
      </c>
      <c r="BA418" s="54"/>
    </row>
    <row r="419" spans="1:53" x14ac:dyDescent="0.25">
      <c r="A419" s="108"/>
      <c r="B419" s="44"/>
      <c r="C419" s="44"/>
      <c r="D419" s="44"/>
      <c r="E419" s="44"/>
      <c r="F419" s="44"/>
      <c r="G419" s="44"/>
      <c r="H419" s="44"/>
      <c r="I419" s="108"/>
      <c r="J419" s="44"/>
      <c r="K419" s="44" t="str">
        <f t="shared" si="32"/>
        <v/>
      </c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16">
        <f t="shared" si="33"/>
        <v>0</v>
      </c>
      <c r="AX419" s="16">
        <f t="shared" si="34"/>
        <v>0</v>
      </c>
      <c r="AY419" s="16">
        <f t="shared" si="35"/>
        <v>0</v>
      </c>
      <c r="AZ419" s="18" t="str">
        <f t="shared" si="36"/>
        <v/>
      </c>
      <c r="BA419" s="54"/>
    </row>
    <row r="420" spans="1:53" x14ac:dyDescent="0.25">
      <c r="A420" s="108"/>
      <c r="B420" s="44"/>
      <c r="C420" s="44"/>
      <c r="D420" s="44"/>
      <c r="E420" s="44"/>
      <c r="F420" s="44"/>
      <c r="G420" s="44"/>
      <c r="H420" s="44"/>
      <c r="I420" s="108"/>
      <c r="J420" s="44"/>
      <c r="K420" s="44" t="str">
        <f t="shared" si="32"/>
        <v/>
      </c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16">
        <f t="shared" si="33"/>
        <v>0</v>
      </c>
      <c r="AX420" s="16">
        <f t="shared" si="34"/>
        <v>0</v>
      </c>
      <c r="AY420" s="16">
        <f t="shared" si="35"/>
        <v>0</v>
      </c>
      <c r="AZ420" s="18" t="str">
        <f t="shared" si="36"/>
        <v/>
      </c>
      <c r="BA420" s="54"/>
    </row>
    <row r="421" spans="1:53" x14ac:dyDescent="0.25">
      <c r="A421" s="108"/>
      <c r="B421" s="44"/>
      <c r="C421" s="44"/>
      <c r="D421" s="44"/>
      <c r="E421" s="44"/>
      <c r="F421" s="44"/>
      <c r="G421" s="44"/>
      <c r="H421" s="44"/>
      <c r="I421" s="108"/>
      <c r="J421" s="44"/>
      <c r="K421" s="44" t="str">
        <f t="shared" si="32"/>
        <v/>
      </c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16">
        <f t="shared" si="33"/>
        <v>0</v>
      </c>
      <c r="AX421" s="16">
        <f t="shared" si="34"/>
        <v>0</v>
      </c>
      <c r="AY421" s="16">
        <f t="shared" si="35"/>
        <v>0</v>
      </c>
      <c r="AZ421" s="18" t="str">
        <f t="shared" si="36"/>
        <v/>
      </c>
      <c r="BA421" s="54"/>
    </row>
    <row r="422" spans="1:53" x14ac:dyDescent="0.25">
      <c r="A422" s="108"/>
      <c r="B422" s="44"/>
      <c r="C422" s="44"/>
      <c r="D422" s="44"/>
      <c r="E422" s="44"/>
      <c r="F422" s="44"/>
      <c r="G422" s="44"/>
      <c r="H422" s="44"/>
      <c r="I422" s="108"/>
      <c r="J422" s="44"/>
      <c r="K422" s="44" t="str">
        <f t="shared" si="32"/>
        <v/>
      </c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16">
        <f t="shared" si="33"/>
        <v>0</v>
      </c>
      <c r="AX422" s="16">
        <f t="shared" si="34"/>
        <v>0</v>
      </c>
      <c r="AY422" s="16">
        <f t="shared" si="35"/>
        <v>0</v>
      </c>
      <c r="AZ422" s="18" t="str">
        <f t="shared" si="36"/>
        <v/>
      </c>
      <c r="BA422" s="54"/>
    </row>
    <row r="423" spans="1:53" x14ac:dyDescent="0.25">
      <c r="A423" s="108"/>
      <c r="B423" s="44"/>
      <c r="C423" s="44"/>
      <c r="D423" s="44"/>
      <c r="E423" s="44"/>
      <c r="F423" s="44"/>
      <c r="G423" s="44"/>
      <c r="H423" s="44"/>
      <c r="I423" s="108"/>
      <c r="J423" s="44"/>
      <c r="K423" s="44" t="str">
        <f t="shared" si="32"/>
        <v/>
      </c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16">
        <f t="shared" si="33"/>
        <v>0</v>
      </c>
      <c r="AX423" s="16">
        <f t="shared" si="34"/>
        <v>0</v>
      </c>
      <c r="AY423" s="16">
        <f t="shared" si="35"/>
        <v>0</v>
      </c>
      <c r="AZ423" s="18" t="str">
        <f t="shared" si="36"/>
        <v/>
      </c>
      <c r="BA423" s="54"/>
    </row>
    <row r="424" spans="1:53" x14ac:dyDescent="0.25">
      <c r="A424" s="108"/>
      <c r="B424" s="44"/>
      <c r="C424" s="44"/>
      <c r="D424" s="44"/>
      <c r="E424" s="44"/>
      <c r="F424" s="44"/>
      <c r="G424" s="44"/>
      <c r="H424" s="44"/>
      <c r="I424" s="108"/>
      <c r="J424" s="44"/>
      <c r="K424" s="44" t="str">
        <f t="shared" si="32"/>
        <v/>
      </c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16">
        <f t="shared" si="33"/>
        <v>0</v>
      </c>
      <c r="AX424" s="16">
        <f t="shared" si="34"/>
        <v>0</v>
      </c>
      <c r="AY424" s="16">
        <f t="shared" si="35"/>
        <v>0</v>
      </c>
      <c r="AZ424" s="18" t="str">
        <f t="shared" si="36"/>
        <v/>
      </c>
      <c r="BA424" s="54"/>
    </row>
    <row r="425" spans="1:53" x14ac:dyDescent="0.25">
      <c r="A425" s="108"/>
      <c r="B425" s="44"/>
      <c r="C425" s="44"/>
      <c r="D425" s="44"/>
      <c r="E425" s="44"/>
      <c r="F425" s="44"/>
      <c r="G425" s="44"/>
      <c r="H425" s="44"/>
      <c r="I425" s="108"/>
      <c r="J425" s="44"/>
      <c r="K425" s="44" t="str">
        <f t="shared" si="32"/>
        <v/>
      </c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16">
        <f t="shared" si="33"/>
        <v>0</v>
      </c>
      <c r="AX425" s="16">
        <f t="shared" si="34"/>
        <v>0</v>
      </c>
      <c r="AY425" s="16">
        <f t="shared" si="35"/>
        <v>0</v>
      </c>
      <c r="AZ425" s="18" t="str">
        <f t="shared" si="36"/>
        <v/>
      </c>
      <c r="BA425" s="54"/>
    </row>
    <row r="426" spans="1:53" x14ac:dyDescent="0.25">
      <c r="A426" s="108"/>
      <c r="B426" s="44"/>
      <c r="C426" s="44"/>
      <c r="D426" s="44"/>
      <c r="E426" s="44"/>
      <c r="F426" s="44"/>
      <c r="G426" s="44"/>
      <c r="H426" s="44"/>
      <c r="I426" s="108"/>
      <c r="J426" s="44"/>
      <c r="K426" s="44" t="str">
        <f t="shared" si="32"/>
        <v/>
      </c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16">
        <f t="shared" si="33"/>
        <v>0</v>
      </c>
      <c r="AX426" s="16">
        <f t="shared" si="34"/>
        <v>0</v>
      </c>
      <c r="AY426" s="16">
        <f t="shared" si="35"/>
        <v>0</v>
      </c>
      <c r="AZ426" s="18" t="str">
        <f t="shared" si="36"/>
        <v/>
      </c>
      <c r="BA426" s="54"/>
    </row>
    <row r="427" spans="1:53" x14ac:dyDescent="0.25">
      <c r="A427" s="108"/>
      <c r="B427" s="44"/>
      <c r="C427" s="44"/>
      <c r="D427" s="44"/>
      <c r="E427" s="44"/>
      <c r="F427" s="44"/>
      <c r="G427" s="44"/>
      <c r="H427" s="44"/>
      <c r="I427" s="108"/>
      <c r="J427" s="44"/>
      <c r="K427" s="44" t="str">
        <f t="shared" si="32"/>
        <v/>
      </c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16">
        <f t="shared" si="33"/>
        <v>0</v>
      </c>
      <c r="AX427" s="16">
        <f t="shared" si="34"/>
        <v>0</v>
      </c>
      <c r="AY427" s="16">
        <f t="shared" si="35"/>
        <v>0</v>
      </c>
      <c r="AZ427" s="18" t="str">
        <f t="shared" si="36"/>
        <v/>
      </c>
      <c r="BA427" s="54"/>
    </row>
    <row r="428" spans="1:53" x14ac:dyDescent="0.25">
      <c r="A428" s="108"/>
      <c r="B428" s="44"/>
      <c r="C428" s="44"/>
      <c r="D428" s="44"/>
      <c r="E428" s="44"/>
      <c r="F428" s="44"/>
      <c r="G428" s="44"/>
      <c r="H428" s="44"/>
      <c r="I428" s="108"/>
      <c r="J428" s="44"/>
      <c r="K428" s="44" t="str">
        <f t="shared" si="32"/>
        <v/>
      </c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16">
        <f t="shared" si="33"/>
        <v>0</v>
      </c>
      <c r="AX428" s="16">
        <f t="shared" si="34"/>
        <v>0</v>
      </c>
      <c r="AY428" s="16">
        <f t="shared" si="35"/>
        <v>0</v>
      </c>
      <c r="AZ428" s="18" t="str">
        <f t="shared" si="36"/>
        <v/>
      </c>
      <c r="BA428" s="54"/>
    </row>
    <row r="429" spans="1:53" x14ac:dyDescent="0.25">
      <c r="A429" s="108"/>
      <c r="B429" s="44"/>
      <c r="C429" s="44"/>
      <c r="D429" s="44"/>
      <c r="E429" s="44"/>
      <c r="F429" s="44"/>
      <c r="G429" s="44"/>
      <c r="H429" s="44"/>
      <c r="I429" s="108"/>
      <c r="J429" s="44"/>
      <c r="K429" s="44" t="str">
        <f t="shared" si="32"/>
        <v/>
      </c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16">
        <f t="shared" si="33"/>
        <v>0</v>
      </c>
      <c r="AX429" s="16">
        <f t="shared" si="34"/>
        <v>0</v>
      </c>
      <c r="AY429" s="16">
        <f t="shared" si="35"/>
        <v>0</v>
      </c>
      <c r="AZ429" s="18" t="str">
        <f t="shared" si="36"/>
        <v/>
      </c>
      <c r="BA429" s="54"/>
    </row>
    <row r="430" spans="1:53" x14ac:dyDescent="0.25">
      <c r="A430" s="108"/>
      <c r="B430" s="44"/>
      <c r="C430" s="44"/>
      <c r="D430" s="44"/>
      <c r="E430" s="44"/>
      <c r="F430" s="44"/>
      <c r="G430" s="44"/>
      <c r="H430" s="44"/>
      <c r="I430" s="108"/>
      <c r="J430" s="44"/>
      <c r="K430" s="44" t="str">
        <f t="shared" si="32"/>
        <v/>
      </c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16">
        <f t="shared" si="33"/>
        <v>0</v>
      </c>
      <c r="AX430" s="16">
        <f t="shared" si="34"/>
        <v>0</v>
      </c>
      <c r="AY430" s="16">
        <f t="shared" si="35"/>
        <v>0</v>
      </c>
      <c r="AZ430" s="18" t="str">
        <f t="shared" si="36"/>
        <v/>
      </c>
      <c r="BA430" s="54"/>
    </row>
    <row r="431" spans="1:53" x14ac:dyDescent="0.25">
      <c r="A431" s="108"/>
      <c r="B431" s="44"/>
      <c r="C431" s="44"/>
      <c r="D431" s="44"/>
      <c r="E431" s="44"/>
      <c r="F431" s="44"/>
      <c r="G431" s="44"/>
      <c r="H431" s="44"/>
      <c r="I431" s="108"/>
      <c r="J431" s="44"/>
      <c r="K431" s="44" t="str">
        <f t="shared" si="32"/>
        <v/>
      </c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16">
        <f t="shared" si="33"/>
        <v>0</v>
      </c>
      <c r="AX431" s="16">
        <f t="shared" si="34"/>
        <v>0</v>
      </c>
      <c r="AY431" s="16">
        <f t="shared" si="35"/>
        <v>0</v>
      </c>
      <c r="AZ431" s="18" t="str">
        <f t="shared" si="36"/>
        <v/>
      </c>
      <c r="BA431" s="54"/>
    </row>
    <row r="432" spans="1:53" x14ac:dyDescent="0.25">
      <c r="A432" s="108"/>
      <c r="B432" s="44"/>
      <c r="C432" s="44"/>
      <c r="D432" s="44"/>
      <c r="E432" s="44"/>
      <c r="F432" s="44"/>
      <c r="G432" s="44"/>
      <c r="H432" s="44"/>
      <c r="I432" s="108"/>
      <c r="J432" s="44"/>
      <c r="K432" s="44" t="str">
        <f t="shared" si="32"/>
        <v/>
      </c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16">
        <f t="shared" si="33"/>
        <v>0</v>
      </c>
      <c r="AX432" s="16">
        <f t="shared" si="34"/>
        <v>0</v>
      </c>
      <c r="AY432" s="16">
        <f t="shared" si="35"/>
        <v>0</v>
      </c>
      <c r="AZ432" s="18" t="str">
        <f t="shared" si="36"/>
        <v/>
      </c>
      <c r="BA432" s="54"/>
    </row>
    <row r="433" spans="1:53" x14ac:dyDescent="0.25">
      <c r="A433" s="108"/>
      <c r="B433" s="44"/>
      <c r="C433" s="44"/>
      <c r="D433" s="44"/>
      <c r="E433" s="44"/>
      <c r="F433" s="44"/>
      <c r="G433" s="44"/>
      <c r="H433" s="44"/>
      <c r="I433" s="108"/>
      <c r="J433" s="44"/>
      <c r="K433" s="44" t="str">
        <f t="shared" si="32"/>
        <v/>
      </c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16">
        <f t="shared" si="33"/>
        <v>0</v>
      </c>
      <c r="AX433" s="16">
        <f t="shared" si="34"/>
        <v>0</v>
      </c>
      <c r="AY433" s="16">
        <f t="shared" si="35"/>
        <v>0</v>
      </c>
      <c r="AZ433" s="18" t="str">
        <f t="shared" si="36"/>
        <v/>
      </c>
      <c r="BA433" s="54"/>
    </row>
    <row r="434" spans="1:53" x14ac:dyDescent="0.25">
      <c r="A434" s="108"/>
      <c r="B434" s="44"/>
      <c r="C434" s="44"/>
      <c r="D434" s="44"/>
      <c r="E434" s="44"/>
      <c r="F434" s="44"/>
      <c r="G434" s="44"/>
      <c r="H434" s="44"/>
      <c r="I434" s="108"/>
      <c r="J434" s="44"/>
      <c r="K434" s="44" t="str">
        <f t="shared" si="32"/>
        <v/>
      </c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16">
        <f t="shared" si="33"/>
        <v>0</v>
      </c>
      <c r="AX434" s="16">
        <f t="shared" si="34"/>
        <v>0</v>
      </c>
      <c r="AY434" s="16">
        <f t="shared" si="35"/>
        <v>0</v>
      </c>
      <c r="AZ434" s="18" t="str">
        <f t="shared" si="36"/>
        <v/>
      </c>
      <c r="BA434" s="54"/>
    </row>
    <row r="435" spans="1:53" x14ac:dyDescent="0.25">
      <c r="A435" s="108"/>
      <c r="B435" s="44"/>
      <c r="C435" s="44"/>
      <c r="D435" s="44"/>
      <c r="E435" s="44"/>
      <c r="F435" s="44"/>
      <c r="G435" s="44"/>
      <c r="H435" s="44"/>
      <c r="I435" s="108"/>
      <c r="J435" s="44"/>
      <c r="K435" s="44" t="str">
        <f t="shared" si="32"/>
        <v/>
      </c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16">
        <f t="shared" si="33"/>
        <v>0</v>
      </c>
      <c r="AX435" s="16">
        <f t="shared" si="34"/>
        <v>0</v>
      </c>
      <c r="AY435" s="16">
        <f t="shared" si="35"/>
        <v>0</v>
      </c>
      <c r="AZ435" s="18" t="str">
        <f t="shared" si="36"/>
        <v/>
      </c>
      <c r="BA435" s="54"/>
    </row>
    <row r="436" spans="1:53" x14ac:dyDescent="0.25">
      <c r="A436" s="108"/>
      <c r="B436" s="44"/>
      <c r="C436" s="44"/>
      <c r="D436" s="44"/>
      <c r="E436" s="44"/>
      <c r="F436" s="44"/>
      <c r="G436" s="44"/>
      <c r="H436" s="44"/>
      <c r="I436" s="108"/>
      <c r="J436" s="44"/>
      <c r="K436" s="44" t="str">
        <f t="shared" si="32"/>
        <v/>
      </c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16">
        <f t="shared" si="33"/>
        <v>0</v>
      </c>
      <c r="AX436" s="16">
        <f t="shared" si="34"/>
        <v>0</v>
      </c>
      <c r="AY436" s="16">
        <f t="shared" si="35"/>
        <v>0</v>
      </c>
      <c r="AZ436" s="18" t="str">
        <f t="shared" si="36"/>
        <v/>
      </c>
      <c r="BA436" s="54"/>
    </row>
    <row r="437" spans="1:53" x14ac:dyDescent="0.25">
      <c r="A437" s="108"/>
      <c r="B437" s="44"/>
      <c r="C437" s="44"/>
      <c r="D437" s="44"/>
      <c r="E437" s="44"/>
      <c r="F437" s="44"/>
      <c r="G437" s="44"/>
      <c r="H437" s="44"/>
      <c r="I437" s="108"/>
      <c r="J437" s="44"/>
      <c r="K437" s="44" t="str">
        <f t="shared" si="32"/>
        <v/>
      </c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16">
        <f t="shared" si="33"/>
        <v>0</v>
      </c>
      <c r="AX437" s="16">
        <f t="shared" si="34"/>
        <v>0</v>
      </c>
      <c r="AY437" s="16">
        <f t="shared" si="35"/>
        <v>0</v>
      </c>
      <c r="AZ437" s="18" t="str">
        <f t="shared" si="36"/>
        <v/>
      </c>
      <c r="BA437" s="54"/>
    </row>
    <row r="438" spans="1:53" x14ac:dyDescent="0.25">
      <c r="A438" s="108"/>
      <c r="B438" s="44"/>
      <c r="C438" s="44"/>
      <c r="D438" s="44"/>
      <c r="E438" s="44"/>
      <c r="F438" s="44"/>
      <c r="G438" s="44"/>
      <c r="H438" s="44"/>
      <c r="I438" s="108"/>
      <c r="J438" s="44"/>
      <c r="K438" s="44" t="str">
        <f t="shared" si="32"/>
        <v/>
      </c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16">
        <f t="shared" si="33"/>
        <v>0</v>
      </c>
      <c r="AX438" s="16">
        <f t="shared" si="34"/>
        <v>0</v>
      </c>
      <c r="AY438" s="16">
        <f t="shared" si="35"/>
        <v>0</v>
      </c>
      <c r="AZ438" s="18" t="str">
        <f t="shared" si="36"/>
        <v/>
      </c>
      <c r="BA438" s="54"/>
    </row>
    <row r="439" spans="1:53" x14ac:dyDescent="0.25">
      <c r="A439" s="108"/>
      <c r="B439" s="44"/>
      <c r="C439" s="44"/>
      <c r="D439" s="44"/>
      <c r="E439" s="44"/>
      <c r="F439" s="44"/>
      <c r="G439" s="44"/>
      <c r="H439" s="44"/>
      <c r="I439" s="108"/>
      <c r="J439" s="44"/>
      <c r="K439" s="44" t="str">
        <f t="shared" si="32"/>
        <v/>
      </c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16">
        <f t="shared" si="33"/>
        <v>0</v>
      </c>
      <c r="AX439" s="16">
        <f t="shared" si="34"/>
        <v>0</v>
      </c>
      <c r="AY439" s="16">
        <f t="shared" si="35"/>
        <v>0</v>
      </c>
      <c r="AZ439" s="18" t="str">
        <f t="shared" si="36"/>
        <v/>
      </c>
      <c r="BA439" s="54"/>
    </row>
    <row r="440" spans="1:53" x14ac:dyDescent="0.25">
      <c r="A440" s="108"/>
      <c r="B440" s="44"/>
      <c r="C440" s="44"/>
      <c r="D440" s="44"/>
      <c r="E440" s="44"/>
      <c r="F440" s="44"/>
      <c r="G440" s="44"/>
      <c r="H440" s="44"/>
      <c r="I440" s="108"/>
      <c r="J440" s="44"/>
      <c r="K440" s="44" t="str">
        <f t="shared" si="32"/>
        <v/>
      </c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16">
        <f t="shared" si="33"/>
        <v>0</v>
      </c>
      <c r="AX440" s="16">
        <f t="shared" si="34"/>
        <v>0</v>
      </c>
      <c r="AY440" s="16">
        <f t="shared" si="35"/>
        <v>0</v>
      </c>
      <c r="AZ440" s="18" t="str">
        <f t="shared" si="36"/>
        <v/>
      </c>
      <c r="BA440" s="54"/>
    </row>
    <row r="441" spans="1:53" x14ac:dyDescent="0.25">
      <c r="A441" s="108"/>
      <c r="B441" s="44"/>
      <c r="C441" s="44"/>
      <c r="D441" s="44"/>
      <c r="E441" s="44"/>
      <c r="F441" s="44"/>
      <c r="G441" s="44"/>
      <c r="H441" s="44"/>
      <c r="I441" s="108"/>
      <c r="J441" s="44"/>
      <c r="K441" s="44" t="str">
        <f t="shared" si="32"/>
        <v/>
      </c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16">
        <f t="shared" si="33"/>
        <v>0</v>
      </c>
      <c r="AX441" s="16">
        <f t="shared" si="34"/>
        <v>0</v>
      </c>
      <c r="AY441" s="16">
        <f t="shared" si="35"/>
        <v>0</v>
      </c>
      <c r="AZ441" s="18" t="str">
        <f t="shared" si="36"/>
        <v/>
      </c>
      <c r="BA441" s="54"/>
    </row>
    <row r="442" spans="1:53" x14ac:dyDescent="0.25">
      <c r="A442" s="108"/>
      <c r="B442" s="44"/>
      <c r="C442" s="44"/>
      <c r="D442" s="44"/>
      <c r="E442" s="44"/>
      <c r="F442" s="44"/>
      <c r="G442" s="44"/>
      <c r="H442" s="44"/>
      <c r="I442" s="108"/>
      <c r="J442" s="44"/>
      <c r="K442" s="44" t="str">
        <f t="shared" si="32"/>
        <v/>
      </c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16">
        <f t="shared" si="33"/>
        <v>0</v>
      </c>
      <c r="AX442" s="16">
        <f t="shared" si="34"/>
        <v>0</v>
      </c>
      <c r="AY442" s="16">
        <f t="shared" si="35"/>
        <v>0</v>
      </c>
      <c r="AZ442" s="18" t="str">
        <f t="shared" si="36"/>
        <v/>
      </c>
      <c r="BA442" s="54"/>
    </row>
    <row r="443" spans="1:53" x14ac:dyDescent="0.25">
      <c r="A443" s="108"/>
      <c r="B443" s="44"/>
      <c r="C443" s="44"/>
      <c r="D443" s="44"/>
      <c r="E443" s="44"/>
      <c r="F443" s="44"/>
      <c r="G443" s="44"/>
      <c r="H443" s="44"/>
      <c r="I443" s="108"/>
      <c r="J443" s="44"/>
      <c r="K443" s="44" t="str">
        <f t="shared" si="32"/>
        <v/>
      </c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16">
        <f t="shared" si="33"/>
        <v>0</v>
      </c>
      <c r="AX443" s="16">
        <f t="shared" si="34"/>
        <v>0</v>
      </c>
      <c r="AY443" s="16">
        <f t="shared" si="35"/>
        <v>0</v>
      </c>
      <c r="AZ443" s="18" t="str">
        <f t="shared" si="36"/>
        <v/>
      </c>
      <c r="BA443" s="54"/>
    </row>
    <row r="444" spans="1:53" x14ac:dyDescent="0.25">
      <c r="A444" s="108"/>
      <c r="B444" s="44"/>
      <c r="C444" s="44"/>
      <c r="D444" s="44"/>
      <c r="E444" s="44"/>
      <c r="F444" s="44"/>
      <c r="G444" s="44"/>
      <c r="H444" s="44"/>
      <c r="I444" s="108"/>
      <c r="J444" s="44"/>
      <c r="K444" s="44" t="str">
        <f t="shared" si="32"/>
        <v/>
      </c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16">
        <f t="shared" si="33"/>
        <v>0</v>
      </c>
      <c r="AX444" s="16">
        <f t="shared" si="34"/>
        <v>0</v>
      </c>
      <c r="AY444" s="16">
        <f t="shared" si="35"/>
        <v>0</v>
      </c>
      <c r="AZ444" s="18" t="str">
        <f t="shared" si="36"/>
        <v/>
      </c>
      <c r="BA444" s="54"/>
    </row>
    <row r="445" spans="1:53" x14ac:dyDescent="0.25">
      <c r="A445" s="108"/>
      <c r="B445" s="44"/>
      <c r="C445" s="44"/>
      <c r="D445" s="44"/>
      <c r="E445" s="44"/>
      <c r="F445" s="44"/>
      <c r="G445" s="44"/>
      <c r="H445" s="44"/>
      <c r="I445" s="108"/>
      <c r="J445" s="44"/>
      <c r="K445" s="44" t="str">
        <f t="shared" si="32"/>
        <v/>
      </c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16">
        <f t="shared" si="33"/>
        <v>0</v>
      </c>
      <c r="AX445" s="16">
        <f t="shared" si="34"/>
        <v>0</v>
      </c>
      <c r="AY445" s="16">
        <f t="shared" si="35"/>
        <v>0</v>
      </c>
      <c r="AZ445" s="18" t="str">
        <f t="shared" si="36"/>
        <v/>
      </c>
      <c r="BA445" s="54"/>
    </row>
    <row r="446" spans="1:53" x14ac:dyDescent="0.25">
      <c r="A446" s="108"/>
      <c r="B446" s="44"/>
      <c r="C446" s="44"/>
      <c r="D446" s="44"/>
      <c r="E446" s="44"/>
      <c r="F446" s="44"/>
      <c r="G446" s="44"/>
      <c r="H446" s="44"/>
      <c r="I446" s="108"/>
      <c r="J446" s="44"/>
      <c r="K446" s="44" t="str">
        <f t="shared" si="32"/>
        <v/>
      </c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16">
        <f t="shared" si="33"/>
        <v>0</v>
      </c>
      <c r="AX446" s="16">
        <f t="shared" si="34"/>
        <v>0</v>
      </c>
      <c r="AY446" s="16">
        <f t="shared" si="35"/>
        <v>0</v>
      </c>
      <c r="AZ446" s="18" t="str">
        <f t="shared" si="36"/>
        <v/>
      </c>
      <c r="BA446" s="54"/>
    </row>
    <row r="447" spans="1:53" x14ac:dyDescent="0.25">
      <c r="A447" s="108"/>
      <c r="B447" s="44"/>
      <c r="C447" s="44"/>
      <c r="D447" s="44"/>
      <c r="E447" s="44"/>
      <c r="F447" s="44"/>
      <c r="G447" s="44"/>
      <c r="H447" s="44"/>
      <c r="I447" s="108"/>
      <c r="J447" s="44"/>
      <c r="K447" s="44" t="str">
        <f t="shared" si="32"/>
        <v/>
      </c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16">
        <f t="shared" si="33"/>
        <v>0</v>
      </c>
      <c r="AX447" s="16">
        <f t="shared" si="34"/>
        <v>0</v>
      </c>
      <c r="AY447" s="16">
        <f t="shared" si="35"/>
        <v>0</v>
      </c>
      <c r="AZ447" s="18" t="str">
        <f t="shared" si="36"/>
        <v/>
      </c>
      <c r="BA447" s="54"/>
    </row>
    <row r="448" spans="1:53" x14ac:dyDescent="0.25">
      <c r="A448" s="108"/>
      <c r="B448" s="44"/>
      <c r="C448" s="44"/>
      <c r="D448" s="44"/>
      <c r="E448" s="44"/>
      <c r="F448" s="44"/>
      <c r="G448" s="44"/>
      <c r="H448" s="44"/>
      <c r="I448" s="108"/>
      <c r="J448" s="44"/>
      <c r="K448" s="44" t="str">
        <f t="shared" si="32"/>
        <v/>
      </c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16">
        <f t="shared" si="33"/>
        <v>0</v>
      </c>
      <c r="AX448" s="16">
        <f t="shared" si="34"/>
        <v>0</v>
      </c>
      <c r="AY448" s="16">
        <f t="shared" si="35"/>
        <v>0</v>
      </c>
      <c r="AZ448" s="18" t="str">
        <f t="shared" si="36"/>
        <v/>
      </c>
      <c r="BA448" s="54"/>
    </row>
    <row r="449" spans="1:53" x14ac:dyDescent="0.25">
      <c r="A449" s="108"/>
      <c r="B449" s="44"/>
      <c r="C449" s="44"/>
      <c r="D449" s="44"/>
      <c r="E449" s="44"/>
      <c r="F449" s="44"/>
      <c r="G449" s="44"/>
      <c r="H449" s="44"/>
      <c r="I449" s="108"/>
      <c r="J449" s="44"/>
      <c r="K449" s="44" t="str">
        <f t="shared" si="32"/>
        <v/>
      </c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16">
        <f t="shared" si="33"/>
        <v>0</v>
      </c>
      <c r="AX449" s="16">
        <f t="shared" si="34"/>
        <v>0</v>
      </c>
      <c r="AY449" s="16">
        <f t="shared" si="35"/>
        <v>0</v>
      </c>
      <c r="AZ449" s="18" t="str">
        <f t="shared" si="36"/>
        <v/>
      </c>
      <c r="BA449" s="54"/>
    </row>
    <row r="450" spans="1:53" x14ac:dyDescent="0.25">
      <c r="A450" s="108"/>
      <c r="B450" s="44"/>
      <c r="C450" s="44"/>
      <c r="D450" s="44"/>
      <c r="E450" s="44"/>
      <c r="F450" s="44"/>
      <c r="G450" s="44"/>
      <c r="H450" s="44"/>
      <c r="I450" s="108"/>
      <c r="J450" s="44"/>
      <c r="K450" s="44" t="str">
        <f t="shared" si="32"/>
        <v/>
      </c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16">
        <f t="shared" si="33"/>
        <v>0</v>
      </c>
      <c r="AX450" s="16">
        <f t="shared" si="34"/>
        <v>0</v>
      </c>
      <c r="AY450" s="16">
        <f t="shared" si="35"/>
        <v>0</v>
      </c>
      <c r="AZ450" s="18" t="str">
        <f t="shared" si="36"/>
        <v/>
      </c>
      <c r="BA450" s="54"/>
    </row>
    <row r="451" spans="1:53" x14ac:dyDescent="0.25">
      <c r="A451" s="108"/>
      <c r="B451" s="44"/>
      <c r="C451" s="44"/>
      <c r="D451" s="44"/>
      <c r="E451" s="44"/>
      <c r="F451" s="44"/>
      <c r="G451" s="44"/>
      <c r="H451" s="44"/>
      <c r="I451" s="108"/>
      <c r="J451" s="44"/>
      <c r="K451" s="44" t="str">
        <f t="shared" si="32"/>
        <v/>
      </c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16">
        <f t="shared" si="33"/>
        <v>0</v>
      </c>
      <c r="AX451" s="16">
        <f t="shared" si="34"/>
        <v>0</v>
      </c>
      <c r="AY451" s="16">
        <f t="shared" si="35"/>
        <v>0</v>
      </c>
      <c r="AZ451" s="18" t="str">
        <f t="shared" si="36"/>
        <v/>
      </c>
      <c r="BA451" s="54"/>
    </row>
    <row r="452" spans="1:53" x14ac:dyDescent="0.25">
      <c r="A452" s="108"/>
      <c r="B452" s="44"/>
      <c r="C452" s="44"/>
      <c r="D452" s="44"/>
      <c r="E452" s="44"/>
      <c r="F452" s="44"/>
      <c r="G452" s="44"/>
      <c r="H452" s="44"/>
      <c r="I452" s="108"/>
      <c r="J452" s="44"/>
      <c r="K452" s="44" t="str">
        <f t="shared" ref="K452:K515" si="37">AZ452</f>
        <v/>
      </c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16">
        <f t="shared" ref="AW452:AW515" si="38">COUNTIF(L452:AV452,"=3")+COUNTIF(L452:AV452,"=4")+COUNTIF(L452:AV452,"=5")</f>
        <v>0</v>
      </c>
      <c r="AX452" s="16">
        <f t="shared" ref="AX452:AX515" si="39">COUNTIF(L452:AV452,"=4")</f>
        <v>0</v>
      </c>
      <c r="AY452" s="16">
        <f t="shared" ref="AY452:AY515" si="40">COUNTIF(L452:AV452,"=1")</f>
        <v>0</v>
      </c>
      <c r="AZ452" s="18" t="str">
        <f t="shared" ref="AZ452:AZ515" si="41">IFERROR(IF(I452&lt;&gt;"",IF(AX452/AW452*100=100, (AX452+AY452)/AW452*100,AX452/AW452*100),""),0)</f>
        <v/>
      </c>
      <c r="BA452" s="54"/>
    </row>
    <row r="453" spans="1:53" x14ac:dyDescent="0.25">
      <c r="A453" s="108"/>
      <c r="B453" s="44"/>
      <c r="C453" s="44"/>
      <c r="D453" s="44"/>
      <c r="E453" s="44"/>
      <c r="F453" s="44"/>
      <c r="G453" s="44"/>
      <c r="H453" s="44"/>
      <c r="I453" s="108"/>
      <c r="J453" s="44"/>
      <c r="K453" s="44" t="str">
        <f t="shared" si="37"/>
        <v/>
      </c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16">
        <f t="shared" si="38"/>
        <v>0</v>
      </c>
      <c r="AX453" s="16">
        <f t="shared" si="39"/>
        <v>0</v>
      </c>
      <c r="AY453" s="16">
        <f t="shared" si="40"/>
        <v>0</v>
      </c>
      <c r="AZ453" s="18" t="str">
        <f t="shared" si="41"/>
        <v/>
      </c>
      <c r="BA453" s="54"/>
    </row>
    <row r="454" spans="1:53" x14ac:dyDescent="0.25">
      <c r="A454" s="108"/>
      <c r="B454" s="44"/>
      <c r="C454" s="44"/>
      <c r="D454" s="44"/>
      <c r="E454" s="44"/>
      <c r="F454" s="44"/>
      <c r="G454" s="44"/>
      <c r="H454" s="44"/>
      <c r="I454" s="108"/>
      <c r="J454" s="44"/>
      <c r="K454" s="44" t="str">
        <f t="shared" si="37"/>
        <v/>
      </c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16">
        <f t="shared" si="38"/>
        <v>0</v>
      </c>
      <c r="AX454" s="16">
        <f t="shared" si="39"/>
        <v>0</v>
      </c>
      <c r="AY454" s="16">
        <f t="shared" si="40"/>
        <v>0</v>
      </c>
      <c r="AZ454" s="18" t="str">
        <f t="shared" si="41"/>
        <v/>
      </c>
      <c r="BA454" s="54"/>
    </row>
    <row r="455" spans="1:53" x14ac:dyDescent="0.25">
      <c r="A455" s="108"/>
      <c r="B455" s="44"/>
      <c r="C455" s="44"/>
      <c r="D455" s="44"/>
      <c r="E455" s="44"/>
      <c r="F455" s="44"/>
      <c r="G455" s="44"/>
      <c r="H455" s="44"/>
      <c r="I455" s="108"/>
      <c r="J455" s="44"/>
      <c r="K455" s="44" t="str">
        <f t="shared" si="37"/>
        <v/>
      </c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16">
        <f t="shared" si="38"/>
        <v>0</v>
      </c>
      <c r="AX455" s="16">
        <f t="shared" si="39"/>
        <v>0</v>
      </c>
      <c r="AY455" s="16">
        <f t="shared" si="40"/>
        <v>0</v>
      </c>
      <c r="AZ455" s="18" t="str">
        <f t="shared" si="41"/>
        <v/>
      </c>
      <c r="BA455" s="54"/>
    </row>
    <row r="456" spans="1:53" x14ac:dyDescent="0.25">
      <c r="A456" s="108"/>
      <c r="B456" s="44"/>
      <c r="C456" s="44"/>
      <c r="D456" s="44"/>
      <c r="E456" s="44"/>
      <c r="F456" s="44"/>
      <c r="G456" s="44"/>
      <c r="H456" s="44"/>
      <c r="I456" s="108"/>
      <c r="J456" s="44"/>
      <c r="K456" s="44" t="str">
        <f t="shared" si="37"/>
        <v/>
      </c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16">
        <f t="shared" si="38"/>
        <v>0</v>
      </c>
      <c r="AX456" s="16">
        <f t="shared" si="39"/>
        <v>0</v>
      </c>
      <c r="AY456" s="16">
        <f t="shared" si="40"/>
        <v>0</v>
      </c>
      <c r="AZ456" s="18" t="str">
        <f t="shared" si="41"/>
        <v/>
      </c>
      <c r="BA456" s="54"/>
    </row>
    <row r="457" spans="1:53" x14ac:dyDescent="0.25">
      <c r="A457" s="108"/>
      <c r="B457" s="44"/>
      <c r="C457" s="44"/>
      <c r="D457" s="44"/>
      <c r="E457" s="44"/>
      <c r="F457" s="44"/>
      <c r="G457" s="44"/>
      <c r="H457" s="44"/>
      <c r="I457" s="108"/>
      <c r="J457" s="44"/>
      <c r="K457" s="44" t="str">
        <f t="shared" si="37"/>
        <v/>
      </c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16">
        <f t="shared" si="38"/>
        <v>0</v>
      </c>
      <c r="AX457" s="16">
        <f t="shared" si="39"/>
        <v>0</v>
      </c>
      <c r="AY457" s="16">
        <f t="shared" si="40"/>
        <v>0</v>
      </c>
      <c r="AZ457" s="18" t="str">
        <f t="shared" si="41"/>
        <v/>
      </c>
      <c r="BA457" s="54"/>
    </row>
    <row r="458" spans="1:53" x14ac:dyDescent="0.25">
      <c r="A458" s="108"/>
      <c r="B458" s="44"/>
      <c r="C458" s="44"/>
      <c r="D458" s="44"/>
      <c r="E458" s="44"/>
      <c r="F458" s="44"/>
      <c r="G458" s="44"/>
      <c r="H458" s="44"/>
      <c r="I458" s="108"/>
      <c r="J458" s="44"/>
      <c r="K458" s="44" t="str">
        <f t="shared" si="37"/>
        <v/>
      </c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16">
        <f t="shared" si="38"/>
        <v>0</v>
      </c>
      <c r="AX458" s="16">
        <f t="shared" si="39"/>
        <v>0</v>
      </c>
      <c r="AY458" s="16">
        <f t="shared" si="40"/>
        <v>0</v>
      </c>
      <c r="AZ458" s="18" t="str">
        <f t="shared" si="41"/>
        <v/>
      </c>
      <c r="BA458" s="54"/>
    </row>
    <row r="459" spans="1:53" x14ac:dyDescent="0.25">
      <c r="A459" s="108"/>
      <c r="B459" s="44"/>
      <c r="C459" s="44"/>
      <c r="D459" s="44"/>
      <c r="E459" s="44"/>
      <c r="F459" s="44"/>
      <c r="G459" s="44"/>
      <c r="H459" s="44"/>
      <c r="I459" s="108"/>
      <c r="J459" s="44"/>
      <c r="K459" s="44" t="str">
        <f t="shared" si="37"/>
        <v/>
      </c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16">
        <f t="shared" si="38"/>
        <v>0</v>
      </c>
      <c r="AX459" s="16">
        <f t="shared" si="39"/>
        <v>0</v>
      </c>
      <c r="AY459" s="16">
        <f t="shared" si="40"/>
        <v>0</v>
      </c>
      <c r="AZ459" s="18" t="str">
        <f t="shared" si="41"/>
        <v/>
      </c>
      <c r="BA459" s="54"/>
    </row>
    <row r="460" spans="1:53" x14ac:dyDescent="0.25">
      <c r="A460" s="108"/>
      <c r="B460" s="44"/>
      <c r="C460" s="44"/>
      <c r="D460" s="44"/>
      <c r="E460" s="44"/>
      <c r="F460" s="44"/>
      <c r="G460" s="44"/>
      <c r="H460" s="44"/>
      <c r="I460" s="108"/>
      <c r="J460" s="44"/>
      <c r="K460" s="44" t="str">
        <f t="shared" si="37"/>
        <v/>
      </c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16">
        <f t="shared" si="38"/>
        <v>0</v>
      </c>
      <c r="AX460" s="16">
        <f t="shared" si="39"/>
        <v>0</v>
      </c>
      <c r="AY460" s="16">
        <f t="shared" si="40"/>
        <v>0</v>
      </c>
      <c r="AZ460" s="18" t="str">
        <f t="shared" si="41"/>
        <v/>
      </c>
      <c r="BA460" s="54"/>
    </row>
    <row r="461" spans="1:53" x14ac:dyDescent="0.25">
      <c r="A461" s="108"/>
      <c r="B461" s="44"/>
      <c r="C461" s="44"/>
      <c r="D461" s="44"/>
      <c r="E461" s="44"/>
      <c r="F461" s="44"/>
      <c r="G461" s="44"/>
      <c r="H461" s="44"/>
      <c r="I461" s="108"/>
      <c r="J461" s="44"/>
      <c r="K461" s="44" t="str">
        <f t="shared" si="37"/>
        <v/>
      </c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16">
        <f t="shared" si="38"/>
        <v>0</v>
      </c>
      <c r="AX461" s="16">
        <f t="shared" si="39"/>
        <v>0</v>
      </c>
      <c r="AY461" s="16">
        <f t="shared" si="40"/>
        <v>0</v>
      </c>
      <c r="AZ461" s="18" t="str">
        <f t="shared" si="41"/>
        <v/>
      </c>
      <c r="BA461" s="54"/>
    </row>
    <row r="462" spans="1:53" x14ac:dyDescent="0.25">
      <c r="A462" s="108"/>
      <c r="B462" s="44"/>
      <c r="C462" s="44"/>
      <c r="D462" s="44"/>
      <c r="E462" s="44"/>
      <c r="F462" s="44"/>
      <c r="G462" s="44"/>
      <c r="H462" s="44"/>
      <c r="I462" s="108"/>
      <c r="J462" s="44"/>
      <c r="K462" s="44" t="str">
        <f t="shared" si="37"/>
        <v/>
      </c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16">
        <f t="shared" si="38"/>
        <v>0</v>
      </c>
      <c r="AX462" s="16">
        <f t="shared" si="39"/>
        <v>0</v>
      </c>
      <c r="AY462" s="16">
        <f t="shared" si="40"/>
        <v>0</v>
      </c>
      <c r="AZ462" s="18" t="str">
        <f t="shared" si="41"/>
        <v/>
      </c>
      <c r="BA462" s="54"/>
    </row>
    <row r="463" spans="1:53" x14ac:dyDescent="0.25">
      <c r="A463" s="108"/>
      <c r="B463" s="44"/>
      <c r="C463" s="44"/>
      <c r="D463" s="44"/>
      <c r="E463" s="44"/>
      <c r="F463" s="44"/>
      <c r="G463" s="44"/>
      <c r="H463" s="44"/>
      <c r="I463" s="108"/>
      <c r="J463" s="44"/>
      <c r="K463" s="44" t="str">
        <f t="shared" si="37"/>
        <v/>
      </c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16">
        <f t="shared" si="38"/>
        <v>0</v>
      </c>
      <c r="AX463" s="16">
        <f t="shared" si="39"/>
        <v>0</v>
      </c>
      <c r="AY463" s="16">
        <f t="shared" si="40"/>
        <v>0</v>
      </c>
      <c r="AZ463" s="18" t="str">
        <f t="shared" si="41"/>
        <v/>
      </c>
      <c r="BA463" s="54"/>
    </row>
    <row r="464" spans="1:53" x14ac:dyDescent="0.25">
      <c r="A464" s="108"/>
      <c r="B464" s="44"/>
      <c r="C464" s="44"/>
      <c r="D464" s="44"/>
      <c r="E464" s="44"/>
      <c r="F464" s="44"/>
      <c r="G464" s="44"/>
      <c r="H464" s="44"/>
      <c r="I464" s="108"/>
      <c r="J464" s="44"/>
      <c r="K464" s="44" t="str">
        <f t="shared" si="37"/>
        <v/>
      </c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16">
        <f t="shared" si="38"/>
        <v>0</v>
      </c>
      <c r="AX464" s="16">
        <f t="shared" si="39"/>
        <v>0</v>
      </c>
      <c r="AY464" s="16">
        <f t="shared" si="40"/>
        <v>0</v>
      </c>
      <c r="AZ464" s="18" t="str">
        <f t="shared" si="41"/>
        <v/>
      </c>
      <c r="BA464" s="54"/>
    </row>
    <row r="465" spans="1:53" x14ac:dyDescent="0.25">
      <c r="A465" s="108"/>
      <c r="B465" s="44"/>
      <c r="C465" s="44"/>
      <c r="D465" s="44"/>
      <c r="E465" s="44"/>
      <c r="F465" s="44"/>
      <c r="G465" s="44"/>
      <c r="H465" s="44"/>
      <c r="I465" s="108"/>
      <c r="J465" s="44"/>
      <c r="K465" s="44" t="str">
        <f t="shared" si="37"/>
        <v/>
      </c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16">
        <f t="shared" si="38"/>
        <v>0</v>
      </c>
      <c r="AX465" s="16">
        <f t="shared" si="39"/>
        <v>0</v>
      </c>
      <c r="AY465" s="16">
        <f t="shared" si="40"/>
        <v>0</v>
      </c>
      <c r="AZ465" s="18" t="str">
        <f t="shared" si="41"/>
        <v/>
      </c>
      <c r="BA465" s="54"/>
    </row>
    <row r="466" spans="1:53" x14ac:dyDescent="0.25">
      <c r="A466" s="108"/>
      <c r="B466" s="44"/>
      <c r="C466" s="44"/>
      <c r="D466" s="44"/>
      <c r="E466" s="44"/>
      <c r="F466" s="44"/>
      <c r="G466" s="44"/>
      <c r="H466" s="44"/>
      <c r="I466" s="108"/>
      <c r="J466" s="44"/>
      <c r="K466" s="44" t="str">
        <f t="shared" si="37"/>
        <v/>
      </c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16">
        <f t="shared" si="38"/>
        <v>0</v>
      </c>
      <c r="AX466" s="16">
        <f t="shared" si="39"/>
        <v>0</v>
      </c>
      <c r="AY466" s="16">
        <f t="shared" si="40"/>
        <v>0</v>
      </c>
      <c r="AZ466" s="18" t="str">
        <f t="shared" si="41"/>
        <v/>
      </c>
      <c r="BA466" s="54"/>
    </row>
    <row r="467" spans="1:53" x14ac:dyDescent="0.25">
      <c r="A467" s="108"/>
      <c r="B467" s="44"/>
      <c r="C467" s="44"/>
      <c r="D467" s="44"/>
      <c r="E467" s="44"/>
      <c r="F467" s="44"/>
      <c r="G467" s="44"/>
      <c r="H467" s="44"/>
      <c r="I467" s="108"/>
      <c r="J467" s="44"/>
      <c r="K467" s="44" t="str">
        <f t="shared" si="37"/>
        <v/>
      </c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16">
        <f t="shared" si="38"/>
        <v>0</v>
      </c>
      <c r="AX467" s="16">
        <f t="shared" si="39"/>
        <v>0</v>
      </c>
      <c r="AY467" s="16">
        <f t="shared" si="40"/>
        <v>0</v>
      </c>
      <c r="AZ467" s="18" t="str">
        <f t="shared" si="41"/>
        <v/>
      </c>
      <c r="BA467" s="54"/>
    </row>
    <row r="468" spans="1:53" x14ac:dyDescent="0.25">
      <c r="A468" s="108"/>
      <c r="B468" s="44"/>
      <c r="C468" s="44"/>
      <c r="D468" s="44"/>
      <c r="E468" s="44"/>
      <c r="F468" s="44"/>
      <c r="G468" s="44"/>
      <c r="H468" s="44"/>
      <c r="I468" s="108"/>
      <c r="J468" s="44"/>
      <c r="K468" s="44" t="str">
        <f t="shared" si="37"/>
        <v/>
      </c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16">
        <f t="shared" si="38"/>
        <v>0</v>
      </c>
      <c r="AX468" s="16">
        <f t="shared" si="39"/>
        <v>0</v>
      </c>
      <c r="AY468" s="16">
        <f t="shared" si="40"/>
        <v>0</v>
      </c>
      <c r="AZ468" s="18" t="str">
        <f t="shared" si="41"/>
        <v/>
      </c>
      <c r="BA468" s="54"/>
    </row>
    <row r="469" spans="1:53" x14ac:dyDescent="0.25">
      <c r="A469" s="108"/>
      <c r="B469" s="44"/>
      <c r="C469" s="44"/>
      <c r="D469" s="44"/>
      <c r="E469" s="44"/>
      <c r="F469" s="44"/>
      <c r="G469" s="44"/>
      <c r="H469" s="44"/>
      <c r="I469" s="108"/>
      <c r="J469" s="44"/>
      <c r="K469" s="44" t="str">
        <f t="shared" si="37"/>
        <v/>
      </c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16">
        <f t="shared" si="38"/>
        <v>0</v>
      </c>
      <c r="AX469" s="16">
        <f t="shared" si="39"/>
        <v>0</v>
      </c>
      <c r="AY469" s="16">
        <f t="shared" si="40"/>
        <v>0</v>
      </c>
      <c r="AZ469" s="18" t="str">
        <f t="shared" si="41"/>
        <v/>
      </c>
      <c r="BA469" s="54"/>
    </row>
    <row r="470" spans="1:53" x14ac:dyDescent="0.25">
      <c r="A470" s="108"/>
      <c r="B470" s="44"/>
      <c r="C470" s="44"/>
      <c r="D470" s="44"/>
      <c r="E470" s="44"/>
      <c r="F470" s="44"/>
      <c r="G470" s="44"/>
      <c r="H470" s="44"/>
      <c r="I470" s="108"/>
      <c r="J470" s="44"/>
      <c r="K470" s="44" t="str">
        <f t="shared" si="37"/>
        <v/>
      </c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16">
        <f t="shared" si="38"/>
        <v>0</v>
      </c>
      <c r="AX470" s="16">
        <f t="shared" si="39"/>
        <v>0</v>
      </c>
      <c r="AY470" s="16">
        <f t="shared" si="40"/>
        <v>0</v>
      </c>
      <c r="AZ470" s="18" t="str">
        <f t="shared" si="41"/>
        <v/>
      </c>
      <c r="BA470" s="54"/>
    </row>
    <row r="471" spans="1:53" x14ac:dyDescent="0.25">
      <c r="A471" s="108"/>
      <c r="B471" s="44"/>
      <c r="C471" s="44"/>
      <c r="D471" s="44"/>
      <c r="E471" s="44"/>
      <c r="F471" s="44"/>
      <c r="G471" s="44"/>
      <c r="H471" s="44"/>
      <c r="I471" s="108"/>
      <c r="J471" s="44"/>
      <c r="K471" s="44" t="str">
        <f t="shared" si="37"/>
        <v/>
      </c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16">
        <f t="shared" si="38"/>
        <v>0</v>
      </c>
      <c r="AX471" s="16">
        <f t="shared" si="39"/>
        <v>0</v>
      </c>
      <c r="AY471" s="16">
        <f t="shared" si="40"/>
        <v>0</v>
      </c>
      <c r="AZ471" s="18" t="str">
        <f t="shared" si="41"/>
        <v/>
      </c>
      <c r="BA471" s="54"/>
    </row>
    <row r="472" spans="1:53" x14ac:dyDescent="0.25">
      <c r="A472" s="108"/>
      <c r="B472" s="44"/>
      <c r="C472" s="44"/>
      <c r="D472" s="44"/>
      <c r="E472" s="44"/>
      <c r="F472" s="44"/>
      <c r="G472" s="44"/>
      <c r="H472" s="44"/>
      <c r="I472" s="108"/>
      <c r="J472" s="44"/>
      <c r="K472" s="44" t="str">
        <f t="shared" si="37"/>
        <v/>
      </c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16">
        <f t="shared" si="38"/>
        <v>0</v>
      </c>
      <c r="AX472" s="16">
        <f t="shared" si="39"/>
        <v>0</v>
      </c>
      <c r="AY472" s="16">
        <f t="shared" si="40"/>
        <v>0</v>
      </c>
      <c r="AZ472" s="18" t="str">
        <f t="shared" si="41"/>
        <v/>
      </c>
      <c r="BA472" s="54"/>
    </row>
    <row r="473" spans="1:53" x14ac:dyDescent="0.25">
      <c r="A473" s="108"/>
      <c r="B473" s="44"/>
      <c r="C473" s="44"/>
      <c r="D473" s="44"/>
      <c r="E473" s="44"/>
      <c r="F473" s="44"/>
      <c r="G473" s="44"/>
      <c r="H473" s="44"/>
      <c r="I473" s="108"/>
      <c r="J473" s="44"/>
      <c r="K473" s="44" t="str">
        <f t="shared" si="37"/>
        <v/>
      </c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16">
        <f t="shared" si="38"/>
        <v>0</v>
      </c>
      <c r="AX473" s="16">
        <f t="shared" si="39"/>
        <v>0</v>
      </c>
      <c r="AY473" s="16">
        <f t="shared" si="40"/>
        <v>0</v>
      </c>
      <c r="AZ473" s="18" t="str">
        <f t="shared" si="41"/>
        <v/>
      </c>
      <c r="BA473" s="54"/>
    </row>
    <row r="474" spans="1:53" x14ac:dyDescent="0.25">
      <c r="A474" s="108"/>
      <c r="B474" s="44"/>
      <c r="C474" s="44"/>
      <c r="D474" s="44"/>
      <c r="E474" s="44"/>
      <c r="F474" s="44"/>
      <c r="G474" s="44"/>
      <c r="H474" s="44"/>
      <c r="I474" s="108"/>
      <c r="J474" s="44"/>
      <c r="K474" s="44" t="str">
        <f t="shared" si="37"/>
        <v/>
      </c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16">
        <f t="shared" si="38"/>
        <v>0</v>
      </c>
      <c r="AX474" s="16">
        <f t="shared" si="39"/>
        <v>0</v>
      </c>
      <c r="AY474" s="16">
        <f t="shared" si="40"/>
        <v>0</v>
      </c>
      <c r="AZ474" s="18" t="str">
        <f t="shared" si="41"/>
        <v/>
      </c>
      <c r="BA474" s="54"/>
    </row>
    <row r="475" spans="1:53" x14ac:dyDescent="0.25">
      <c r="A475" s="108"/>
      <c r="B475" s="44"/>
      <c r="C475" s="44"/>
      <c r="D475" s="44"/>
      <c r="E475" s="44"/>
      <c r="F475" s="44"/>
      <c r="G475" s="44"/>
      <c r="H475" s="44"/>
      <c r="I475" s="108"/>
      <c r="J475" s="44"/>
      <c r="K475" s="44" t="str">
        <f t="shared" si="37"/>
        <v/>
      </c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16">
        <f t="shared" si="38"/>
        <v>0</v>
      </c>
      <c r="AX475" s="16">
        <f t="shared" si="39"/>
        <v>0</v>
      </c>
      <c r="AY475" s="16">
        <f t="shared" si="40"/>
        <v>0</v>
      </c>
      <c r="AZ475" s="18" t="str">
        <f t="shared" si="41"/>
        <v/>
      </c>
      <c r="BA475" s="54"/>
    </row>
    <row r="476" spans="1:53" x14ac:dyDescent="0.25">
      <c r="A476" s="108"/>
      <c r="B476" s="44"/>
      <c r="C476" s="44"/>
      <c r="D476" s="44"/>
      <c r="E476" s="44"/>
      <c r="F476" s="44"/>
      <c r="G476" s="44"/>
      <c r="H476" s="44"/>
      <c r="I476" s="108"/>
      <c r="J476" s="44"/>
      <c r="K476" s="44" t="str">
        <f t="shared" si="37"/>
        <v/>
      </c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16">
        <f t="shared" si="38"/>
        <v>0</v>
      </c>
      <c r="AX476" s="16">
        <f t="shared" si="39"/>
        <v>0</v>
      </c>
      <c r="AY476" s="16">
        <f t="shared" si="40"/>
        <v>0</v>
      </c>
      <c r="AZ476" s="18" t="str">
        <f t="shared" si="41"/>
        <v/>
      </c>
      <c r="BA476" s="54"/>
    </row>
    <row r="477" spans="1:53" x14ac:dyDescent="0.25">
      <c r="A477" s="108"/>
      <c r="B477" s="44"/>
      <c r="C477" s="44"/>
      <c r="D477" s="44"/>
      <c r="E477" s="44"/>
      <c r="F477" s="44"/>
      <c r="G477" s="44"/>
      <c r="H477" s="44"/>
      <c r="I477" s="108"/>
      <c r="J477" s="44"/>
      <c r="K477" s="44" t="str">
        <f t="shared" si="37"/>
        <v/>
      </c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16">
        <f t="shared" si="38"/>
        <v>0</v>
      </c>
      <c r="AX477" s="16">
        <f t="shared" si="39"/>
        <v>0</v>
      </c>
      <c r="AY477" s="16">
        <f t="shared" si="40"/>
        <v>0</v>
      </c>
      <c r="AZ477" s="18" t="str">
        <f t="shared" si="41"/>
        <v/>
      </c>
      <c r="BA477" s="54"/>
    </row>
    <row r="478" spans="1:53" x14ac:dyDescent="0.25">
      <c r="A478" s="108"/>
      <c r="B478" s="44"/>
      <c r="C478" s="44"/>
      <c r="D478" s="44"/>
      <c r="E478" s="44"/>
      <c r="F478" s="44"/>
      <c r="G478" s="44"/>
      <c r="H478" s="44"/>
      <c r="I478" s="108"/>
      <c r="J478" s="44"/>
      <c r="K478" s="44" t="str">
        <f t="shared" si="37"/>
        <v/>
      </c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16">
        <f t="shared" si="38"/>
        <v>0</v>
      </c>
      <c r="AX478" s="16">
        <f t="shared" si="39"/>
        <v>0</v>
      </c>
      <c r="AY478" s="16">
        <f t="shared" si="40"/>
        <v>0</v>
      </c>
      <c r="AZ478" s="18" t="str">
        <f t="shared" si="41"/>
        <v/>
      </c>
      <c r="BA478" s="54"/>
    </row>
    <row r="479" spans="1:53" x14ac:dyDescent="0.25">
      <c r="A479" s="108"/>
      <c r="B479" s="44"/>
      <c r="C479" s="44"/>
      <c r="D479" s="44"/>
      <c r="E479" s="44"/>
      <c r="F479" s="44"/>
      <c r="G479" s="44"/>
      <c r="H479" s="44"/>
      <c r="I479" s="108"/>
      <c r="J479" s="44"/>
      <c r="K479" s="44" t="str">
        <f t="shared" si="37"/>
        <v/>
      </c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16">
        <f t="shared" si="38"/>
        <v>0</v>
      </c>
      <c r="AX479" s="16">
        <f t="shared" si="39"/>
        <v>0</v>
      </c>
      <c r="AY479" s="16">
        <f t="shared" si="40"/>
        <v>0</v>
      </c>
      <c r="AZ479" s="18" t="str">
        <f t="shared" si="41"/>
        <v/>
      </c>
      <c r="BA479" s="54"/>
    </row>
    <row r="480" spans="1:53" x14ac:dyDescent="0.25">
      <c r="A480" s="108"/>
      <c r="B480" s="44"/>
      <c r="C480" s="44"/>
      <c r="D480" s="44"/>
      <c r="E480" s="44"/>
      <c r="F480" s="44"/>
      <c r="G480" s="44"/>
      <c r="H480" s="44"/>
      <c r="I480" s="108"/>
      <c r="J480" s="44"/>
      <c r="K480" s="44" t="str">
        <f t="shared" si="37"/>
        <v/>
      </c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16">
        <f t="shared" si="38"/>
        <v>0</v>
      </c>
      <c r="AX480" s="16">
        <f t="shared" si="39"/>
        <v>0</v>
      </c>
      <c r="AY480" s="16">
        <f t="shared" si="40"/>
        <v>0</v>
      </c>
      <c r="AZ480" s="18" t="str">
        <f t="shared" si="41"/>
        <v/>
      </c>
      <c r="BA480" s="54"/>
    </row>
    <row r="481" spans="1:53" x14ac:dyDescent="0.25">
      <c r="A481" s="108"/>
      <c r="B481" s="44"/>
      <c r="C481" s="44"/>
      <c r="D481" s="44"/>
      <c r="E481" s="44"/>
      <c r="F481" s="44"/>
      <c r="G481" s="44"/>
      <c r="H481" s="44"/>
      <c r="I481" s="108"/>
      <c r="J481" s="44"/>
      <c r="K481" s="44" t="str">
        <f t="shared" si="37"/>
        <v/>
      </c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16">
        <f t="shared" si="38"/>
        <v>0</v>
      </c>
      <c r="AX481" s="16">
        <f t="shared" si="39"/>
        <v>0</v>
      </c>
      <c r="AY481" s="16">
        <f t="shared" si="40"/>
        <v>0</v>
      </c>
      <c r="AZ481" s="18" t="str">
        <f t="shared" si="41"/>
        <v/>
      </c>
      <c r="BA481" s="54"/>
    </row>
    <row r="482" spans="1:53" x14ac:dyDescent="0.25">
      <c r="A482" s="108"/>
      <c r="B482" s="44"/>
      <c r="C482" s="44"/>
      <c r="D482" s="44"/>
      <c r="E482" s="44"/>
      <c r="F482" s="44"/>
      <c r="G482" s="44"/>
      <c r="H482" s="44"/>
      <c r="I482" s="108"/>
      <c r="J482" s="44"/>
      <c r="K482" s="44" t="str">
        <f t="shared" si="37"/>
        <v/>
      </c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16">
        <f t="shared" si="38"/>
        <v>0</v>
      </c>
      <c r="AX482" s="16">
        <f t="shared" si="39"/>
        <v>0</v>
      </c>
      <c r="AY482" s="16">
        <f t="shared" si="40"/>
        <v>0</v>
      </c>
      <c r="AZ482" s="18" t="str">
        <f t="shared" si="41"/>
        <v/>
      </c>
      <c r="BA482" s="54"/>
    </row>
    <row r="483" spans="1:53" x14ac:dyDescent="0.25">
      <c r="A483" s="108"/>
      <c r="B483" s="44"/>
      <c r="C483" s="44"/>
      <c r="D483" s="44"/>
      <c r="E483" s="44"/>
      <c r="F483" s="44"/>
      <c r="G483" s="44"/>
      <c r="H483" s="44"/>
      <c r="I483" s="108"/>
      <c r="J483" s="44"/>
      <c r="K483" s="44" t="str">
        <f t="shared" si="37"/>
        <v/>
      </c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16">
        <f t="shared" si="38"/>
        <v>0</v>
      </c>
      <c r="AX483" s="16">
        <f t="shared" si="39"/>
        <v>0</v>
      </c>
      <c r="AY483" s="16">
        <f t="shared" si="40"/>
        <v>0</v>
      </c>
      <c r="AZ483" s="18" t="str">
        <f t="shared" si="41"/>
        <v/>
      </c>
      <c r="BA483" s="54"/>
    </row>
    <row r="484" spans="1:53" x14ac:dyDescent="0.25">
      <c r="A484" s="108"/>
      <c r="B484" s="44"/>
      <c r="C484" s="44"/>
      <c r="D484" s="44"/>
      <c r="E484" s="44"/>
      <c r="F484" s="44"/>
      <c r="G484" s="44"/>
      <c r="H484" s="44"/>
      <c r="I484" s="108"/>
      <c r="J484" s="44"/>
      <c r="K484" s="44" t="str">
        <f t="shared" si="37"/>
        <v/>
      </c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16">
        <f t="shared" si="38"/>
        <v>0</v>
      </c>
      <c r="AX484" s="16">
        <f t="shared" si="39"/>
        <v>0</v>
      </c>
      <c r="AY484" s="16">
        <f t="shared" si="40"/>
        <v>0</v>
      </c>
      <c r="AZ484" s="18" t="str">
        <f t="shared" si="41"/>
        <v/>
      </c>
      <c r="BA484" s="54"/>
    </row>
    <row r="485" spans="1:53" x14ac:dyDescent="0.25">
      <c r="A485" s="108"/>
      <c r="B485" s="44"/>
      <c r="C485" s="44"/>
      <c r="D485" s="44"/>
      <c r="E485" s="44"/>
      <c r="F485" s="44"/>
      <c r="G485" s="44"/>
      <c r="H485" s="44"/>
      <c r="I485" s="108"/>
      <c r="J485" s="44"/>
      <c r="K485" s="44" t="str">
        <f t="shared" si="37"/>
        <v/>
      </c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16">
        <f t="shared" si="38"/>
        <v>0</v>
      </c>
      <c r="AX485" s="16">
        <f t="shared" si="39"/>
        <v>0</v>
      </c>
      <c r="AY485" s="16">
        <f t="shared" si="40"/>
        <v>0</v>
      </c>
      <c r="AZ485" s="18" t="str">
        <f t="shared" si="41"/>
        <v/>
      </c>
      <c r="BA485" s="54"/>
    </row>
    <row r="486" spans="1:53" x14ac:dyDescent="0.25">
      <c r="A486" s="108"/>
      <c r="B486" s="44"/>
      <c r="C486" s="44"/>
      <c r="D486" s="44"/>
      <c r="E486" s="44"/>
      <c r="F486" s="44"/>
      <c r="G486" s="44"/>
      <c r="H486" s="44"/>
      <c r="I486" s="108"/>
      <c r="J486" s="44"/>
      <c r="K486" s="44" t="str">
        <f t="shared" si="37"/>
        <v/>
      </c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16">
        <f t="shared" si="38"/>
        <v>0</v>
      </c>
      <c r="AX486" s="16">
        <f t="shared" si="39"/>
        <v>0</v>
      </c>
      <c r="AY486" s="16">
        <f t="shared" si="40"/>
        <v>0</v>
      </c>
      <c r="AZ486" s="18" t="str">
        <f t="shared" si="41"/>
        <v/>
      </c>
      <c r="BA486" s="54"/>
    </row>
    <row r="487" spans="1:53" x14ac:dyDescent="0.25">
      <c r="A487" s="108"/>
      <c r="B487" s="44"/>
      <c r="C487" s="44"/>
      <c r="D487" s="44"/>
      <c r="E487" s="44"/>
      <c r="F487" s="44"/>
      <c r="G487" s="44"/>
      <c r="H487" s="44"/>
      <c r="I487" s="108"/>
      <c r="J487" s="44"/>
      <c r="K487" s="44" t="str">
        <f t="shared" si="37"/>
        <v/>
      </c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16">
        <f t="shared" si="38"/>
        <v>0</v>
      </c>
      <c r="AX487" s="16">
        <f t="shared" si="39"/>
        <v>0</v>
      </c>
      <c r="AY487" s="16">
        <f t="shared" si="40"/>
        <v>0</v>
      </c>
      <c r="AZ487" s="18" t="str">
        <f t="shared" si="41"/>
        <v/>
      </c>
      <c r="BA487" s="54"/>
    </row>
    <row r="488" spans="1:53" x14ac:dyDescent="0.25">
      <c r="A488" s="108"/>
      <c r="B488" s="44"/>
      <c r="C488" s="44"/>
      <c r="D488" s="44"/>
      <c r="E488" s="44"/>
      <c r="F488" s="44"/>
      <c r="G488" s="44"/>
      <c r="H488" s="44"/>
      <c r="I488" s="108"/>
      <c r="J488" s="44"/>
      <c r="K488" s="44" t="str">
        <f t="shared" si="37"/>
        <v/>
      </c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16">
        <f t="shared" si="38"/>
        <v>0</v>
      </c>
      <c r="AX488" s="16">
        <f t="shared" si="39"/>
        <v>0</v>
      </c>
      <c r="AY488" s="16">
        <f t="shared" si="40"/>
        <v>0</v>
      </c>
      <c r="AZ488" s="18" t="str">
        <f t="shared" si="41"/>
        <v/>
      </c>
      <c r="BA488" s="54"/>
    </row>
    <row r="489" spans="1:53" x14ac:dyDescent="0.25">
      <c r="A489" s="108"/>
      <c r="B489" s="44"/>
      <c r="C489" s="44"/>
      <c r="D489" s="44"/>
      <c r="E489" s="44"/>
      <c r="F489" s="44"/>
      <c r="G489" s="44"/>
      <c r="H489" s="44"/>
      <c r="I489" s="108"/>
      <c r="J489" s="44"/>
      <c r="K489" s="44" t="str">
        <f t="shared" si="37"/>
        <v/>
      </c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16">
        <f t="shared" si="38"/>
        <v>0</v>
      </c>
      <c r="AX489" s="16">
        <f t="shared" si="39"/>
        <v>0</v>
      </c>
      <c r="AY489" s="16">
        <f t="shared" si="40"/>
        <v>0</v>
      </c>
      <c r="AZ489" s="18" t="str">
        <f t="shared" si="41"/>
        <v/>
      </c>
      <c r="BA489" s="54"/>
    </row>
    <row r="490" spans="1:53" x14ac:dyDescent="0.25">
      <c r="A490" s="108"/>
      <c r="B490" s="44"/>
      <c r="C490" s="44"/>
      <c r="D490" s="44"/>
      <c r="E490" s="44"/>
      <c r="F490" s="44"/>
      <c r="G490" s="44"/>
      <c r="H490" s="44"/>
      <c r="I490" s="108"/>
      <c r="J490" s="44"/>
      <c r="K490" s="44" t="str">
        <f t="shared" si="37"/>
        <v/>
      </c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16">
        <f t="shared" si="38"/>
        <v>0</v>
      </c>
      <c r="AX490" s="16">
        <f t="shared" si="39"/>
        <v>0</v>
      </c>
      <c r="AY490" s="16">
        <f t="shared" si="40"/>
        <v>0</v>
      </c>
      <c r="AZ490" s="18" t="str">
        <f t="shared" si="41"/>
        <v/>
      </c>
      <c r="BA490" s="54"/>
    </row>
    <row r="491" spans="1:53" x14ac:dyDescent="0.25">
      <c r="A491" s="108"/>
      <c r="B491" s="44"/>
      <c r="C491" s="44"/>
      <c r="D491" s="44"/>
      <c r="E491" s="44"/>
      <c r="F491" s="44"/>
      <c r="G491" s="44"/>
      <c r="H491" s="44"/>
      <c r="I491" s="108"/>
      <c r="J491" s="44"/>
      <c r="K491" s="44" t="str">
        <f t="shared" si="37"/>
        <v/>
      </c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16">
        <f t="shared" si="38"/>
        <v>0</v>
      </c>
      <c r="AX491" s="16">
        <f t="shared" si="39"/>
        <v>0</v>
      </c>
      <c r="AY491" s="16">
        <f t="shared" si="40"/>
        <v>0</v>
      </c>
      <c r="AZ491" s="18" t="str">
        <f t="shared" si="41"/>
        <v/>
      </c>
      <c r="BA491" s="54"/>
    </row>
    <row r="492" spans="1:53" x14ac:dyDescent="0.25">
      <c r="A492" s="108"/>
      <c r="B492" s="44"/>
      <c r="C492" s="44"/>
      <c r="D492" s="44"/>
      <c r="E492" s="44"/>
      <c r="F492" s="44"/>
      <c r="G492" s="44"/>
      <c r="H492" s="44"/>
      <c r="I492" s="108"/>
      <c r="J492" s="44"/>
      <c r="K492" s="44" t="str">
        <f t="shared" si="37"/>
        <v/>
      </c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16">
        <f t="shared" si="38"/>
        <v>0</v>
      </c>
      <c r="AX492" s="16">
        <f t="shared" si="39"/>
        <v>0</v>
      </c>
      <c r="AY492" s="16">
        <f t="shared" si="40"/>
        <v>0</v>
      </c>
      <c r="AZ492" s="18" t="str">
        <f t="shared" si="41"/>
        <v/>
      </c>
      <c r="BA492" s="54"/>
    </row>
    <row r="493" spans="1:53" x14ac:dyDescent="0.25">
      <c r="A493" s="108"/>
      <c r="B493" s="44"/>
      <c r="C493" s="44"/>
      <c r="D493" s="44"/>
      <c r="E493" s="44"/>
      <c r="F493" s="44"/>
      <c r="G493" s="44"/>
      <c r="H493" s="44"/>
      <c r="I493" s="108"/>
      <c r="J493" s="44"/>
      <c r="K493" s="44" t="str">
        <f t="shared" si="37"/>
        <v/>
      </c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16">
        <f t="shared" si="38"/>
        <v>0</v>
      </c>
      <c r="AX493" s="16">
        <f t="shared" si="39"/>
        <v>0</v>
      </c>
      <c r="AY493" s="16">
        <f t="shared" si="40"/>
        <v>0</v>
      </c>
      <c r="AZ493" s="18" t="str">
        <f t="shared" si="41"/>
        <v/>
      </c>
      <c r="BA493" s="54"/>
    </row>
    <row r="494" spans="1:53" x14ac:dyDescent="0.25">
      <c r="A494" s="108"/>
      <c r="B494" s="44"/>
      <c r="C494" s="44"/>
      <c r="D494" s="44"/>
      <c r="E494" s="44"/>
      <c r="F494" s="44"/>
      <c r="G494" s="44"/>
      <c r="H494" s="44"/>
      <c r="I494" s="108"/>
      <c r="J494" s="44"/>
      <c r="K494" s="44" t="str">
        <f t="shared" si="37"/>
        <v/>
      </c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16">
        <f t="shared" si="38"/>
        <v>0</v>
      </c>
      <c r="AX494" s="16">
        <f t="shared" si="39"/>
        <v>0</v>
      </c>
      <c r="AY494" s="16">
        <f t="shared" si="40"/>
        <v>0</v>
      </c>
      <c r="AZ494" s="18" t="str">
        <f t="shared" si="41"/>
        <v/>
      </c>
      <c r="BA494" s="54"/>
    </row>
    <row r="495" spans="1:53" x14ac:dyDescent="0.25">
      <c r="A495" s="108"/>
      <c r="B495" s="44"/>
      <c r="C495" s="44"/>
      <c r="D495" s="44"/>
      <c r="E495" s="44"/>
      <c r="F495" s="44"/>
      <c r="G495" s="44"/>
      <c r="H495" s="44"/>
      <c r="I495" s="108"/>
      <c r="J495" s="44"/>
      <c r="K495" s="44" t="str">
        <f t="shared" si="37"/>
        <v/>
      </c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16">
        <f t="shared" si="38"/>
        <v>0</v>
      </c>
      <c r="AX495" s="16">
        <f t="shared" si="39"/>
        <v>0</v>
      </c>
      <c r="AY495" s="16">
        <f t="shared" si="40"/>
        <v>0</v>
      </c>
      <c r="AZ495" s="18" t="str">
        <f t="shared" si="41"/>
        <v/>
      </c>
      <c r="BA495" s="54"/>
    </row>
    <row r="496" spans="1:53" x14ac:dyDescent="0.25">
      <c r="A496" s="108"/>
      <c r="B496" s="44"/>
      <c r="C496" s="44"/>
      <c r="D496" s="44"/>
      <c r="E496" s="44"/>
      <c r="F496" s="44"/>
      <c r="G496" s="44"/>
      <c r="H496" s="44"/>
      <c r="I496" s="108"/>
      <c r="J496" s="44"/>
      <c r="K496" s="44" t="str">
        <f t="shared" si="37"/>
        <v/>
      </c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16">
        <f t="shared" si="38"/>
        <v>0</v>
      </c>
      <c r="AX496" s="16">
        <f t="shared" si="39"/>
        <v>0</v>
      </c>
      <c r="AY496" s="16">
        <f t="shared" si="40"/>
        <v>0</v>
      </c>
      <c r="AZ496" s="18" t="str">
        <f t="shared" si="41"/>
        <v/>
      </c>
      <c r="BA496" s="54"/>
    </row>
    <row r="497" spans="1:53" x14ac:dyDescent="0.25">
      <c r="A497" s="108"/>
      <c r="B497" s="44"/>
      <c r="C497" s="44"/>
      <c r="D497" s="44"/>
      <c r="E497" s="44"/>
      <c r="F497" s="44"/>
      <c r="G497" s="44"/>
      <c r="H497" s="44"/>
      <c r="I497" s="108"/>
      <c r="J497" s="44"/>
      <c r="K497" s="44" t="str">
        <f t="shared" si="37"/>
        <v/>
      </c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16">
        <f t="shared" si="38"/>
        <v>0</v>
      </c>
      <c r="AX497" s="16">
        <f t="shared" si="39"/>
        <v>0</v>
      </c>
      <c r="AY497" s="16">
        <f t="shared" si="40"/>
        <v>0</v>
      </c>
      <c r="AZ497" s="18" t="str">
        <f t="shared" si="41"/>
        <v/>
      </c>
      <c r="BA497" s="54"/>
    </row>
    <row r="498" spans="1:53" x14ac:dyDescent="0.25">
      <c r="A498" s="108"/>
      <c r="B498" s="44"/>
      <c r="C498" s="44"/>
      <c r="D498" s="44"/>
      <c r="E498" s="44"/>
      <c r="F498" s="44"/>
      <c r="G498" s="44"/>
      <c r="H498" s="44"/>
      <c r="I498" s="108"/>
      <c r="J498" s="44"/>
      <c r="K498" s="44" t="str">
        <f t="shared" si="37"/>
        <v/>
      </c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16">
        <f t="shared" si="38"/>
        <v>0</v>
      </c>
      <c r="AX498" s="16">
        <f t="shared" si="39"/>
        <v>0</v>
      </c>
      <c r="AY498" s="16">
        <f t="shared" si="40"/>
        <v>0</v>
      </c>
      <c r="AZ498" s="18" t="str">
        <f t="shared" si="41"/>
        <v/>
      </c>
      <c r="BA498" s="54"/>
    </row>
    <row r="499" spans="1:53" x14ac:dyDescent="0.25">
      <c r="A499" s="108"/>
      <c r="B499" s="44"/>
      <c r="C499" s="44"/>
      <c r="D499" s="44"/>
      <c r="E499" s="44"/>
      <c r="F499" s="44"/>
      <c r="G499" s="44"/>
      <c r="H499" s="44"/>
      <c r="I499" s="108"/>
      <c r="J499" s="44"/>
      <c r="K499" s="44" t="str">
        <f t="shared" si="37"/>
        <v/>
      </c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16">
        <f t="shared" si="38"/>
        <v>0</v>
      </c>
      <c r="AX499" s="16">
        <f t="shared" si="39"/>
        <v>0</v>
      </c>
      <c r="AY499" s="16">
        <f t="shared" si="40"/>
        <v>0</v>
      </c>
      <c r="AZ499" s="18" t="str">
        <f t="shared" si="41"/>
        <v/>
      </c>
      <c r="BA499" s="54"/>
    </row>
    <row r="500" spans="1:53" x14ac:dyDescent="0.25">
      <c r="A500" s="108"/>
      <c r="B500" s="44"/>
      <c r="C500" s="44"/>
      <c r="D500" s="44"/>
      <c r="E500" s="44"/>
      <c r="F500" s="44"/>
      <c r="G500" s="44"/>
      <c r="H500" s="44"/>
      <c r="I500" s="108"/>
      <c r="J500" s="44"/>
      <c r="K500" s="44" t="str">
        <f t="shared" si="37"/>
        <v/>
      </c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16">
        <f t="shared" si="38"/>
        <v>0</v>
      </c>
      <c r="AX500" s="16">
        <f t="shared" si="39"/>
        <v>0</v>
      </c>
      <c r="AY500" s="16">
        <f t="shared" si="40"/>
        <v>0</v>
      </c>
      <c r="AZ500" s="18" t="str">
        <f t="shared" si="41"/>
        <v/>
      </c>
      <c r="BA500" s="54"/>
    </row>
    <row r="501" spans="1:53" x14ac:dyDescent="0.25">
      <c r="A501" s="108"/>
      <c r="B501" s="44"/>
      <c r="C501" s="44"/>
      <c r="D501" s="44"/>
      <c r="E501" s="44"/>
      <c r="F501" s="44"/>
      <c r="G501" s="44"/>
      <c r="H501" s="44"/>
      <c r="I501" s="108"/>
      <c r="J501" s="44"/>
      <c r="K501" s="44" t="str">
        <f t="shared" si="37"/>
        <v/>
      </c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16">
        <f t="shared" si="38"/>
        <v>0</v>
      </c>
      <c r="AX501" s="16">
        <f t="shared" si="39"/>
        <v>0</v>
      </c>
      <c r="AY501" s="16">
        <f t="shared" si="40"/>
        <v>0</v>
      </c>
      <c r="AZ501" s="18" t="str">
        <f t="shared" si="41"/>
        <v/>
      </c>
      <c r="BA501" s="54"/>
    </row>
    <row r="502" spans="1:53" x14ac:dyDescent="0.25">
      <c r="A502" s="108"/>
      <c r="B502" s="44"/>
      <c r="C502" s="44"/>
      <c r="D502" s="44"/>
      <c r="E502" s="44"/>
      <c r="F502" s="44"/>
      <c r="G502" s="44"/>
      <c r="H502" s="44"/>
      <c r="I502" s="108"/>
      <c r="J502" s="44"/>
      <c r="K502" s="44" t="str">
        <f t="shared" si="37"/>
        <v/>
      </c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16">
        <f t="shared" si="38"/>
        <v>0</v>
      </c>
      <c r="AX502" s="16">
        <f t="shared" si="39"/>
        <v>0</v>
      </c>
      <c r="AY502" s="16">
        <f t="shared" si="40"/>
        <v>0</v>
      </c>
      <c r="AZ502" s="18" t="str">
        <f t="shared" si="41"/>
        <v/>
      </c>
      <c r="BA502" s="54"/>
    </row>
    <row r="503" spans="1:53" x14ac:dyDescent="0.25">
      <c r="A503" s="108"/>
      <c r="B503" s="44"/>
      <c r="C503" s="44"/>
      <c r="D503" s="44"/>
      <c r="E503" s="44"/>
      <c r="F503" s="44"/>
      <c r="G503" s="44"/>
      <c r="H503" s="44"/>
      <c r="I503" s="108"/>
      <c r="J503" s="44"/>
      <c r="K503" s="44" t="str">
        <f t="shared" si="37"/>
        <v/>
      </c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16">
        <f t="shared" si="38"/>
        <v>0</v>
      </c>
      <c r="AX503" s="16">
        <f t="shared" si="39"/>
        <v>0</v>
      </c>
      <c r="AY503" s="16">
        <f t="shared" si="40"/>
        <v>0</v>
      </c>
      <c r="AZ503" s="18" t="str">
        <f t="shared" si="41"/>
        <v/>
      </c>
      <c r="BA503" s="54"/>
    </row>
    <row r="504" spans="1:53" x14ac:dyDescent="0.25">
      <c r="A504" s="108"/>
      <c r="B504" s="44"/>
      <c r="C504" s="44"/>
      <c r="D504" s="44"/>
      <c r="E504" s="44"/>
      <c r="F504" s="44"/>
      <c r="G504" s="44"/>
      <c r="H504" s="44"/>
      <c r="I504" s="108"/>
      <c r="J504" s="44"/>
      <c r="K504" s="44" t="str">
        <f t="shared" si="37"/>
        <v/>
      </c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16">
        <f t="shared" si="38"/>
        <v>0</v>
      </c>
      <c r="AX504" s="16">
        <f t="shared" si="39"/>
        <v>0</v>
      </c>
      <c r="AY504" s="16">
        <f t="shared" si="40"/>
        <v>0</v>
      </c>
      <c r="AZ504" s="18" t="str">
        <f t="shared" si="41"/>
        <v/>
      </c>
      <c r="BA504" s="54"/>
    </row>
    <row r="505" spans="1:53" x14ac:dyDescent="0.25">
      <c r="A505" s="108"/>
      <c r="B505" s="44"/>
      <c r="C505" s="44"/>
      <c r="D505" s="44"/>
      <c r="E505" s="44"/>
      <c r="F505" s="44"/>
      <c r="G505" s="44"/>
      <c r="H505" s="44"/>
      <c r="I505" s="108"/>
      <c r="J505" s="44"/>
      <c r="K505" s="44" t="str">
        <f t="shared" si="37"/>
        <v/>
      </c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16">
        <f t="shared" si="38"/>
        <v>0</v>
      </c>
      <c r="AX505" s="16">
        <f t="shared" si="39"/>
        <v>0</v>
      </c>
      <c r="AY505" s="16">
        <f t="shared" si="40"/>
        <v>0</v>
      </c>
      <c r="AZ505" s="18" t="str">
        <f t="shared" si="41"/>
        <v/>
      </c>
      <c r="BA505" s="54"/>
    </row>
    <row r="506" spans="1:53" x14ac:dyDescent="0.25">
      <c r="A506" s="108"/>
      <c r="B506" s="44"/>
      <c r="C506" s="44"/>
      <c r="D506" s="44"/>
      <c r="E506" s="44"/>
      <c r="F506" s="44"/>
      <c r="G506" s="44"/>
      <c r="H506" s="44"/>
      <c r="I506" s="108"/>
      <c r="J506" s="44"/>
      <c r="K506" s="44" t="str">
        <f t="shared" si="37"/>
        <v/>
      </c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16">
        <f t="shared" si="38"/>
        <v>0</v>
      </c>
      <c r="AX506" s="16">
        <f t="shared" si="39"/>
        <v>0</v>
      </c>
      <c r="AY506" s="16">
        <f t="shared" si="40"/>
        <v>0</v>
      </c>
      <c r="AZ506" s="18" t="str">
        <f t="shared" si="41"/>
        <v/>
      </c>
      <c r="BA506" s="54"/>
    </row>
    <row r="507" spans="1:53" x14ac:dyDescent="0.25">
      <c r="A507" s="108"/>
      <c r="B507" s="44"/>
      <c r="C507" s="44"/>
      <c r="D507" s="44"/>
      <c r="E507" s="44"/>
      <c r="F507" s="44"/>
      <c r="G507" s="44"/>
      <c r="H507" s="44"/>
      <c r="I507" s="108"/>
      <c r="J507" s="44"/>
      <c r="K507" s="44" t="str">
        <f t="shared" si="37"/>
        <v/>
      </c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16">
        <f t="shared" si="38"/>
        <v>0</v>
      </c>
      <c r="AX507" s="16">
        <f t="shared" si="39"/>
        <v>0</v>
      </c>
      <c r="AY507" s="16">
        <f t="shared" si="40"/>
        <v>0</v>
      </c>
      <c r="AZ507" s="18" t="str">
        <f t="shared" si="41"/>
        <v/>
      </c>
      <c r="BA507" s="54"/>
    </row>
    <row r="508" spans="1:53" x14ac:dyDescent="0.25">
      <c r="A508" s="108"/>
      <c r="B508" s="44"/>
      <c r="C508" s="44"/>
      <c r="D508" s="44"/>
      <c r="E508" s="44"/>
      <c r="F508" s="44"/>
      <c r="G508" s="44"/>
      <c r="H508" s="44"/>
      <c r="I508" s="108"/>
      <c r="J508" s="44"/>
      <c r="K508" s="44" t="str">
        <f t="shared" si="37"/>
        <v/>
      </c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16">
        <f t="shared" si="38"/>
        <v>0</v>
      </c>
      <c r="AX508" s="16">
        <f t="shared" si="39"/>
        <v>0</v>
      </c>
      <c r="AY508" s="16">
        <f t="shared" si="40"/>
        <v>0</v>
      </c>
      <c r="AZ508" s="18" t="str">
        <f t="shared" si="41"/>
        <v/>
      </c>
      <c r="BA508" s="54"/>
    </row>
    <row r="509" spans="1:53" x14ac:dyDescent="0.25">
      <c r="A509" s="108"/>
      <c r="B509" s="44"/>
      <c r="C509" s="44"/>
      <c r="D509" s="44"/>
      <c r="E509" s="44"/>
      <c r="F509" s="44"/>
      <c r="G509" s="44"/>
      <c r="H509" s="44"/>
      <c r="I509" s="108"/>
      <c r="J509" s="44"/>
      <c r="K509" s="44" t="str">
        <f t="shared" si="37"/>
        <v/>
      </c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16">
        <f t="shared" si="38"/>
        <v>0</v>
      </c>
      <c r="AX509" s="16">
        <f t="shared" si="39"/>
        <v>0</v>
      </c>
      <c r="AY509" s="16">
        <f t="shared" si="40"/>
        <v>0</v>
      </c>
      <c r="AZ509" s="18" t="str">
        <f t="shared" si="41"/>
        <v/>
      </c>
      <c r="BA509" s="54"/>
    </row>
    <row r="510" spans="1:53" x14ac:dyDescent="0.25">
      <c r="A510" s="108"/>
      <c r="B510" s="44"/>
      <c r="C510" s="44"/>
      <c r="D510" s="44"/>
      <c r="E510" s="44"/>
      <c r="F510" s="44"/>
      <c r="G510" s="44"/>
      <c r="H510" s="44"/>
      <c r="I510" s="108"/>
      <c r="J510" s="44"/>
      <c r="K510" s="44" t="str">
        <f t="shared" si="37"/>
        <v/>
      </c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16">
        <f t="shared" si="38"/>
        <v>0</v>
      </c>
      <c r="AX510" s="16">
        <f t="shared" si="39"/>
        <v>0</v>
      </c>
      <c r="AY510" s="16">
        <f t="shared" si="40"/>
        <v>0</v>
      </c>
      <c r="AZ510" s="18" t="str">
        <f t="shared" si="41"/>
        <v/>
      </c>
      <c r="BA510" s="54"/>
    </row>
    <row r="511" spans="1:53" x14ac:dyDescent="0.25">
      <c r="A511" s="108"/>
      <c r="B511" s="44"/>
      <c r="C511" s="44"/>
      <c r="D511" s="44"/>
      <c r="E511" s="44"/>
      <c r="F511" s="44"/>
      <c r="G511" s="44"/>
      <c r="H511" s="44"/>
      <c r="I511" s="108"/>
      <c r="J511" s="44"/>
      <c r="K511" s="44" t="str">
        <f t="shared" si="37"/>
        <v/>
      </c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16">
        <f t="shared" si="38"/>
        <v>0</v>
      </c>
      <c r="AX511" s="16">
        <f t="shared" si="39"/>
        <v>0</v>
      </c>
      <c r="AY511" s="16">
        <f t="shared" si="40"/>
        <v>0</v>
      </c>
      <c r="AZ511" s="18" t="str">
        <f t="shared" si="41"/>
        <v/>
      </c>
      <c r="BA511" s="54"/>
    </row>
    <row r="512" spans="1:53" x14ac:dyDescent="0.25">
      <c r="A512" s="108"/>
      <c r="B512" s="44"/>
      <c r="C512" s="44"/>
      <c r="D512" s="44"/>
      <c r="E512" s="44"/>
      <c r="F512" s="44"/>
      <c r="G512" s="44"/>
      <c r="H512" s="44"/>
      <c r="I512" s="108"/>
      <c r="J512" s="44"/>
      <c r="K512" s="44" t="str">
        <f t="shared" si="37"/>
        <v/>
      </c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16">
        <f t="shared" si="38"/>
        <v>0</v>
      </c>
      <c r="AX512" s="16">
        <f t="shared" si="39"/>
        <v>0</v>
      </c>
      <c r="AY512" s="16">
        <f t="shared" si="40"/>
        <v>0</v>
      </c>
      <c r="AZ512" s="18" t="str">
        <f t="shared" si="41"/>
        <v/>
      </c>
      <c r="BA512" s="54"/>
    </row>
    <row r="513" spans="1:53" x14ac:dyDescent="0.25">
      <c r="A513" s="108"/>
      <c r="B513" s="44"/>
      <c r="C513" s="44"/>
      <c r="D513" s="44"/>
      <c r="E513" s="44"/>
      <c r="F513" s="44"/>
      <c r="G513" s="44"/>
      <c r="H513" s="44"/>
      <c r="I513" s="108"/>
      <c r="J513" s="44"/>
      <c r="K513" s="44" t="str">
        <f t="shared" si="37"/>
        <v/>
      </c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16">
        <f t="shared" si="38"/>
        <v>0</v>
      </c>
      <c r="AX513" s="16">
        <f t="shared" si="39"/>
        <v>0</v>
      </c>
      <c r="AY513" s="16">
        <f t="shared" si="40"/>
        <v>0</v>
      </c>
      <c r="AZ513" s="18" t="str">
        <f t="shared" si="41"/>
        <v/>
      </c>
      <c r="BA513" s="54"/>
    </row>
    <row r="514" spans="1:53" x14ac:dyDescent="0.25">
      <c r="A514" s="108"/>
      <c r="B514" s="44"/>
      <c r="C514" s="44"/>
      <c r="D514" s="44"/>
      <c r="E514" s="44"/>
      <c r="F514" s="44"/>
      <c r="G514" s="44"/>
      <c r="H514" s="44"/>
      <c r="I514" s="108"/>
      <c r="J514" s="44"/>
      <c r="K514" s="44" t="str">
        <f t="shared" si="37"/>
        <v/>
      </c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16">
        <f t="shared" si="38"/>
        <v>0</v>
      </c>
      <c r="AX514" s="16">
        <f t="shared" si="39"/>
        <v>0</v>
      </c>
      <c r="AY514" s="16">
        <f t="shared" si="40"/>
        <v>0</v>
      </c>
      <c r="AZ514" s="18" t="str">
        <f t="shared" si="41"/>
        <v/>
      </c>
      <c r="BA514" s="54"/>
    </row>
    <row r="515" spans="1:53" x14ac:dyDescent="0.25">
      <c r="A515" s="108"/>
      <c r="B515" s="44"/>
      <c r="C515" s="44"/>
      <c r="D515" s="44"/>
      <c r="E515" s="44"/>
      <c r="F515" s="44"/>
      <c r="G515" s="44"/>
      <c r="H515" s="44"/>
      <c r="I515" s="108"/>
      <c r="J515" s="44"/>
      <c r="K515" s="44" t="str">
        <f t="shared" si="37"/>
        <v/>
      </c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16">
        <f t="shared" si="38"/>
        <v>0</v>
      </c>
      <c r="AX515" s="16">
        <f t="shared" si="39"/>
        <v>0</v>
      </c>
      <c r="AY515" s="16">
        <f t="shared" si="40"/>
        <v>0</v>
      </c>
      <c r="AZ515" s="18" t="str">
        <f t="shared" si="41"/>
        <v/>
      </c>
      <c r="BA515" s="54"/>
    </row>
    <row r="516" spans="1:53" x14ac:dyDescent="0.25">
      <c r="A516" s="108"/>
      <c r="B516" s="44"/>
      <c r="C516" s="44"/>
      <c r="D516" s="44"/>
      <c r="E516" s="44"/>
      <c r="F516" s="44"/>
      <c r="G516" s="44"/>
      <c r="H516" s="44"/>
      <c r="I516" s="108"/>
      <c r="J516" s="44"/>
      <c r="K516" s="44" t="str">
        <f t="shared" ref="K516:K579" si="42">AZ516</f>
        <v/>
      </c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16">
        <f t="shared" ref="AW516:AW579" si="43">COUNTIF(L516:AV516,"=3")+COUNTIF(L516:AV516,"=4")+COUNTIF(L516:AV516,"=5")</f>
        <v>0</v>
      </c>
      <c r="AX516" s="16">
        <f t="shared" ref="AX516:AX579" si="44">COUNTIF(L516:AV516,"=4")</f>
        <v>0</v>
      </c>
      <c r="AY516" s="16">
        <f t="shared" ref="AY516:AY579" si="45">COUNTIF(L516:AV516,"=1")</f>
        <v>0</v>
      </c>
      <c r="AZ516" s="18" t="str">
        <f t="shared" ref="AZ516:AZ579" si="46">IFERROR(IF(I516&lt;&gt;"",IF(AX516/AW516*100=100, (AX516+AY516)/AW516*100,AX516/AW516*100),""),0)</f>
        <v/>
      </c>
      <c r="BA516" s="54"/>
    </row>
    <row r="517" spans="1:53" x14ac:dyDescent="0.25">
      <c r="A517" s="108"/>
      <c r="B517" s="44"/>
      <c r="C517" s="44"/>
      <c r="D517" s="44"/>
      <c r="E517" s="44"/>
      <c r="F517" s="44"/>
      <c r="G517" s="44"/>
      <c r="H517" s="44"/>
      <c r="I517" s="108"/>
      <c r="J517" s="44"/>
      <c r="K517" s="44" t="str">
        <f t="shared" si="42"/>
        <v/>
      </c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16">
        <f t="shared" si="43"/>
        <v>0</v>
      </c>
      <c r="AX517" s="16">
        <f t="shared" si="44"/>
        <v>0</v>
      </c>
      <c r="AY517" s="16">
        <f t="shared" si="45"/>
        <v>0</v>
      </c>
      <c r="AZ517" s="18" t="str">
        <f t="shared" si="46"/>
        <v/>
      </c>
      <c r="BA517" s="54"/>
    </row>
    <row r="518" spans="1:53" x14ac:dyDescent="0.25">
      <c r="A518" s="108"/>
      <c r="B518" s="44"/>
      <c r="C518" s="44"/>
      <c r="D518" s="44"/>
      <c r="E518" s="44"/>
      <c r="F518" s="44"/>
      <c r="G518" s="44"/>
      <c r="H518" s="44"/>
      <c r="I518" s="108"/>
      <c r="J518" s="44"/>
      <c r="K518" s="44" t="str">
        <f t="shared" si="42"/>
        <v/>
      </c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16">
        <f t="shared" si="43"/>
        <v>0</v>
      </c>
      <c r="AX518" s="16">
        <f t="shared" si="44"/>
        <v>0</v>
      </c>
      <c r="AY518" s="16">
        <f t="shared" si="45"/>
        <v>0</v>
      </c>
      <c r="AZ518" s="18" t="str">
        <f t="shared" si="46"/>
        <v/>
      </c>
      <c r="BA518" s="54"/>
    </row>
    <row r="519" spans="1:53" x14ac:dyDescent="0.25">
      <c r="A519" s="108"/>
      <c r="B519" s="44"/>
      <c r="C519" s="44"/>
      <c r="D519" s="44"/>
      <c r="E519" s="44"/>
      <c r="F519" s="44"/>
      <c r="G519" s="44"/>
      <c r="H519" s="44"/>
      <c r="I519" s="108"/>
      <c r="J519" s="44"/>
      <c r="K519" s="44" t="str">
        <f t="shared" si="42"/>
        <v/>
      </c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16">
        <f t="shared" si="43"/>
        <v>0</v>
      </c>
      <c r="AX519" s="16">
        <f t="shared" si="44"/>
        <v>0</v>
      </c>
      <c r="AY519" s="16">
        <f t="shared" si="45"/>
        <v>0</v>
      </c>
      <c r="AZ519" s="18" t="str">
        <f t="shared" si="46"/>
        <v/>
      </c>
      <c r="BA519" s="54"/>
    </row>
    <row r="520" spans="1:53" x14ac:dyDescent="0.25">
      <c r="A520" s="108"/>
      <c r="B520" s="44"/>
      <c r="C520" s="44"/>
      <c r="D520" s="44"/>
      <c r="E520" s="44"/>
      <c r="F520" s="44"/>
      <c r="G520" s="44"/>
      <c r="H520" s="44"/>
      <c r="I520" s="108"/>
      <c r="J520" s="44"/>
      <c r="K520" s="44" t="str">
        <f t="shared" si="42"/>
        <v/>
      </c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16">
        <f t="shared" si="43"/>
        <v>0</v>
      </c>
      <c r="AX520" s="16">
        <f t="shared" si="44"/>
        <v>0</v>
      </c>
      <c r="AY520" s="16">
        <f t="shared" si="45"/>
        <v>0</v>
      </c>
      <c r="AZ520" s="18" t="str">
        <f t="shared" si="46"/>
        <v/>
      </c>
      <c r="BA520" s="54"/>
    </row>
    <row r="521" spans="1:53" x14ac:dyDescent="0.25">
      <c r="A521" s="108"/>
      <c r="B521" s="44"/>
      <c r="C521" s="44"/>
      <c r="D521" s="44"/>
      <c r="E521" s="44"/>
      <c r="F521" s="44"/>
      <c r="G521" s="44"/>
      <c r="H521" s="44"/>
      <c r="I521" s="108"/>
      <c r="J521" s="44"/>
      <c r="K521" s="44" t="str">
        <f t="shared" si="42"/>
        <v/>
      </c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16">
        <f t="shared" si="43"/>
        <v>0</v>
      </c>
      <c r="AX521" s="16">
        <f t="shared" si="44"/>
        <v>0</v>
      </c>
      <c r="AY521" s="16">
        <f t="shared" si="45"/>
        <v>0</v>
      </c>
      <c r="AZ521" s="18" t="str">
        <f t="shared" si="46"/>
        <v/>
      </c>
      <c r="BA521" s="54"/>
    </row>
    <row r="522" spans="1:53" x14ac:dyDescent="0.25">
      <c r="A522" s="108"/>
      <c r="B522" s="44"/>
      <c r="C522" s="44"/>
      <c r="D522" s="44"/>
      <c r="E522" s="44"/>
      <c r="F522" s="44"/>
      <c r="G522" s="44"/>
      <c r="H522" s="44"/>
      <c r="I522" s="108"/>
      <c r="J522" s="44"/>
      <c r="K522" s="44" t="str">
        <f t="shared" si="42"/>
        <v/>
      </c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16">
        <f t="shared" si="43"/>
        <v>0</v>
      </c>
      <c r="AX522" s="16">
        <f t="shared" si="44"/>
        <v>0</v>
      </c>
      <c r="AY522" s="16">
        <f t="shared" si="45"/>
        <v>0</v>
      </c>
      <c r="AZ522" s="18" t="str">
        <f t="shared" si="46"/>
        <v/>
      </c>
      <c r="BA522" s="54"/>
    </row>
    <row r="523" spans="1:53" x14ac:dyDescent="0.25">
      <c r="A523" s="108"/>
      <c r="B523" s="44"/>
      <c r="C523" s="44"/>
      <c r="D523" s="44"/>
      <c r="E523" s="44"/>
      <c r="F523" s="44"/>
      <c r="G523" s="44"/>
      <c r="H523" s="44"/>
      <c r="I523" s="108"/>
      <c r="J523" s="44"/>
      <c r="K523" s="44" t="str">
        <f t="shared" si="42"/>
        <v/>
      </c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16">
        <f t="shared" si="43"/>
        <v>0</v>
      </c>
      <c r="AX523" s="16">
        <f t="shared" si="44"/>
        <v>0</v>
      </c>
      <c r="AY523" s="16">
        <f t="shared" si="45"/>
        <v>0</v>
      </c>
      <c r="AZ523" s="18" t="str">
        <f t="shared" si="46"/>
        <v/>
      </c>
      <c r="BA523" s="54"/>
    </row>
    <row r="524" spans="1:53" x14ac:dyDescent="0.25">
      <c r="A524" s="108"/>
      <c r="B524" s="44"/>
      <c r="C524" s="44"/>
      <c r="D524" s="44"/>
      <c r="E524" s="44"/>
      <c r="F524" s="44"/>
      <c r="G524" s="44"/>
      <c r="H524" s="44"/>
      <c r="I524" s="108"/>
      <c r="J524" s="44"/>
      <c r="K524" s="44" t="str">
        <f t="shared" si="42"/>
        <v/>
      </c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16">
        <f t="shared" si="43"/>
        <v>0</v>
      </c>
      <c r="AX524" s="16">
        <f t="shared" si="44"/>
        <v>0</v>
      </c>
      <c r="AY524" s="16">
        <f t="shared" si="45"/>
        <v>0</v>
      </c>
      <c r="AZ524" s="18" t="str">
        <f t="shared" si="46"/>
        <v/>
      </c>
      <c r="BA524" s="54"/>
    </row>
    <row r="525" spans="1:53" x14ac:dyDescent="0.25">
      <c r="A525" s="108"/>
      <c r="B525" s="44"/>
      <c r="C525" s="44"/>
      <c r="D525" s="44"/>
      <c r="E525" s="44"/>
      <c r="F525" s="44"/>
      <c r="G525" s="44"/>
      <c r="H525" s="44"/>
      <c r="I525" s="108"/>
      <c r="J525" s="44"/>
      <c r="K525" s="44" t="str">
        <f t="shared" si="42"/>
        <v/>
      </c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16">
        <f t="shared" si="43"/>
        <v>0</v>
      </c>
      <c r="AX525" s="16">
        <f t="shared" si="44"/>
        <v>0</v>
      </c>
      <c r="AY525" s="16">
        <f t="shared" si="45"/>
        <v>0</v>
      </c>
      <c r="AZ525" s="18" t="str">
        <f t="shared" si="46"/>
        <v/>
      </c>
      <c r="BA525" s="54"/>
    </row>
    <row r="526" spans="1:53" x14ac:dyDescent="0.25">
      <c r="A526" s="108"/>
      <c r="B526" s="44"/>
      <c r="C526" s="44"/>
      <c r="D526" s="44"/>
      <c r="E526" s="44"/>
      <c r="F526" s="44"/>
      <c r="G526" s="44"/>
      <c r="H526" s="44"/>
      <c r="I526" s="108"/>
      <c r="J526" s="44"/>
      <c r="K526" s="44" t="str">
        <f t="shared" si="42"/>
        <v/>
      </c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16">
        <f t="shared" si="43"/>
        <v>0</v>
      </c>
      <c r="AX526" s="16">
        <f t="shared" si="44"/>
        <v>0</v>
      </c>
      <c r="AY526" s="16">
        <f t="shared" si="45"/>
        <v>0</v>
      </c>
      <c r="AZ526" s="18" t="str">
        <f t="shared" si="46"/>
        <v/>
      </c>
      <c r="BA526" s="54"/>
    </row>
    <row r="527" spans="1:53" x14ac:dyDescent="0.25">
      <c r="A527" s="108"/>
      <c r="B527" s="44"/>
      <c r="C527" s="44"/>
      <c r="D527" s="44"/>
      <c r="E527" s="44"/>
      <c r="F527" s="44"/>
      <c r="G527" s="44"/>
      <c r="H527" s="44"/>
      <c r="I527" s="108"/>
      <c r="J527" s="44"/>
      <c r="K527" s="44" t="str">
        <f t="shared" si="42"/>
        <v/>
      </c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16">
        <f t="shared" si="43"/>
        <v>0</v>
      </c>
      <c r="AX527" s="16">
        <f t="shared" si="44"/>
        <v>0</v>
      </c>
      <c r="AY527" s="16">
        <f t="shared" si="45"/>
        <v>0</v>
      </c>
      <c r="AZ527" s="18" t="str">
        <f t="shared" si="46"/>
        <v/>
      </c>
      <c r="BA527" s="54"/>
    </row>
    <row r="528" spans="1:53" x14ac:dyDescent="0.25">
      <c r="A528" s="108"/>
      <c r="B528" s="44"/>
      <c r="C528" s="44"/>
      <c r="D528" s="44"/>
      <c r="E528" s="44"/>
      <c r="F528" s="44"/>
      <c r="G528" s="44"/>
      <c r="H528" s="44"/>
      <c r="I528" s="108"/>
      <c r="J528" s="44"/>
      <c r="K528" s="44" t="str">
        <f t="shared" si="42"/>
        <v/>
      </c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16">
        <f t="shared" si="43"/>
        <v>0</v>
      </c>
      <c r="AX528" s="16">
        <f t="shared" si="44"/>
        <v>0</v>
      </c>
      <c r="AY528" s="16">
        <f t="shared" si="45"/>
        <v>0</v>
      </c>
      <c r="AZ528" s="18" t="str">
        <f t="shared" si="46"/>
        <v/>
      </c>
      <c r="BA528" s="54"/>
    </row>
    <row r="529" spans="1:53" x14ac:dyDescent="0.25">
      <c r="A529" s="108"/>
      <c r="B529" s="44"/>
      <c r="C529" s="44"/>
      <c r="D529" s="44"/>
      <c r="E529" s="44"/>
      <c r="F529" s="44"/>
      <c r="G529" s="44"/>
      <c r="H529" s="44"/>
      <c r="I529" s="108"/>
      <c r="J529" s="44"/>
      <c r="K529" s="44" t="str">
        <f t="shared" si="42"/>
        <v/>
      </c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16">
        <f t="shared" si="43"/>
        <v>0</v>
      </c>
      <c r="AX529" s="16">
        <f t="shared" si="44"/>
        <v>0</v>
      </c>
      <c r="AY529" s="16">
        <f t="shared" si="45"/>
        <v>0</v>
      </c>
      <c r="AZ529" s="18" t="str">
        <f t="shared" si="46"/>
        <v/>
      </c>
      <c r="BA529" s="54"/>
    </row>
    <row r="530" spans="1:53" x14ac:dyDescent="0.25">
      <c r="A530" s="108"/>
      <c r="B530" s="44"/>
      <c r="C530" s="44"/>
      <c r="D530" s="44"/>
      <c r="E530" s="44"/>
      <c r="F530" s="44"/>
      <c r="G530" s="44"/>
      <c r="H530" s="44"/>
      <c r="I530" s="108"/>
      <c r="J530" s="44"/>
      <c r="K530" s="44" t="str">
        <f t="shared" si="42"/>
        <v/>
      </c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16">
        <f t="shared" si="43"/>
        <v>0</v>
      </c>
      <c r="AX530" s="16">
        <f t="shared" si="44"/>
        <v>0</v>
      </c>
      <c r="AY530" s="16">
        <f t="shared" si="45"/>
        <v>0</v>
      </c>
      <c r="AZ530" s="18" t="str">
        <f t="shared" si="46"/>
        <v/>
      </c>
      <c r="BA530" s="54"/>
    </row>
    <row r="531" spans="1:53" x14ac:dyDescent="0.25">
      <c r="A531" s="108"/>
      <c r="B531" s="44"/>
      <c r="C531" s="44"/>
      <c r="D531" s="44"/>
      <c r="E531" s="44"/>
      <c r="F531" s="44"/>
      <c r="G531" s="44"/>
      <c r="H531" s="44"/>
      <c r="I531" s="108"/>
      <c r="J531" s="44"/>
      <c r="K531" s="44" t="str">
        <f t="shared" si="42"/>
        <v/>
      </c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16">
        <f t="shared" si="43"/>
        <v>0</v>
      </c>
      <c r="AX531" s="16">
        <f t="shared" si="44"/>
        <v>0</v>
      </c>
      <c r="AY531" s="16">
        <f t="shared" si="45"/>
        <v>0</v>
      </c>
      <c r="AZ531" s="18" t="str">
        <f t="shared" si="46"/>
        <v/>
      </c>
      <c r="BA531" s="54"/>
    </row>
    <row r="532" spans="1:53" x14ac:dyDescent="0.25">
      <c r="A532" s="108"/>
      <c r="B532" s="44"/>
      <c r="C532" s="44"/>
      <c r="D532" s="44"/>
      <c r="E532" s="44"/>
      <c r="F532" s="44"/>
      <c r="G532" s="44"/>
      <c r="H532" s="44"/>
      <c r="I532" s="108"/>
      <c r="J532" s="44"/>
      <c r="K532" s="44" t="str">
        <f t="shared" si="42"/>
        <v/>
      </c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16">
        <f t="shared" si="43"/>
        <v>0</v>
      </c>
      <c r="AX532" s="16">
        <f t="shared" si="44"/>
        <v>0</v>
      </c>
      <c r="AY532" s="16">
        <f t="shared" si="45"/>
        <v>0</v>
      </c>
      <c r="AZ532" s="18" t="str">
        <f t="shared" si="46"/>
        <v/>
      </c>
      <c r="BA532" s="54"/>
    </row>
    <row r="533" spans="1:53" x14ac:dyDescent="0.25">
      <c r="A533" s="108"/>
      <c r="B533" s="44"/>
      <c r="C533" s="44"/>
      <c r="D533" s="44"/>
      <c r="E533" s="44"/>
      <c r="F533" s="44"/>
      <c r="G533" s="44"/>
      <c r="H533" s="44"/>
      <c r="I533" s="108"/>
      <c r="J533" s="44"/>
      <c r="K533" s="44" t="str">
        <f t="shared" si="42"/>
        <v/>
      </c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16">
        <f t="shared" si="43"/>
        <v>0</v>
      </c>
      <c r="AX533" s="16">
        <f t="shared" si="44"/>
        <v>0</v>
      </c>
      <c r="AY533" s="16">
        <f t="shared" si="45"/>
        <v>0</v>
      </c>
      <c r="AZ533" s="18" t="str">
        <f t="shared" si="46"/>
        <v/>
      </c>
      <c r="BA533" s="54"/>
    </row>
    <row r="534" spans="1:53" x14ac:dyDescent="0.25">
      <c r="A534" s="108"/>
      <c r="B534" s="44"/>
      <c r="C534" s="44"/>
      <c r="D534" s="44"/>
      <c r="E534" s="44"/>
      <c r="F534" s="44"/>
      <c r="G534" s="44"/>
      <c r="H534" s="44"/>
      <c r="I534" s="108"/>
      <c r="J534" s="44"/>
      <c r="K534" s="44" t="str">
        <f t="shared" si="42"/>
        <v/>
      </c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16">
        <f t="shared" si="43"/>
        <v>0</v>
      </c>
      <c r="AX534" s="16">
        <f t="shared" si="44"/>
        <v>0</v>
      </c>
      <c r="AY534" s="16">
        <f t="shared" si="45"/>
        <v>0</v>
      </c>
      <c r="AZ534" s="18" t="str">
        <f t="shared" si="46"/>
        <v/>
      </c>
      <c r="BA534" s="54"/>
    </row>
    <row r="535" spans="1:53" x14ac:dyDescent="0.25">
      <c r="A535" s="108"/>
      <c r="B535" s="44"/>
      <c r="C535" s="44"/>
      <c r="D535" s="44"/>
      <c r="E535" s="44"/>
      <c r="F535" s="44"/>
      <c r="G535" s="44"/>
      <c r="H535" s="44"/>
      <c r="I535" s="108"/>
      <c r="J535" s="44"/>
      <c r="K535" s="44" t="str">
        <f t="shared" si="42"/>
        <v/>
      </c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16">
        <f t="shared" si="43"/>
        <v>0</v>
      </c>
      <c r="AX535" s="16">
        <f t="shared" si="44"/>
        <v>0</v>
      </c>
      <c r="AY535" s="16">
        <f t="shared" si="45"/>
        <v>0</v>
      </c>
      <c r="AZ535" s="18" t="str">
        <f t="shared" si="46"/>
        <v/>
      </c>
      <c r="BA535" s="54"/>
    </row>
    <row r="536" spans="1:53" x14ac:dyDescent="0.25">
      <c r="A536" s="108"/>
      <c r="B536" s="44"/>
      <c r="C536" s="44"/>
      <c r="D536" s="44"/>
      <c r="E536" s="44"/>
      <c r="F536" s="44"/>
      <c r="G536" s="44"/>
      <c r="H536" s="44"/>
      <c r="I536" s="108"/>
      <c r="J536" s="44"/>
      <c r="K536" s="44" t="str">
        <f t="shared" si="42"/>
        <v/>
      </c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16">
        <f t="shared" si="43"/>
        <v>0</v>
      </c>
      <c r="AX536" s="16">
        <f t="shared" si="44"/>
        <v>0</v>
      </c>
      <c r="AY536" s="16">
        <f t="shared" si="45"/>
        <v>0</v>
      </c>
      <c r="AZ536" s="18" t="str">
        <f t="shared" si="46"/>
        <v/>
      </c>
      <c r="BA536" s="54"/>
    </row>
    <row r="537" spans="1:53" x14ac:dyDescent="0.25">
      <c r="A537" s="108"/>
      <c r="B537" s="44"/>
      <c r="C537" s="44"/>
      <c r="D537" s="44"/>
      <c r="E537" s="44"/>
      <c r="F537" s="44"/>
      <c r="G537" s="44"/>
      <c r="H537" s="44"/>
      <c r="I537" s="108"/>
      <c r="J537" s="44"/>
      <c r="K537" s="44" t="str">
        <f t="shared" si="42"/>
        <v/>
      </c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16">
        <f t="shared" si="43"/>
        <v>0</v>
      </c>
      <c r="AX537" s="16">
        <f t="shared" si="44"/>
        <v>0</v>
      </c>
      <c r="AY537" s="16">
        <f t="shared" si="45"/>
        <v>0</v>
      </c>
      <c r="AZ537" s="18" t="str">
        <f t="shared" si="46"/>
        <v/>
      </c>
      <c r="BA537" s="54"/>
    </row>
    <row r="538" spans="1:53" x14ac:dyDescent="0.25">
      <c r="A538" s="108"/>
      <c r="B538" s="44"/>
      <c r="C538" s="44"/>
      <c r="D538" s="44"/>
      <c r="E538" s="44"/>
      <c r="F538" s="44"/>
      <c r="G538" s="44"/>
      <c r="H538" s="44"/>
      <c r="I538" s="108"/>
      <c r="J538" s="44"/>
      <c r="K538" s="44" t="str">
        <f t="shared" si="42"/>
        <v/>
      </c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16">
        <f t="shared" si="43"/>
        <v>0</v>
      </c>
      <c r="AX538" s="16">
        <f t="shared" si="44"/>
        <v>0</v>
      </c>
      <c r="AY538" s="16">
        <f t="shared" si="45"/>
        <v>0</v>
      </c>
      <c r="AZ538" s="18" t="str">
        <f t="shared" si="46"/>
        <v/>
      </c>
      <c r="BA538" s="54"/>
    </row>
    <row r="539" spans="1:53" x14ac:dyDescent="0.25">
      <c r="A539" s="108"/>
      <c r="B539" s="44"/>
      <c r="C539" s="44"/>
      <c r="D539" s="44"/>
      <c r="E539" s="44"/>
      <c r="F539" s="44"/>
      <c r="G539" s="44"/>
      <c r="H539" s="44"/>
      <c r="I539" s="108"/>
      <c r="J539" s="44"/>
      <c r="K539" s="44" t="str">
        <f t="shared" si="42"/>
        <v/>
      </c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16">
        <f t="shared" si="43"/>
        <v>0</v>
      </c>
      <c r="AX539" s="16">
        <f t="shared" si="44"/>
        <v>0</v>
      </c>
      <c r="AY539" s="16">
        <f t="shared" si="45"/>
        <v>0</v>
      </c>
      <c r="AZ539" s="18" t="str">
        <f t="shared" si="46"/>
        <v/>
      </c>
      <c r="BA539" s="54"/>
    </row>
    <row r="540" spans="1:53" x14ac:dyDescent="0.25">
      <c r="A540" s="108"/>
      <c r="B540" s="44"/>
      <c r="C540" s="44"/>
      <c r="D540" s="44"/>
      <c r="E540" s="44"/>
      <c r="F540" s="44"/>
      <c r="G540" s="44"/>
      <c r="H540" s="44"/>
      <c r="I540" s="108"/>
      <c r="J540" s="44"/>
      <c r="K540" s="44" t="str">
        <f t="shared" si="42"/>
        <v/>
      </c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16">
        <f t="shared" si="43"/>
        <v>0</v>
      </c>
      <c r="AX540" s="16">
        <f t="shared" si="44"/>
        <v>0</v>
      </c>
      <c r="AY540" s="16">
        <f t="shared" si="45"/>
        <v>0</v>
      </c>
      <c r="AZ540" s="18" t="str">
        <f t="shared" si="46"/>
        <v/>
      </c>
      <c r="BA540" s="54"/>
    </row>
    <row r="541" spans="1:53" x14ac:dyDescent="0.25">
      <c r="A541" s="108"/>
      <c r="B541" s="44"/>
      <c r="C541" s="44"/>
      <c r="D541" s="44"/>
      <c r="E541" s="44"/>
      <c r="F541" s="44"/>
      <c r="G541" s="44"/>
      <c r="H541" s="44"/>
      <c r="I541" s="108"/>
      <c r="J541" s="44"/>
      <c r="K541" s="44" t="str">
        <f t="shared" si="42"/>
        <v/>
      </c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16">
        <f t="shared" si="43"/>
        <v>0</v>
      </c>
      <c r="AX541" s="16">
        <f t="shared" si="44"/>
        <v>0</v>
      </c>
      <c r="AY541" s="16">
        <f t="shared" si="45"/>
        <v>0</v>
      </c>
      <c r="AZ541" s="18" t="str">
        <f t="shared" si="46"/>
        <v/>
      </c>
      <c r="BA541" s="54"/>
    </row>
    <row r="542" spans="1:53" x14ac:dyDescent="0.25">
      <c r="A542" s="108"/>
      <c r="B542" s="44"/>
      <c r="C542" s="44"/>
      <c r="D542" s="44"/>
      <c r="E542" s="44"/>
      <c r="F542" s="44"/>
      <c r="G542" s="44"/>
      <c r="H542" s="44"/>
      <c r="I542" s="108"/>
      <c r="J542" s="44"/>
      <c r="K542" s="44" t="str">
        <f t="shared" si="42"/>
        <v/>
      </c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16">
        <f t="shared" si="43"/>
        <v>0</v>
      </c>
      <c r="AX542" s="16">
        <f t="shared" si="44"/>
        <v>0</v>
      </c>
      <c r="AY542" s="16">
        <f t="shared" si="45"/>
        <v>0</v>
      </c>
      <c r="AZ542" s="18" t="str">
        <f t="shared" si="46"/>
        <v/>
      </c>
      <c r="BA542" s="54"/>
    </row>
    <row r="543" spans="1:53" x14ac:dyDescent="0.25">
      <c r="A543" s="108"/>
      <c r="B543" s="44"/>
      <c r="C543" s="44"/>
      <c r="D543" s="44"/>
      <c r="E543" s="44"/>
      <c r="F543" s="44"/>
      <c r="G543" s="44"/>
      <c r="H543" s="44"/>
      <c r="I543" s="108"/>
      <c r="J543" s="44"/>
      <c r="K543" s="44" t="str">
        <f t="shared" si="42"/>
        <v/>
      </c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16">
        <f t="shared" si="43"/>
        <v>0</v>
      </c>
      <c r="AX543" s="16">
        <f t="shared" si="44"/>
        <v>0</v>
      </c>
      <c r="AY543" s="16">
        <f t="shared" si="45"/>
        <v>0</v>
      </c>
      <c r="AZ543" s="18" t="str">
        <f t="shared" si="46"/>
        <v/>
      </c>
      <c r="BA543" s="54"/>
    </row>
    <row r="544" spans="1:53" x14ac:dyDescent="0.25">
      <c r="A544" s="108"/>
      <c r="B544" s="44"/>
      <c r="C544" s="44"/>
      <c r="D544" s="44"/>
      <c r="E544" s="44"/>
      <c r="F544" s="44"/>
      <c r="G544" s="44"/>
      <c r="H544" s="44"/>
      <c r="I544" s="108"/>
      <c r="J544" s="44"/>
      <c r="K544" s="44" t="str">
        <f t="shared" si="42"/>
        <v/>
      </c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16">
        <f t="shared" si="43"/>
        <v>0</v>
      </c>
      <c r="AX544" s="16">
        <f t="shared" si="44"/>
        <v>0</v>
      </c>
      <c r="AY544" s="16">
        <f t="shared" si="45"/>
        <v>0</v>
      </c>
      <c r="AZ544" s="18" t="str">
        <f t="shared" si="46"/>
        <v/>
      </c>
      <c r="BA544" s="54"/>
    </row>
    <row r="545" spans="1:53" x14ac:dyDescent="0.25">
      <c r="A545" s="108"/>
      <c r="B545" s="44"/>
      <c r="C545" s="44"/>
      <c r="D545" s="44"/>
      <c r="E545" s="44"/>
      <c r="F545" s="44"/>
      <c r="G545" s="44"/>
      <c r="H545" s="44"/>
      <c r="I545" s="108"/>
      <c r="J545" s="44"/>
      <c r="K545" s="44" t="str">
        <f t="shared" si="42"/>
        <v/>
      </c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16">
        <f t="shared" si="43"/>
        <v>0</v>
      </c>
      <c r="AX545" s="16">
        <f t="shared" si="44"/>
        <v>0</v>
      </c>
      <c r="AY545" s="16">
        <f t="shared" si="45"/>
        <v>0</v>
      </c>
      <c r="AZ545" s="18" t="str">
        <f t="shared" si="46"/>
        <v/>
      </c>
      <c r="BA545" s="54"/>
    </row>
    <row r="546" spans="1:53" x14ac:dyDescent="0.25">
      <c r="A546" s="108"/>
      <c r="B546" s="44"/>
      <c r="C546" s="44"/>
      <c r="D546" s="44"/>
      <c r="E546" s="44"/>
      <c r="F546" s="44"/>
      <c r="G546" s="44"/>
      <c r="H546" s="44"/>
      <c r="I546" s="108"/>
      <c r="J546" s="44"/>
      <c r="K546" s="44" t="str">
        <f t="shared" si="42"/>
        <v/>
      </c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16">
        <f t="shared" si="43"/>
        <v>0</v>
      </c>
      <c r="AX546" s="16">
        <f t="shared" si="44"/>
        <v>0</v>
      </c>
      <c r="AY546" s="16">
        <f t="shared" si="45"/>
        <v>0</v>
      </c>
      <c r="AZ546" s="18" t="str">
        <f t="shared" si="46"/>
        <v/>
      </c>
      <c r="BA546" s="54"/>
    </row>
    <row r="547" spans="1:53" x14ac:dyDescent="0.25">
      <c r="A547" s="108"/>
      <c r="B547" s="44"/>
      <c r="C547" s="44"/>
      <c r="D547" s="44"/>
      <c r="E547" s="44"/>
      <c r="F547" s="44"/>
      <c r="G547" s="44"/>
      <c r="H547" s="44"/>
      <c r="I547" s="108"/>
      <c r="J547" s="44"/>
      <c r="K547" s="44" t="str">
        <f t="shared" si="42"/>
        <v/>
      </c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16">
        <f t="shared" si="43"/>
        <v>0</v>
      </c>
      <c r="AX547" s="16">
        <f t="shared" si="44"/>
        <v>0</v>
      </c>
      <c r="AY547" s="16">
        <f t="shared" si="45"/>
        <v>0</v>
      </c>
      <c r="AZ547" s="18" t="str">
        <f t="shared" si="46"/>
        <v/>
      </c>
      <c r="BA547" s="54"/>
    </row>
    <row r="548" spans="1:53" x14ac:dyDescent="0.25">
      <c r="A548" s="108"/>
      <c r="B548" s="44"/>
      <c r="C548" s="44"/>
      <c r="D548" s="44"/>
      <c r="E548" s="44"/>
      <c r="F548" s="44"/>
      <c r="G548" s="44"/>
      <c r="H548" s="44"/>
      <c r="I548" s="108"/>
      <c r="J548" s="44"/>
      <c r="K548" s="44" t="str">
        <f t="shared" si="42"/>
        <v/>
      </c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16">
        <f t="shared" si="43"/>
        <v>0</v>
      </c>
      <c r="AX548" s="16">
        <f t="shared" si="44"/>
        <v>0</v>
      </c>
      <c r="AY548" s="16">
        <f t="shared" si="45"/>
        <v>0</v>
      </c>
      <c r="AZ548" s="18" t="str">
        <f t="shared" si="46"/>
        <v/>
      </c>
      <c r="BA548" s="54"/>
    </row>
    <row r="549" spans="1:53" x14ac:dyDescent="0.25">
      <c r="A549" s="108"/>
      <c r="B549" s="44"/>
      <c r="C549" s="44"/>
      <c r="D549" s="44"/>
      <c r="E549" s="44"/>
      <c r="F549" s="44"/>
      <c r="G549" s="44"/>
      <c r="H549" s="44"/>
      <c r="I549" s="108"/>
      <c r="J549" s="44"/>
      <c r="K549" s="44" t="str">
        <f t="shared" si="42"/>
        <v/>
      </c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16">
        <f t="shared" si="43"/>
        <v>0</v>
      </c>
      <c r="AX549" s="16">
        <f t="shared" si="44"/>
        <v>0</v>
      </c>
      <c r="AY549" s="16">
        <f t="shared" si="45"/>
        <v>0</v>
      </c>
      <c r="AZ549" s="18" t="str">
        <f t="shared" si="46"/>
        <v/>
      </c>
      <c r="BA549" s="54"/>
    </row>
    <row r="550" spans="1:53" x14ac:dyDescent="0.25">
      <c r="A550" s="108"/>
      <c r="B550" s="44"/>
      <c r="C550" s="44"/>
      <c r="D550" s="44"/>
      <c r="E550" s="44"/>
      <c r="F550" s="44"/>
      <c r="G550" s="44"/>
      <c r="H550" s="44"/>
      <c r="I550" s="108"/>
      <c r="J550" s="44"/>
      <c r="K550" s="44" t="str">
        <f t="shared" si="42"/>
        <v/>
      </c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16">
        <f t="shared" si="43"/>
        <v>0</v>
      </c>
      <c r="AX550" s="16">
        <f t="shared" si="44"/>
        <v>0</v>
      </c>
      <c r="AY550" s="16">
        <f t="shared" si="45"/>
        <v>0</v>
      </c>
      <c r="AZ550" s="18" t="str">
        <f t="shared" si="46"/>
        <v/>
      </c>
      <c r="BA550" s="54"/>
    </row>
    <row r="551" spans="1:53" x14ac:dyDescent="0.25">
      <c r="A551" s="108"/>
      <c r="B551" s="44"/>
      <c r="C551" s="44"/>
      <c r="D551" s="44"/>
      <c r="E551" s="44"/>
      <c r="F551" s="44"/>
      <c r="G551" s="44"/>
      <c r="H551" s="44"/>
      <c r="I551" s="108"/>
      <c r="J551" s="44"/>
      <c r="K551" s="44" t="str">
        <f t="shared" si="42"/>
        <v/>
      </c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16">
        <f t="shared" si="43"/>
        <v>0</v>
      </c>
      <c r="AX551" s="16">
        <f t="shared" si="44"/>
        <v>0</v>
      </c>
      <c r="AY551" s="16">
        <f t="shared" si="45"/>
        <v>0</v>
      </c>
      <c r="AZ551" s="18" t="str">
        <f t="shared" si="46"/>
        <v/>
      </c>
      <c r="BA551" s="54"/>
    </row>
    <row r="552" spans="1:53" x14ac:dyDescent="0.25">
      <c r="A552" s="108"/>
      <c r="B552" s="44"/>
      <c r="C552" s="44"/>
      <c r="D552" s="44"/>
      <c r="E552" s="44"/>
      <c r="F552" s="44"/>
      <c r="G552" s="44"/>
      <c r="H552" s="44"/>
      <c r="I552" s="108"/>
      <c r="J552" s="44"/>
      <c r="K552" s="44" t="str">
        <f t="shared" si="42"/>
        <v/>
      </c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16">
        <f t="shared" si="43"/>
        <v>0</v>
      </c>
      <c r="AX552" s="16">
        <f t="shared" si="44"/>
        <v>0</v>
      </c>
      <c r="AY552" s="16">
        <f t="shared" si="45"/>
        <v>0</v>
      </c>
      <c r="AZ552" s="18" t="str">
        <f t="shared" si="46"/>
        <v/>
      </c>
      <c r="BA552" s="54"/>
    </row>
    <row r="553" spans="1:53" x14ac:dyDescent="0.25">
      <c r="A553" s="108"/>
      <c r="B553" s="44"/>
      <c r="C553" s="44"/>
      <c r="D553" s="44"/>
      <c r="E553" s="44"/>
      <c r="F553" s="44"/>
      <c r="G553" s="44"/>
      <c r="H553" s="44"/>
      <c r="I553" s="108"/>
      <c r="J553" s="44"/>
      <c r="K553" s="44" t="str">
        <f t="shared" si="42"/>
        <v/>
      </c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16">
        <f t="shared" si="43"/>
        <v>0</v>
      </c>
      <c r="AX553" s="16">
        <f t="shared" si="44"/>
        <v>0</v>
      </c>
      <c r="AY553" s="16">
        <f t="shared" si="45"/>
        <v>0</v>
      </c>
      <c r="AZ553" s="18" t="str">
        <f t="shared" si="46"/>
        <v/>
      </c>
      <c r="BA553" s="54"/>
    </row>
    <row r="554" spans="1:53" x14ac:dyDescent="0.25">
      <c r="A554" s="108"/>
      <c r="B554" s="44"/>
      <c r="C554" s="44"/>
      <c r="D554" s="44"/>
      <c r="E554" s="44"/>
      <c r="F554" s="44"/>
      <c r="G554" s="44"/>
      <c r="H554" s="44"/>
      <c r="I554" s="108"/>
      <c r="J554" s="44"/>
      <c r="K554" s="44" t="str">
        <f t="shared" si="42"/>
        <v/>
      </c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16">
        <f t="shared" si="43"/>
        <v>0</v>
      </c>
      <c r="AX554" s="16">
        <f t="shared" si="44"/>
        <v>0</v>
      </c>
      <c r="AY554" s="16">
        <f t="shared" si="45"/>
        <v>0</v>
      </c>
      <c r="AZ554" s="18" t="str">
        <f t="shared" si="46"/>
        <v/>
      </c>
      <c r="BA554" s="54"/>
    </row>
    <row r="555" spans="1:53" x14ac:dyDescent="0.25">
      <c r="A555" s="108"/>
      <c r="B555" s="44"/>
      <c r="C555" s="44"/>
      <c r="D555" s="44"/>
      <c r="E555" s="44"/>
      <c r="F555" s="44"/>
      <c r="G555" s="44"/>
      <c r="H555" s="44"/>
      <c r="I555" s="108"/>
      <c r="J555" s="44"/>
      <c r="K555" s="44" t="str">
        <f t="shared" si="42"/>
        <v/>
      </c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16">
        <f t="shared" si="43"/>
        <v>0</v>
      </c>
      <c r="AX555" s="16">
        <f t="shared" si="44"/>
        <v>0</v>
      </c>
      <c r="AY555" s="16">
        <f t="shared" si="45"/>
        <v>0</v>
      </c>
      <c r="AZ555" s="18" t="str">
        <f t="shared" si="46"/>
        <v/>
      </c>
      <c r="BA555" s="54"/>
    </row>
    <row r="556" spans="1:53" x14ac:dyDescent="0.25">
      <c r="A556" s="108"/>
      <c r="B556" s="44"/>
      <c r="C556" s="44"/>
      <c r="D556" s="44"/>
      <c r="E556" s="44"/>
      <c r="F556" s="44"/>
      <c r="G556" s="44"/>
      <c r="H556" s="44"/>
      <c r="I556" s="108"/>
      <c r="J556" s="44"/>
      <c r="K556" s="44" t="str">
        <f t="shared" si="42"/>
        <v/>
      </c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16">
        <f t="shared" si="43"/>
        <v>0</v>
      </c>
      <c r="AX556" s="16">
        <f t="shared" si="44"/>
        <v>0</v>
      </c>
      <c r="AY556" s="16">
        <f t="shared" si="45"/>
        <v>0</v>
      </c>
      <c r="AZ556" s="18" t="str">
        <f t="shared" si="46"/>
        <v/>
      </c>
      <c r="BA556" s="54"/>
    </row>
    <row r="557" spans="1:53" x14ac:dyDescent="0.25">
      <c r="A557" s="108"/>
      <c r="B557" s="44"/>
      <c r="C557" s="44"/>
      <c r="D557" s="44"/>
      <c r="E557" s="44"/>
      <c r="F557" s="44"/>
      <c r="G557" s="44"/>
      <c r="H557" s="44"/>
      <c r="I557" s="108"/>
      <c r="J557" s="44"/>
      <c r="K557" s="44" t="str">
        <f t="shared" si="42"/>
        <v/>
      </c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16">
        <f t="shared" si="43"/>
        <v>0</v>
      </c>
      <c r="AX557" s="16">
        <f t="shared" si="44"/>
        <v>0</v>
      </c>
      <c r="AY557" s="16">
        <f t="shared" si="45"/>
        <v>0</v>
      </c>
      <c r="AZ557" s="18" t="str">
        <f t="shared" si="46"/>
        <v/>
      </c>
      <c r="BA557" s="54"/>
    </row>
    <row r="558" spans="1:53" x14ac:dyDescent="0.25">
      <c r="A558" s="108"/>
      <c r="B558" s="44"/>
      <c r="C558" s="44"/>
      <c r="D558" s="44"/>
      <c r="E558" s="44"/>
      <c r="F558" s="44"/>
      <c r="G558" s="44"/>
      <c r="H558" s="44"/>
      <c r="I558" s="108"/>
      <c r="J558" s="44"/>
      <c r="K558" s="44" t="str">
        <f t="shared" si="42"/>
        <v/>
      </c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16">
        <f t="shared" si="43"/>
        <v>0</v>
      </c>
      <c r="AX558" s="16">
        <f t="shared" si="44"/>
        <v>0</v>
      </c>
      <c r="AY558" s="16">
        <f t="shared" si="45"/>
        <v>0</v>
      </c>
      <c r="AZ558" s="18" t="str">
        <f t="shared" si="46"/>
        <v/>
      </c>
      <c r="BA558" s="54"/>
    </row>
    <row r="559" spans="1:53" x14ac:dyDescent="0.25">
      <c r="A559" s="108"/>
      <c r="B559" s="44"/>
      <c r="C559" s="44"/>
      <c r="D559" s="44"/>
      <c r="E559" s="44"/>
      <c r="F559" s="44"/>
      <c r="G559" s="44"/>
      <c r="H559" s="44"/>
      <c r="I559" s="108"/>
      <c r="J559" s="44"/>
      <c r="K559" s="44" t="str">
        <f t="shared" si="42"/>
        <v/>
      </c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16">
        <f t="shared" si="43"/>
        <v>0</v>
      </c>
      <c r="AX559" s="16">
        <f t="shared" si="44"/>
        <v>0</v>
      </c>
      <c r="AY559" s="16">
        <f t="shared" si="45"/>
        <v>0</v>
      </c>
      <c r="AZ559" s="18" t="str">
        <f t="shared" si="46"/>
        <v/>
      </c>
      <c r="BA559" s="54"/>
    </row>
    <row r="560" spans="1:53" x14ac:dyDescent="0.25">
      <c r="A560" s="108"/>
      <c r="B560" s="44"/>
      <c r="C560" s="44"/>
      <c r="D560" s="44"/>
      <c r="E560" s="44"/>
      <c r="F560" s="44"/>
      <c r="G560" s="44"/>
      <c r="H560" s="44"/>
      <c r="I560" s="108"/>
      <c r="J560" s="44"/>
      <c r="K560" s="44" t="str">
        <f t="shared" si="42"/>
        <v/>
      </c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16">
        <f t="shared" si="43"/>
        <v>0</v>
      </c>
      <c r="AX560" s="16">
        <f t="shared" si="44"/>
        <v>0</v>
      </c>
      <c r="AY560" s="16">
        <f t="shared" si="45"/>
        <v>0</v>
      </c>
      <c r="AZ560" s="18" t="str">
        <f t="shared" si="46"/>
        <v/>
      </c>
      <c r="BA560" s="54"/>
    </row>
    <row r="561" spans="1:53" x14ac:dyDescent="0.25">
      <c r="A561" s="108"/>
      <c r="B561" s="44"/>
      <c r="C561" s="44"/>
      <c r="D561" s="44"/>
      <c r="E561" s="44"/>
      <c r="F561" s="44"/>
      <c r="G561" s="44"/>
      <c r="H561" s="44"/>
      <c r="I561" s="108"/>
      <c r="J561" s="44"/>
      <c r="K561" s="44" t="str">
        <f t="shared" si="42"/>
        <v/>
      </c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16">
        <f t="shared" si="43"/>
        <v>0</v>
      </c>
      <c r="AX561" s="16">
        <f t="shared" si="44"/>
        <v>0</v>
      </c>
      <c r="AY561" s="16">
        <f t="shared" si="45"/>
        <v>0</v>
      </c>
      <c r="AZ561" s="18" t="str">
        <f t="shared" si="46"/>
        <v/>
      </c>
      <c r="BA561" s="54"/>
    </row>
    <row r="562" spans="1:53" x14ac:dyDescent="0.25">
      <c r="A562" s="108"/>
      <c r="B562" s="44"/>
      <c r="C562" s="44"/>
      <c r="D562" s="44"/>
      <c r="E562" s="44"/>
      <c r="F562" s="44"/>
      <c r="G562" s="44"/>
      <c r="H562" s="44"/>
      <c r="I562" s="108"/>
      <c r="J562" s="44"/>
      <c r="K562" s="44" t="str">
        <f t="shared" si="42"/>
        <v/>
      </c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16">
        <f t="shared" si="43"/>
        <v>0</v>
      </c>
      <c r="AX562" s="16">
        <f t="shared" si="44"/>
        <v>0</v>
      </c>
      <c r="AY562" s="16">
        <f t="shared" si="45"/>
        <v>0</v>
      </c>
      <c r="AZ562" s="18" t="str">
        <f t="shared" si="46"/>
        <v/>
      </c>
      <c r="BA562" s="54"/>
    </row>
    <row r="563" spans="1:53" x14ac:dyDescent="0.25">
      <c r="A563" s="108"/>
      <c r="B563" s="44"/>
      <c r="C563" s="44"/>
      <c r="D563" s="44"/>
      <c r="E563" s="44"/>
      <c r="F563" s="44"/>
      <c r="G563" s="44"/>
      <c r="H563" s="44"/>
      <c r="I563" s="108"/>
      <c r="J563" s="44"/>
      <c r="K563" s="44" t="str">
        <f t="shared" si="42"/>
        <v/>
      </c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16">
        <f t="shared" si="43"/>
        <v>0</v>
      </c>
      <c r="AX563" s="16">
        <f t="shared" si="44"/>
        <v>0</v>
      </c>
      <c r="AY563" s="16">
        <f t="shared" si="45"/>
        <v>0</v>
      </c>
      <c r="AZ563" s="18" t="str">
        <f t="shared" si="46"/>
        <v/>
      </c>
      <c r="BA563" s="54"/>
    </row>
    <row r="564" spans="1:53" x14ac:dyDescent="0.25">
      <c r="A564" s="108"/>
      <c r="B564" s="44"/>
      <c r="C564" s="44"/>
      <c r="D564" s="44"/>
      <c r="E564" s="44"/>
      <c r="F564" s="44"/>
      <c r="G564" s="44"/>
      <c r="H564" s="44"/>
      <c r="I564" s="108"/>
      <c r="J564" s="44"/>
      <c r="K564" s="44" t="str">
        <f t="shared" si="42"/>
        <v/>
      </c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16">
        <f t="shared" si="43"/>
        <v>0</v>
      </c>
      <c r="AX564" s="16">
        <f t="shared" si="44"/>
        <v>0</v>
      </c>
      <c r="AY564" s="16">
        <f t="shared" si="45"/>
        <v>0</v>
      </c>
      <c r="AZ564" s="18" t="str">
        <f t="shared" si="46"/>
        <v/>
      </c>
      <c r="BA564" s="54"/>
    </row>
    <row r="565" spans="1:53" x14ac:dyDescent="0.25">
      <c r="A565" s="108"/>
      <c r="B565" s="44"/>
      <c r="C565" s="44"/>
      <c r="D565" s="44"/>
      <c r="E565" s="44"/>
      <c r="F565" s="44"/>
      <c r="G565" s="44"/>
      <c r="H565" s="44"/>
      <c r="I565" s="108"/>
      <c r="J565" s="44"/>
      <c r="K565" s="44" t="str">
        <f t="shared" si="42"/>
        <v/>
      </c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16">
        <f t="shared" si="43"/>
        <v>0</v>
      </c>
      <c r="AX565" s="16">
        <f t="shared" si="44"/>
        <v>0</v>
      </c>
      <c r="AY565" s="16">
        <f t="shared" si="45"/>
        <v>0</v>
      </c>
      <c r="AZ565" s="18" t="str">
        <f t="shared" si="46"/>
        <v/>
      </c>
      <c r="BA565" s="54"/>
    </row>
    <row r="566" spans="1:53" x14ac:dyDescent="0.25">
      <c r="A566" s="108"/>
      <c r="B566" s="44"/>
      <c r="C566" s="44"/>
      <c r="D566" s="44"/>
      <c r="E566" s="44"/>
      <c r="F566" s="44"/>
      <c r="G566" s="44"/>
      <c r="H566" s="44"/>
      <c r="I566" s="108"/>
      <c r="J566" s="44"/>
      <c r="K566" s="44" t="str">
        <f t="shared" si="42"/>
        <v/>
      </c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16">
        <f t="shared" si="43"/>
        <v>0</v>
      </c>
      <c r="AX566" s="16">
        <f t="shared" si="44"/>
        <v>0</v>
      </c>
      <c r="AY566" s="16">
        <f t="shared" si="45"/>
        <v>0</v>
      </c>
      <c r="AZ566" s="18" t="str">
        <f t="shared" si="46"/>
        <v/>
      </c>
      <c r="BA566" s="54"/>
    </row>
    <row r="567" spans="1:53" x14ac:dyDescent="0.25">
      <c r="A567" s="108"/>
      <c r="B567" s="44"/>
      <c r="C567" s="44"/>
      <c r="D567" s="44"/>
      <c r="E567" s="44"/>
      <c r="F567" s="44"/>
      <c r="G567" s="44"/>
      <c r="H567" s="44"/>
      <c r="I567" s="108"/>
      <c r="J567" s="44"/>
      <c r="K567" s="44" t="str">
        <f t="shared" si="42"/>
        <v/>
      </c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16">
        <f t="shared" si="43"/>
        <v>0</v>
      </c>
      <c r="AX567" s="16">
        <f t="shared" si="44"/>
        <v>0</v>
      </c>
      <c r="AY567" s="16">
        <f t="shared" si="45"/>
        <v>0</v>
      </c>
      <c r="AZ567" s="18" t="str">
        <f t="shared" si="46"/>
        <v/>
      </c>
      <c r="BA567" s="54"/>
    </row>
    <row r="568" spans="1:53" x14ac:dyDescent="0.25">
      <c r="A568" s="108"/>
      <c r="B568" s="44"/>
      <c r="C568" s="44"/>
      <c r="D568" s="44"/>
      <c r="E568" s="44"/>
      <c r="F568" s="44"/>
      <c r="G568" s="44"/>
      <c r="H568" s="44"/>
      <c r="I568" s="108"/>
      <c r="J568" s="44"/>
      <c r="K568" s="44" t="str">
        <f t="shared" si="42"/>
        <v/>
      </c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16">
        <f t="shared" si="43"/>
        <v>0</v>
      </c>
      <c r="AX568" s="16">
        <f t="shared" si="44"/>
        <v>0</v>
      </c>
      <c r="AY568" s="16">
        <f t="shared" si="45"/>
        <v>0</v>
      </c>
      <c r="AZ568" s="18" t="str">
        <f t="shared" si="46"/>
        <v/>
      </c>
      <c r="BA568" s="54"/>
    </row>
    <row r="569" spans="1:53" x14ac:dyDescent="0.25">
      <c r="A569" s="108"/>
      <c r="B569" s="44"/>
      <c r="C569" s="44"/>
      <c r="D569" s="44"/>
      <c r="E569" s="44"/>
      <c r="F569" s="44"/>
      <c r="G569" s="44"/>
      <c r="H569" s="44"/>
      <c r="I569" s="108"/>
      <c r="J569" s="44"/>
      <c r="K569" s="44" t="str">
        <f t="shared" si="42"/>
        <v/>
      </c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16">
        <f t="shared" si="43"/>
        <v>0</v>
      </c>
      <c r="AX569" s="16">
        <f t="shared" si="44"/>
        <v>0</v>
      </c>
      <c r="AY569" s="16">
        <f t="shared" si="45"/>
        <v>0</v>
      </c>
      <c r="AZ569" s="18" t="str">
        <f t="shared" si="46"/>
        <v/>
      </c>
      <c r="BA569" s="54"/>
    </row>
    <row r="570" spans="1:53" x14ac:dyDescent="0.25">
      <c r="A570" s="108"/>
      <c r="B570" s="44"/>
      <c r="C570" s="44"/>
      <c r="D570" s="44"/>
      <c r="E570" s="44"/>
      <c r="F570" s="44"/>
      <c r="G570" s="44"/>
      <c r="H570" s="44"/>
      <c r="I570" s="108"/>
      <c r="J570" s="44"/>
      <c r="K570" s="44" t="str">
        <f t="shared" si="42"/>
        <v/>
      </c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16">
        <f t="shared" si="43"/>
        <v>0</v>
      </c>
      <c r="AX570" s="16">
        <f t="shared" si="44"/>
        <v>0</v>
      </c>
      <c r="AY570" s="16">
        <f t="shared" si="45"/>
        <v>0</v>
      </c>
      <c r="AZ570" s="18" t="str">
        <f t="shared" si="46"/>
        <v/>
      </c>
      <c r="BA570" s="54"/>
    </row>
    <row r="571" spans="1:53" x14ac:dyDescent="0.25">
      <c r="A571" s="108"/>
      <c r="B571" s="44"/>
      <c r="C571" s="44"/>
      <c r="D571" s="44"/>
      <c r="E571" s="44"/>
      <c r="F571" s="44"/>
      <c r="G571" s="44"/>
      <c r="H571" s="44"/>
      <c r="I571" s="108"/>
      <c r="J571" s="44"/>
      <c r="K571" s="44" t="str">
        <f t="shared" si="42"/>
        <v/>
      </c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16">
        <f t="shared" si="43"/>
        <v>0</v>
      </c>
      <c r="AX571" s="16">
        <f t="shared" si="44"/>
        <v>0</v>
      </c>
      <c r="AY571" s="16">
        <f t="shared" si="45"/>
        <v>0</v>
      </c>
      <c r="AZ571" s="18" t="str">
        <f t="shared" si="46"/>
        <v/>
      </c>
      <c r="BA571" s="54"/>
    </row>
    <row r="572" spans="1:53" x14ac:dyDescent="0.25">
      <c r="A572" s="108"/>
      <c r="B572" s="44"/>
      <c r="C572" s="44"/>
      <c r="D572" s="44"/>
      <c r="E572" s="44"/>
      <c r="F572" s="44"/>
      <c r="G572" s="44"/>
      <c r="H572" s="44"/>
      <c r="I572" s="108"/>
      <c r="J572" s="44"/>
      <c r="K572" s="44" t="str">
        <f t="shared" si="42"/>
        <v/>
      </c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16">
        <f t="shared" si="43"/>
        <v>0</v>
      </c>
      <c r="AX572" s="16">
        <f t="shared" si="44"/>
        <v>0</v>
      </c>
      <c r="AY572" s="16">
        <f t="shared" si="45"/>
        <v>0</v>
      </c>
      <c r="AZ572" s="18" t="str">
        <f t="shared" si="46"/>
        <v/>
      </c>
      <c r="BA572" s="54"/>
    </row>
    <row r="573" spans="1:53" x14ac:dyDescent="0.25">
      <c r="A573" s="108"/>
      <c r="B573" s="44"/>
      <c r="C573" s="44"/>
      <c r="D573" s="44"/>
      <c r="E573" s="44"/>
      <c r="F573" s="44"/>
      <c r="G573" s="44"/>
      <c r="H573" s="44"/>
      <c r="I573" s="108"/>
      <c r="J573" s="44"/>
      <c r="K573" s="44" t="str">
        <f t="shared" si="42"/>
        <v/>
      </c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16">
        <f t="shared" si="43"/>
        <v>0</v>
      </c>
      <c r="AX573" s="16">
        <f t="shared" si="44"/>
        <v>0</v>
      </c>
      <c r="AY573" s="16">
        <f t="shared" si="45"/>
        <v>0</v>
      </c>
      <c r="AZ573" s="18" t="str">
        <f t="shared" si="46"/>
        <v/>
      </c>
      <c r="BA573" s="54"/>
    </row>
    <row r="574" spans="1:53" x14ac:dyDescent="0.25">
      <c r="A574" s="108"/>
      <c r="B574" s="44"/>
      <c r="C574" s="44"/>
      <c r="D574" s="44"/>
      <c r="E574" s="44"/>
      <c r="F574" s="44"/>
      <c r="G574" s="44"/>
      <c r="H574" s="44"/>
      <c r="I574" s="108"/>
      <c r="J574" s="44"/>
      <c r="K574" s="44" t="str">
        <f t="shared" si="42"/>
        <v/>
      </c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16">
        <f t="shared" si="43"/>
        <v>0</v>
      </c>
      <c r="AX574" s="16">
        <f t="shared" si="44"/>
        <v>0</v>
      </c>
      <c r="AY574" s="16">
        <f t="shared" si="45"/>
        <v>0</v>
      </c>
      <c r="AZ574" s="18" t="str">
        <f t="shared" si="46"/>
        <v/>
      </c>
      <c r="BA574" s="54"/>
    </row>
    <row r="575" spans="1:53" x14ac:dyDescent="0.25">
      <c r="A575" s="108"/>
      <c r="B575" s="44"/>
      <c r="C575" s="44"/>
      <c r="D575" s="44"/>
      <c r="E575" s="44"/>
      <c r="F575" s="44"/>
      <c r="G575" s="44"/>
      <c r="H575" s="44"/>
      <c r="I575" s="108"/>
      <c r="J575" s="44"/>
      <c r="K575" s="44" t="str">
        <f t="shared" si="42"/>
        <v/>
      </c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16">
        <f t="shared" si="43"/>
        <v>0</v>
      </c>
      <c r="AX575" s="16">
        <f t="shared" si="44"/>
        <v>0</v>
      </c>
      <c r="AY575" s="16">
        <f t="shared" si="45"/>
        <v>0</v>
      </c>
      <c r="AZ575" s="18" t="str">
        <f t="shared" si="46"/>
        <v/>
      </c>
      <c r="BA575" s="54"/>
    </row>
    <row r="576" spans="1:53" x14ac:dyDescent="0.25">
      <c r="A576" s="108"/>
      <c r="B576" s="44"/>
      <c r="C576" s="44"/>
      <c r="D576" s="44"/>
      <c r="E576" s="44"/>
      <c r="F576" s="44"/>
      <c r="G576" s="44"/>
      <c r="H576" s="44"/>
      <c r="I576" s="108"/>
      <c r="J576" s="44"/>
      <c r="K576" s="44" t="str">
        <f t="shared" si="42"/>
        <v/>
      </c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16">
        <f t="shared" si="43"/>
        <v>0</v>
      </c>
      <c r="AX576" s="16">
        <f t="shared" si="44"/>
        <v>0</v>
      </c>
      <c r="AY576" s="16">
        <f t="shared" si="45"/>
        <v>0</v>
      </c>
      <c r="AZ576" s="18" t="str">
        <f t="shared" si="46"/>
        <v/>
      </c>
      <c r="BA576" s="54"/>
    </row>
    <row r="577" spans="1:53" x14ac:dyDescent="0.25">
      <c r="A577" s="108"/>
      <c r="B577" s="44"/>
      <c r="C577" s="44"/>
      <c r="D577" s="44"/>
      <c r="E577" s="44"/>
      <c r="F577" s="44"/>
      <c r="G577" s="44"/>
      <c r="H577" s="44"/>
      <c r="I577" s="108"/>
      <c r="J577" s="44"/>
      <c r="K577" s="44" t="str">
        <f t="shared" si="42"/>
        <v/>
      </c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16">
        <f t="shared" si="43"/>
        <v>0</v>
      </c>
      <c r="AX577" s="16">
        <f t="shared" si="44"/>
        <v>0</v>
      </c>
      <c r="AY577" s="16">
        <f t="shared" si="45"/>
        <v>0</v>
      </c>
      <c r="AZ577" s="18" t="str">
        <f t="shared" si="46"/>
        <v/>
      </c>
      <c r="BA577" s="54"/>
    </row>
    <row r="578" spans="1:53" x14ac:dyDescent="0.25">
      <c r="A578" s="108"/>
      <c r="B578" s="44"/>
      <c r="C578" s="44"/>
      <c r="D578" s="44"/>
      <c r="E578" s="44"/>
      <c r="F578" s="44"/>
      <c r="G578" s="44"/>
      <c r="H578" s="44"/>
      <c r="I578" s="108"/>
      <c r="J578" s="44"/>
      <c r="K578" s="44" t="str">
        <f t="shared" si="42"/>
        <v/>
      </c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16">
        <f t="shared" si="43"/>
        <v>0</v>
      </c>
      <c r="AX578" s="16">
        <f t="shared" si="44"/>
        <v>0</v>
      </c>
      <c r="AY578" s="16">
        <f t="shared" si="45"/>
        <v>0</v>
      </c>
      <c r="AZ578" s="18" t="str">
        <f t="shared" si="46"/>
        <v/>
      </c>
      <c r="BA578" s="54"/>
    </row>
    <row r="579" spans="1:53" x14ac:dyDescent="0.25">
      <c r="A579" s="108"/>
      <c r="B579" s="44"/>
      <c r="C579" s="44"/>
      <c r="D579" s="44"/>
      <c r="E579" s="44"/>
      <c r="F579" s="44"/>
      <c r="G579" s="44"/>
      <c r="H579" s="44"/>
      <c r="I579" s="108"/>
      <c r="J579" s="44"/>
      <c r="K579" s="44" t="str">
        <f t="shared" si="42"/>
        <v/>
      </c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16">
        <f t="shared" si="43"/>
        <v>0</v>
      </c>
      <c r="AX579" s="16">
        <f t="shared" si="44"/>
        <v>0</v>
      </c>
      <c r="AY579" s="16">
        <f t="shared" si="45"/>
        <v>0</v>
      </c>
      <c r="AZ579" s="18" t="str">
        <f t="shared" si="46"/>
        <v/>
      </c>
      <c r="BA579" s="54"/>
    </row>
    <row r="580" spans="1:53" x14ac:dyDescent="0.25">
      <c r="A580" s="108"/>
      <c r="B580" s="44"/>
      <c r="C580" s="44"/>
      <c r="D580" s="44"/>
      <c r="E580" s="44"/>
      <c r="F580" s="44"/>
      <c r="G580" s="44"/>
      <c r="H580" s="44"/>
      <c r="I580" s="108"/>
      <c r="J580" s="44"/>
      <c r="K580" s="44" t="str">
        <f t="shared" ref="K580:K643" si="47">AZ580</f>
        <v/>
      </c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16">
        <f t="shared" ref="AW580:AW643" si="48">COUNTIF(L580:AV580,"=3")+COUNTIF(L580:AV580,"=4")+COUNTIF(L580:AV580,"=5")</f>
        <v>0</v>
      </c>
      <c r="AX580" s="16">
        <f t="shared" ref="AX580:AX643" si="49">COUNTIF(L580:AV580,"=4")</f>
        <v>0</v>
      </c>
      <c r="AY580" s="16">
        <f t="shared" ref="AY580:AY643" si="50">COUNTIF(L580:AV580,"=1")</f>
        <v>0</v>
      </c>
      <c r="AZ580" s="18" t="str">
        <f t="shared" ref="AZ580:AZ643" si="51">IFERROR(IF(I580&lt;&gt;"",IF(AX580/AW580*100=100, (AX580+AY580)/AW580*100,AX580/AW580*100),""),0)</f>
        <v/>
      </c>
      <c r="BA580" s="54"/>
    </row>
    <row r="581" spans="1:53" x14ac:dyDescent="0.25">
      <c r="A581" s="108"/>
      <c r="B581" s="44"/>
      <c r="C581" s="44"/>
      <c r="D581" s="44"/>
      <c r="E581" s="44"/>
      <c r="F581" s="44"/>
      <c r="G581" s="44"/>
      <c r="H581" s="44"/>
      <c r="I581" s="108"/>
      <c r="J581" s="44"/>
      <c r="K581" s="44" t="str">
        <f t="shared" si="47"/>
        <v/>
      </c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16">
        <f t="shared" si="48"/>
        <v>0</v>
      </c>
      <c r="AX581" s="16">
        <f t="shared" si="49"/>
        <v>0</v>
      </c>
      <c r="AY581" s="16">
        <f t="shared" si="50"/>
        <v>0</v>
      </c>
      <c r="AZ581" s="18" t="str">
        <f t="shared" si="51"/>
        <v/>
      </c>
      <c r="BA581" s="54"/>
    </row>
    <row r="582" spans="1:53" x14ac:dyDescent="0.25">
      <c r="A582" s="108"/>
      <c r="B582" s="44"/>
      <c r="C582" s="44"/>
      <c r="D582" s="44"/>
      <c r="E582" s="44"/>
      <c r="F582" s="44"/>
      <c r="G582" s="44"/>
      <c r="H582" s="44"/>
      <c r="I582" s="108"/>
      <c r="J582" s="44"/>
      <c r="K582" s="44" t="str">
        <f t="shared" si="47"/>
        <v/>
      </c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16">
        <f t="shared" si="48"/>
        <v>0</v>
      </c>
      <c r="AX582" s="16">
        <f t="shared" si="49"/>
        <v>0</v>
      </c>
      <c r="AY582" s="16">
        <f t="shared" si="50"/>
        <v>0</v>
      </c>
      <c r="AZ582" s="18" t="str">
        <f t="shared" si="51"/>
        <v/>
      </c>
      <c r="BA582" s="54"/>
    </row>
    <row r="583" spans="1:53" x14ac:dyDescent="0.25">
      <c r="A583" s="108"/>
      <c r="B583" s="44"/>
      <c r="C583" s="44"/>
      <c r="D583" s="44"/>
      <c r="E583" s="44"/>
      <c r="F583" s="44"/>
      <c r="G583" s="44"/>
      <c r="H583" s="44"/>
      <c r="I583" s="108"/>
      <c r="J583" s="44"/>
      <c r="K583" s="44" t="str">
        <f t="shared" si="47"/>
        <v/>
      </c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16">
        <f t="shared" si="48"/>
        <v>0</v>
      </c>
      <c r="AX583" s="16">
        <f t="shared" si="49"/>
        <v>0</v>
      </c>
      <c r="AY583" s="16">
        <f t="shared" si="50"/>
        <v>0</v>
      </c>
      <c r="AZ583" s="18" t="str">
        <f t="shared" si="51"/>
        <v/>
      </c>
      <c r="BA583" s="54"/>
    </row>
    <row r="584" spans="1:53" x14ac:dyDescent="0.25">
      <c r="A584" s="108"/>
      <c r="B584" s="44"/>
      <c r="C584" s="44"/>
      <c r="D584" s="44"/>
      <c r="E584" s="44"/>
      <c r="F584" s="44"/>
      <c r="G584" s="44"/>
      <c r="H584" s="44"/>
      <c r="I584" s="108"/>
      <c r="J584" s="44"/>
      <c r="K584" s="44" t="str">
        <f t="shared" si="47"/>
        <v/>
      </c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16">
        <f t="shared" si="48"/>
        <v>0</v>
      </c>
      <c r="AX584" s="16">
        <f t="shared" si="49"/>
        <v>0</v>
      </c>
      <c r="AY584" s="16">
        <f t="shared" si="50"/>
        <v>0</v>
      </c>
      <c r="AZ584" s="18" t="str">
        <f t="shared" si="51"/>
        <v/>
      </c>
      <c r="BA584" s="54"/>
    </row>
    <row r="585" spans="1:53" x14ac:dyDescent="0.25">
      <c r="A585" s="108"/>
      <c r="B585" s="44"/>
      <c r="C585" s="44"/>
      <c r="D585" s="44"/>
      <c r="E585" s="44"/>
      <c r="F585" s="44"/>
      <c r="G585" s="44"/>
      <c r="H585" s="44"/>
      <c r="I585" s="108"/>
      <c r="J585" s="44"/>
      <c r="K585" s="44" t="str">
        <f t="shared" si="47"/>
        <v/>
      </c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16">
        <f t="shared" si="48"/>
        <v>0</v>
      </c>
      <c r="AX585" s="16">
        <f t="shared" si="49"/>
        <v>0</v>
      </c>
      <c r="AY585" s="16">
        <f t="shared" si="50"/>
        <v>0</v>
      </c>
      <c r="AZ585" s="18" t="str">
        <f t="shared" si="51"/>
        <v/>
      </c>
      <c r="BA585" s="54"/>
    </row>
    <row r="586" spans="1:53" x14ac:dyDescent="0.25">
      <c r="A586" s="108"/>
      <c r="B586" s="44"/>
      <c r="C586" s="44"/>
      <c r="D586" s="44"/>
      <c r="E586" s="44"/>
      <c r="F586" s="44"/>
      <c r="G586" s="44"/>
      <c r="H586" s="44"/>
      <c r="I586" s="108"/>
      <c r="J586" s="44"/>
      <c r="K586" s="44" t="str">
        <f t="shared" si="47"/>
        <v/>
      </c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16">
        <f t="shared" si="48"/>
        <v>0</v>
      </c>
      <c r="AX586" s="16">
        <f t="shared" si="49"/>
        <v>0</v>
      </c>
      <c r="AY586" s="16">
        <f t="shared" si="50"/>
        <v>0</v>
      </c>
      <c r="AZ586" s="18" t="str">
        <f t="shared" si="51"/>
        <v/>
      </c>
      <c r="BA586" s="54"/>
    </row>
    <row r="587" spans="1:53" x14ac:dyDescent="0.25">
      <c r="A587" s="108"/>
      <c r="B587" s="44"/>
      <c r="C587" s="44"/>
      <c r="D587" s="44"/>
      <c r="E587" s="44"/>
      <c r="F587" s="44"/>
      <c r="G587" s="44"/>
      <c r="H587" s="44"/>
      <c r="I587" s="108"/>
      <c r="J587" s="44"/>
      <c r="K587" s="44" t="str">
        <f t="shared" si="47"/>
        <v/>
      </c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16">
        <f t="shared" si="48"/>
        <v>0</v>
      </c>
      <c r="AX587" s="16">
        <f t="shared" si="49"/>
        <v>0</v>
      </c>
      <c r="AY587" s="16">
        <f t="shared" si="50"/>
        <v>0</v>
      </c>
      <c r="AZ587" s="18" t="str">
        <f t="shared" si="51"/>
        <v/>
      </c>
      <c r="BA587" s="54"/>
    </row>
    <row r="588" spans="1:53" x14ac:dyDescent="0.25">
      <c r="A588" s="108"/>
      <c r="B588" s="44"/>
      <c r="C588" s="44"/>
      <c r="D588" s="44"/>
      <c r="E588" s="44"/>
      <c r="F588" s="44"/>
      <c r="G588" s="44"/>
      <c r="H588" s="44"/>
      <c r="I588" s="108"/>
      <c r="J588" s="44"/>
      <c r="K588" s="44" t="str">
        <f t="shared" si="47"/>
        <v/>
      </c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16">
        <f t="shared" si="48"/>
        <v>0</v>
      </c>
      <c r="AX588" s="16">
        <f t="shared" si="49"/>
        <v>0</v>
      </c>
      <c r="AY588" s="16">
        <f t="shared" si="50"/>
        <v>0</v>
      </c>
      <c r="AZ588" s="18" t="str">
        <f t="shared" si="51"/>
        <v/>
      </c>
      <c r="BA588" s="54"/>
    </row>
    <row r="589" spans="1:53" x14ac:dyDescent="0.25">
      <c r="A589" s="108"/>
      <c r="B589" s="44"/>
      <c r="C589" s="44"/>
      <c r="D589" s="44"/>
      <c r="E589" s="44"/>
      <c r="F589" s="44"/>
      <c r="G589" s="44"/>
      <c r="H589" s="44"/>
      <c r="I589" s="108"/>
      <c r="J589" s="44"/>
      <c r="K589" s="44" t="str">
        <f t="shared" si="47"/>
        <v/>
      </c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16">
        <f t="shared" si="48"/>
        <v>0</v>
      </c>
      <c r="AX589" s="16">
        <f t="shared" si="49"/>
        <v>0</v>
      </c>
      <c r="AY589" s="16">
        <f t="shared" si="50"/>
        <v>0</v>
      </c>
      <c r="AZ589" s="18" t="str">
        <f t="shared" si="51"/>
        <v/>
      </c>
      <c r="BA589" s="54"/>
    </row>
    <row r="590" spans="1:53" x14ac:dyDescent="0.25">
      <c r="A590" s="108"/>
      <c r="B590" s="44"/>
      <c r="C590" s="44"/>
      <c r="D590" s="44"/>
      <c r="E590" s="44"/>
      <c r="F590" s="44"/>
      <c r="G590" s="44"/>
      <c r="H590" s="44"/>
      <c r="I590" s="108"/>
      <c r="J590" s="44"/>
      <c r="K590" s="44" t="str">
        <f t="shared" si="47"/>
        <v/>
      </c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16">
        <f t="shared" si="48"/>
        <v>0</v>
      </c>
      <c r="AX590" s="16">
        <f t="shared" si="49"/>
        <v>0</v>
      </c>
      <c r="AY590" s="16">
        <f t="shared" si="50"/>
        <v>0</v>
      </c>
      <c r="AZ590" s="18" t="str">
        <f t="shared" si="51"/>
        <v/>
      </c>
      <c r="BA590" s="54"/>
    </row>
    <row r="591" spans="1:53" x14ac:dyDescent="0.25">
      <c r="A591" s="108"/>
      <c r="B591" s="44"/>
      <c r="C591" s="44"/>
      <c r="D591" s="44"/>
      <c r="E591" s="44"/>
      <c r="F591" s="44"/>
      <c r="G591" s="44"/>
      <c r="H591" s="44"/>
      <c r="I591" s="108"/>
      <c r="J591" s="44"/>
      <c r="K591" s="44" t="str">
        <f t="shared" si="47"/>
        <v/>
      </c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16">
        <f t="shared" si="48"/>
        <v>0</v>
      </c>
      <c r="AX591" s="16">
        <f t="shared" si="49"/>
        <v>0</v>
      </c>
      <c r="AY591" s="16">
        <f t="shared" si="50"/>
        <v>0</v>
      </c>
      <c r="AZ591" s="18" t="str">
        <f t="shared" si="51"/>
        <v/>
      </c>
      <c r="BA591" s="54"/>
    </row>
    <row r="592" spans="1:53" x14ac:dyDescent="0.25">
      <c r="A592" s="108"/>
      <c r="B592" s="44"/>
      <c r="C592" s="44"/>
      <c r="D592" s="44"/>
      <c r="E592" s="44"/>
      <c r="F592" s="44"/>
      <c r="G592" s="44"/>
      <c r="H592" s="44"/>
      <c r="I592" s="108"/>
      <c r="J592" s="44"/>
      <c r="K592" s="44" t="str">
        <f t="shared" si="47"/>
        <v/>
      </c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16">
        <f t="shared" si="48"/>
        <v>0</v>
      </c>
      <c r="AX592" s="16">
        <f t="shared" si="49"/>
        <v>0</v>
      </c>
      <c r="AY592" s="16">
        <f t="shared" si="50"/>
        <v>0</v>
      </c>
      <c r="AZ592" s="18" t="str">
        <f t="shared" si="51"/>
        <v/>
      </c>
      <c r="BA592" s="54"/>
    </row>
    <row r="593" spans="1:53" x14ac:dyDescent="0.25">
      <c r="A593" s="108"/>
      <c r="B593" s="44"/>
      <c r="C593" s="44"/>
      <c r="D593" s="44"/>
      <c r="E593" s="44"/>
      <c r="F593" s="44"/>
      <c r="G593" s="44"/>
      <c r="H593" s="44"/>
      <c r="I593" s="108"/>
      <c r="J593" s="44"/>
      <c r="K593" s="44" t="str">
        <f t="shared" si="47"/>
        <v/>
      </c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16">
        <f t="shared" si="48"/>
        <v>0</v>
      </c>
      <c r="AX593" s="16">
        <f t="shared" si="49"/>
        <v>0</v>
      </c>
      <c r="AY593" s="16">
        <f t="shared" si="50"/>
        <v>0</v>
      </c>
      <c r="AZ593" s="18" t="str">
        <f t="shared" si="51"/>
        <v/>
      </c>
      <c r="BA593" s="54"/>
    </row>
    <row r="594" spans="1:53" x14ac:dyDescent="0.25">
      <c r="A594" s="108"/>
      <c r="B594" s="44"/>
      <c r="C594" s="44"/>
      <c r="D594" s="44"/>
      <c r="E594" s="44"/>
      <c r="F594" s="44"/>
      <c r="G594" s="44"/>
      <c r="H594" s="44"/>
      <c r="I594" s="108"/>
      <c r="J594" s="44"/>
      <c r="K594" s="44" t="str">
        <f t="shared" si="47"/>
        <v/>
      </c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16">
        <f t="shared" si="48"/>
        <v>0</v>
      </c>
      <c r="AX594" s="16">
        <f t="shared" si="49"/>
        <v>0</v>
      </c>
      <c r="AY594" s="16">
        <f t="shared" si="50"/>
        <v>0</v>
      </c>
      <c r="AZ594" s="18" t="str">
        <f t="shared" si="51"/>
        <v/>
      </c>
      <c r="BA594" s="54"/>
    </row>
    <row r="595" spans="1:53" x14ac:dyDescent="0.25">
      <c r="A595" s="108"/>
      <c r="B595" s="44"/>
      <c r="C595" s="44"/>
      <c r="D595" s="44"/>
      <c r="E595" s="44"/>
      <c r="F595" s="44"/>
      <c r="G595" s="44"/>
      <c r="H595" s="44"/>
      <c r="I595" s="108"/>
      <c r="J595" s="44"/>
      <c r="K595" s="44" t="str">
        <f t="shared" si="47"/>
        <v/>
      </c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16">
        <f t="shared" si="48"/>
        <v>0</v>
      </c>
      <c r="AX595" s="16">
        <f t="shared" si="49"/>
        <v>0</v>
      </c>
      <c r="AY595" s="16">
        <f t="shared" si="50"/>
        <v>0</v>
      </c>
      <c r="AZ595" s="18" t="str">
        <f t="shared" si="51"/>
        <v/>
      </c>
      <c r="BA595" s="54"/>
    </row>
    <row r="596" spans="1:53" x14ac:dyDescent="0.25">
      <c r="A596" s="108"/>
      <c r="B596" s="44"/>
      <c r="C596" s="44"/>
      <c r="D596" s="44"/>
      <c r="E596" s="44"/>
      <c r="F596" s="44"/>
      <c r="G596" s="44"/>
      <c r="H596" s="44"/>
      <c r="I596" s="108"/>
      <c r="J596" s="44"/>
      <c r="K596" s="44" t="str">
        <f t="shared" si="47"/>
        <v/>
      </c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16">
        <f t="shared" si="48"/>
        <v>0</v>
      </c>
      <c r="AX596" s="16">
        <f t="shared" si="49"/>
        <v>0</v>
      </c>
      <c r="AY596" s="16">
        <f t="shared" si="50"/>
        <v>0</v>
      </c>
      <c r="AZ596" s="18" t="str">
        <f t="shared" si="51"/>
        <v/>
      </c>
      <c r="BA596" s="54"/>
    </row>
    <row r="597" spans="1:53" x14ac:dyDescent="0.25">
      <c r="A597" s="108"/>
      <c r="B597" s="44"/>
      <c r="C597" s="44"/>
      <c r="D597" s="44"/>
      <c r="E597" s="44"/>
      <c r="F597" s="44"/>
      <c r="G597" s="44"/>
      <c r="H597" s="44"/>
      <c r="I597" s="108"/>
      <c r="J597" s="44"/>
      <c r="K597" s="44" t="str">
        <f t="shared" si="47"/>
        <v/>
      </c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16">
        <f t="shared" si="48"/>
        <v>0</v>
      </c>
      <c r="AX597" s="16">
        <f t="shared" si="49"/>
        <v>0</v>
      </c>
      <c r="AY597" s="16">
        <f t="shared" si="50"/>
        <v>0</v>
      </c>
      <c r="AZ597" s="18" t="str">
        <f t="shared" si="51"/>
        <v/>
      </c>
      <c r="BA597" s="54"/>
    </row>
    <row r="598" spans="1:53" x14ac:dyDescent="0.25">
      <c r="A598" s="108"/>
      <c r="B598" s="44"/>
      <c r="C598" s="44"/>
      <c r="D598" s="44"/>
      <c r="E598" s="44"/>
      <c r="F598" s="44"/>
      <c r="G598" s="44"/>
      <c r="H598" s="44"/>
      <c r="I598" s="108"/>
      <c r="J598" s="44"/>
      <c r="K598" s="44" t="str">
        <f t="shared" si="47"/>
        <v/>
      </c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16">
        <f t="shared" si="48"/>
        <v>0</v>
      </c>
      <c r="AX598" s="16">
        <f t="shared" si="49"/>
        <v>0</v>
      </c>
      <c r="AY598" s="16">
        <f t="shared" si="50"/>
        <v>0</v>
      </c>
      <c r="AZ598" s="18" t="str">
        <f t="shared" si="51"/>
        <v/>
      </c>
      <c r="BA598" s="54"/>
    </row>
    <row r="599" spans="1:53" x14ac:dyDescent="0.25">
      <c r="A599" s="108"/>
      <c r="B599" s="44"/>
      <c r="C599" s="44"/>
      <c r="D599" s="44"/>
      <c r="E599" s="44"/>
      <c r="F599" s="44"/>
      <c r="G599" s="44"/>
      <c r="H599" s="44"/>
      <c r="I599" s="108"/>
      <c r="J599" s="44"/>
      <c r="K599" s="44" t="str">
        <f t="shared" si="47"/>
        <v/>
      </c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16">
        <f t="shared" si="48"/>
        <v>0</v>
      </c>
      <c r="AX599" s="16">
        <f t="shared" si="49"/>
        <v>0</v>
      </c>
      <c r="AY599" s="16">
        <f t="shared" si="50"/>
        <v>0</v>
      </c>
      <c r="AZ599" s="18" t="str">
        <f t="shared" si="51"/>
        <v/>
      </c>
      <c r="BA599" s="54"/>
    </row>
    <row r="600" spans="1:53" x14ac:dyDescent="0.25">
      <c r="A600" s="108"/>
      <c r="B600" s="44"/>
      <c r="C600" s="44"/>
      <c r="D600" s="44"/>
      <c r="E600" s="44"/>
      <c r="F600" s="44"/>
      <c r="G600" s="44"/>
      <c r="H600" s="44"/>
      <c r="I600" s="108"/>
      <c r="J600" s="44"/>
      <c r="K600" s="44" t="str">
        <f t="shared" si="47"/>
        <v/>
      </c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16">
        <f t="shared" si="48"/>
        <v>0</v>
      </c>
      <c r="AX600" s="16">
        <f t="shared" si="49"/>
        <v>0</v>
      </c>
      <c r="AY600" s="16">
        <f t="shared" si="50"/>
        <v>0</v>
      </c>
      <c r="AZ600" s="18" t="str">
        <f t="shared" si="51"/>
        <v/>
      </c>
      <c r="BA600" s="54"/>
    </row>
    <row r="601" spans="1:53" x14ac:dyDescent="0.25">
      <c r="A601" s="108"/>
      <c r="B601" s="44"/>
      <c r="C601" s="44"/>
      <c r="D601" s="44"/>
      <c r="E601" s="44"/>
      <c r="F601" s="44"/>
      <c r="G601" s="44"/>
      <c r="H601" s="44"/>
      <c r="I601" s="108"/>
      <c r="J601" s="44"/>
      <c r="K601" s="44" t="str">
        <f t="shared" si="47"/>
        <v/>
      </c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16">
        <f t="shared" si="48"/>
        <v>0</v>
      </c>
      <c r="AX601" s="16">
        <f t="shared" si="49"/>
        <v>0</v>
      </c>
      <c r="AY601" s="16">
        <f t="shared" si="50"/>
        <v>0</v>
      </c>
      <c r="AZ601" s="18" t="str">
        <f t="shared" si="51"/>
        <v/>
      </c>
      <c r="BA601" s="54"/>
    </row>
    <row r="602" spans="1:53" x14ac:dyDescent="0.25">
      <c r="A602" s="108"/>
      <c r="B602" s="44"/>
      <c r="C602" s="44"/>
      <c r="D602" s="44"/>
      <c r="E602" s="44"/>
      <c r="F602" s="44"/>
      <c r="G602" s="44"/>
      <c r="H602" s="44"/>
      <c r="I602" s="108"/>
      <c r="J602" s="44"/>
      <c r="K602" s="44" t="str">
        <f t="shared" si="47"/>
        <v/>
      </c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16">
        <f t="shared" si="48"/>
        <v>0</v>
      </c>
      <c r="AX602" s="16">
        <f t="shared" si="49"/>
        <v>0</v>
      </c>
      <c r="AY602" s="16">
        <f t="shared" si="50"/>
        <v>0</v>
      </c>
      <c r="AZ602" s="18" t="str">
        <f t="shared" si="51"/>
        <v/>
      </c>
      <c r="BA602" s="54"/>
    </row>
    <row r="603" spans="1:53" x14ac:dyDescent="0.25">
      <c r="A603" s="108"/>
      <c r="B603" s="44"/>
      <c r="C603" s="44"/>
      <c r="D603" s="44"/>
      <c r="E603" s="44"/>
      <c r="F603" s="44"/>
      <c r="G603" s="44"/>
      <c r="H603" s="44"/>
      <c r="I603" s="108"/>
      <c r="J603" s="44"/>
      <c r="K603" s="44" t="str">
        <f t="shared" si="47"/>
        <v/>
      </c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16">
        <f t="shared" si="48"/>
        <v>0</v>
      </c>
      <c r="AX603" s="16">
        <f t="shared" si="49"/>
        <v>0</v>
      </c>
      <c r="AY603" s="16">
        <f t="shared" si="50"/>
        <v>0</v>
      </c>
      <c r="AZ603" s="18" t="str">
        <f t="shared" si="51"/>
        <v/>
      </c>
      <c r="BA603" s="54"/>
    </row>
    <row r="604" spans="1:53" x14ac:dyDescent="0.25">
      <c r="A604" s="108"/>
      <c r="B604" s="44"/>
      <c r="C604" s="44"/>
      <c r="D604" s="44"/>
      <c r="E604" s="44"/>
      <c r="F604" s="44"/>
      <c r="G604" s="44"/>
      <c r="H604" s="44"/>
      <c r="I604" s="108"/>
      <c r="J604" s="44"/>
      <c r="K604" s="44" t="str">
        <f t="shared" si="47"/>
        <v/>
      </c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16">
        <f t="shared" si="48"/>
        <v>0</v>
      </c>
      <c r="AX604" s="16">
        <f t="shared" si="49"/>
        <v>0</v>
      </c>
      <c r="AY604" s="16">
        <f t="shared" si="50"/>
        <v>0</v>
      </c>
      <c r="AZ604" s="18" t="str">
        <f t="shared" si="51"/>
        <v/>
      </c>
      <c r="BA604" s="54"/>
    </row>
    <row r="605" spans="1:53" x14ac:dyDescent="0.25">
      <c r="A605" s="108"/>
      <c r="B605" s="44"/>
      <c r="C605" s="44"/>
      <c r="D605" s="44"/>
      <c r="E605" s="44"/>
      <c r="F605" s="44"/>
      <c r="G605" s="44"/>
      <c r="H605" s="44"/>
      <c r="I605" s="108"/>
      <c r="J605" s="44"/>
      <c r="K605" s="44" t="str">
        <f t="shared" si="47"/>
        <v/>
      </c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16">
        <f t="shared" si="48"/>
        <v>0</v>
      </c>
      <c r="AX605" s="16">
        <f t="shared" si="49"/>
        <v>0</v>
      </c>
      <c r="AY605" s="16">
        <f t="shared" si="50"/>
        <v>0</v>
      </c>
      <c r="AZ605" s="18" t="str">
        <f t="shared" si="51"/>
        <v/>
      </c>
      <c r="BA605" s="54"/>
    </row>
    <row r="606" spans="1:53" x14ac:dyDescent="0.25">
      <c r="A606" s="108"/>
      <c r="B606" s="44"/>
      <c r="C606" s="44"/>
      <c r="D606" s="44"/>
      <c r="E606" s="44"/>
      <c r="F606" s="44"/>
      <c r="G606" s="44"/>
      <c r="H606" s="44"/>
      <c r="I606" s="108"/>
      <c r="J606" s="44"/>
      <c r="K606" s="44" t="str">
        <f t="shared" si="47"/>
        <v/>
      </c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16">
        <f t="shared" si="48"/>
        <v>0</v>
      </c>
      <c r="AX606" s="16">
        <f t="shared" si="49"/>
        <v>0</v>
      </c>
      <c r="AY606" s="16">
        <f t="shared" si="50"/>
        <v>0</v>
      </c>
      <c r="AZ606" s="18" t="str">
        <f t="shared" si="51"/>
        <v/>
      </c>
      <c r="BA606" s="54"/>
    </row>
    <row r="607" spans="1:53" x14ac:dyDescent="0.25">
      <c r="A607" s="108"/>
      <c r="B607" s="44"/>
      <c r="C607" s="44"/>
      <c r="D607" s="44"/>
      <c r="E607" s="44"/>
      <c r="F607" s="44"/>
      <c r="G607" s="44"/>
      <c r="H607" s="44"/>
      <c r="I607" s="108"/>
      <c r="J607" s="44"/>
      <c r="K607" s="44" t="str">
        <f t="shared" si="47"/>
        <v/>
      </c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16">
        <f t="shared" si="48"/>
        <v>0</v>
      </c>
      <c r="AX607" s="16">
        <f t="shared" si="49"/>
        <v>0</v>
      </c>
      <c r="AY607" s="16">
        <f t="shared" si="50"/>
        <v>0</v>
      </c>
      <c r="AZ607" s="18" t="str">
        <f t="shared" si="51"/>
        <v/>
      </c>
      <c r="BA607" s="54"/>
    </row>
    <row r="608" spans="1:53" x14ac:dyDescent="0.25">
      <c r="A608" s="108"/>
      <c r="B608" s="44"/>
      <c r="C608" s="44"/>
      <c r="D608" s="44"/>
      <c r="E608" s="44"/>
      <c r="F608" s="44"/>
      <c r="G608" s="44"/>
      <c r="H608" s="44"/>
      <c r="I608" s="108"/>
      <c r="J608" s="44"/>
      <c r="K608" s="44" t="str">
        <f t="shared" si="47"/>
        <v/>
      </c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16">
        <f t="shared" si="48"/>
        <v>0</v>
      </c>
      <c r="AX608" s="16">
        <f t="shared" si="49"/>
        <v>0</v>
      </c>
      <c r="AY608" s="16">
        <f t="shared" si="50"/>
        <v>0</v>
      </c>
      <c r="AZ608" s="18" t="str">
        <f t="shared" si="51"/>
        <v/>
      </c>
      <c r="BA608" s="54"/>
    </row>
    <row r="609" spans="1:53" x14ac:dyDescent="0.25">
      <c r="A609" s="108"/>
      <c r="B609" s="44"/>
      <c r="C609" s="44"/>
      <c r="D609" s="44"/>
      <c r="E609" s="44"/>
      <c r="F609" s="44"/>
      <c r="G609" s="44"/>
      <c r="H609" s="44"/>
      <c r="I609" s="108"/>
      <c r="J609" s="44"/>
      <c r="K609" s="44" t="str">
        <f t="shared" si="47"/>
        <v/>
      </c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16">
        <f t="shared" si="48"/>
        <v>0</v>
      </c>
      <c r="AX609" s="16">
        <f t="shared" si="49"/>
        <v>0</v>
      </c>
      <c r="AY609" s="16">
        <f t="shared" si="50"/>
        <v>0</v>
      </c>
      <c r="AZ609" s="18" t="str">
        <f t="shared" si="51"/>
        <v/>
      </c>
      <c r="BA609" s="54"/>
    </row>
    <row r="610" spans="1:53" x14ac:dyDescent="0.25">
      <c r="A610" s="108"/>
      <c r="B610" s="44"/>
      <c r="C610" s="44"/>
      <c r="D610" s="44"/>
      <c r="E610" s="44"/>
      <c r="F610" s="44"/>
      <c r="G610" s="44"/>
      <c r="H610" s="44"/>
      <c r="I610" s="108"/>
      <c r="J610" s="44"/>
      <c r="K610" s="44" t="str">
        <f t="shared" si="47"/>
        <v/>
      </c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16">
        <f t="shared" si="48"/>
        <v>0</v>
      </c>
      <c r="AX610" s="16">
        <f t="shared" si="49"/>
        <v>0</v>
      </c>
      <c r="AY610" s="16">
        <f t="shared" si="50"/>
        <v>0</v>
      </c>
      <c r="AZ610" s="18" t="str">
        <f t="shared" si="51"/>
        <v/>
      </c>
      <c r="BA610" s="54"/>
    </row>
    <row r="611" spans="1:53" x14ac:dyDescent="0.25">
      <c r="A611" s="108"/>
      <c r="B611" s="44"/>
      <c r="C611" s="44"/>
      <c r="D611" s="44"/>
      <c r="E611" s="44"/>
      <c r="F611" s="44"/>
      <c r="G611" s="44"/>
      <c r="H611" s="44"/>
      <c r="I611" s="108"/>
      <c r="J611" s="44"/>
      <c r="K611" s="44" t="str">
        <f t="shared" si="47"/>
        <v/>
      </c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16">
        <f t="shared" si="48"/>
        <v>0</v>
      </c>
      <c r="AX611" s="16">
        <f t="shared" si="49"/>
        <v>0</v>
      </c>
      <c r="AY611" s="16">
        <f t="shared" si="50"/>
        <v>0</v>
      </c>
      <c r="AZ611" s="18" t="str">
        <f t="shared" si="51"/>
        <v/>
      </c>
      <c r="BA611" s="54"/>
    </row>
    <row r="612" spans="1:53" x14ac:dyDescent="0.25">
      <c r="A612" s="108"/>
      <c r="B612" s="44"/>
      <c r="C612" s="44"/>
      <c r="D612" s="44"/>
      <c r="E612" s="44"/>
      <c r="F612" s="44"/>
      <c r="G612" s="44"/>
      <c r="H612" s="44"/>
      <c r="I612" s="108"/>
      <c r="J612" s="44"/>
      <c r="K612" s="44" t="str">
        <f t="shared" si="47"/>
        <v/>
      </c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16">
        <f t="shared" si="48"/>
        <v>0</v>
      </c>
      <c r="AX612" s="16">
        <f t="shared" si="49"/>
        <v>0</v>
      </c>
      <c r="AY612" s="16">
        <f t="shared" si="50"/>
        <v>0</v>
      </c>
      <c r="AZ612" s="18" t="str">
        <f t="shared" si="51"/>
        <v/>
      </c>
      <c r="BA612" s="54"/>
    </row>
    <row r="613" spans="1:53" x14ac:dyDescent="0.25">
      <c r="A613" s="108"/>
      <c r="B613" s="44"/>
      <c r="C613" s="44"/>
      <c r="D613" s="44"/>
      <c r="E613" s="44"/>
      <c r="F613" s="44"/>
      <c r="G613" s="44"/>
      <c r="H613" s="44"/>
      <c r="I613" s="108"/>
      <c r="J613" s="44"/>
      <c r="K613" s="44" t="str">
        <f t="shared" si="47"/>
        <v/>
      </c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16">
        <f t="shared" si="48"/>
        <v>0</v>
      </c>
      <c r="AX613" s="16">
        <f t="shared" si="49"/>
        <v>0</v>
      </c>
      <c r="AY613" s="16">
        <f t="shared" si="50"/>
        <v>0</v>
      </c>
      <c r="AZ613" s="18" t="str">
        <f t="shared" si="51"/>
        <v/>
      </c>
      <c r="BA613" s="54"/>
    </row>
    <row r="614" spans="1:53" x14ac:dyDescent="0.25">
      <c r="A614" s="108"/>
      <c r="B614" s="44"/>
      <c r="C614" s="44"/>
      <c r="D614" s="44"/>
      <c r="E614" s="44"/>
      <c r="F614" s="44"/>
      <c r="G614" s="44"/>
      <c r="H614" s="44"/>
      <c r="I614" s="108"/>
      <c r="J614" s="44"/>
      <c r="K614" s="44" t="str">
        <f t="shared" si="47"/>
        <v/>
      </c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16">
        <f t="shared" si="48"/>
        <v>0</v>
      </c>
      <c r="AX614" s="16">
        <f t="shared" si="49"/>
        <v>0</v>
      </c>
      <c r="AY614" s="16">
        <f t="shared" si="50"/>
        <v>0</v>
      </c>
      <c r="AZ614" s="18" t="str">
        <f t="shared" si="51"/>
        <v/>
      </c>
      <c r="BA614" s="54"/>
    </row>
    <row r="615" spans="1:53" x14ac:dyDescent="0.25">
      <c r="A615" s="108"/>
      <c r="B615" s="44"/>
      <c r="C615" s="44"/>
      <c r="D615" s="44"/>
      <c r="E615" s="44"/>
      <c r="F615" s="44"/>
      <c r="G615" s="44"/>
      <c r="H615" s="44"/>
      <c r="I615" s="108"/>
      <c r="J615" s="44"/>
      <c r="K615" s="44" t="str">
        <f t="shared" si="47"/>
        <v/>
      </c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16">
        <f t="shared" si="48"/>
        <v>0</v>
      </c>
      <c r="AX615" s="16">
        <f t="shared" si="49"/>
        <v>0</v>
      </c>
      <c r="AY615" s="16">
        <f t="shared" si="50"/>
        <v>0</v>
      </c>
      <c r="AZ615" s="18" t="str">
        <f t="shared" si="51"/>
        <v/>
      </c>
      <c r="BA615" s="54"/>
    </row>
    <row r="616" spans="1:53" x14ac:dyDescent="0.25">
      <c r="A616" s="108"/>
      <c r="B616" s="44"/>
      <c r="C616" s="44"/>
      <c r="D616" s="44"/>
      <c r="E616" s="44"/>
      <c r="F616" s="44"/>
      <c r="G616" s="44"/>
      <c r="H616" s="44"/>
      <c r="I616" s="108"/>
      <c r="J616" s="44"/>
      <c r="K616" s="44" t="str">
        <f t="shared" si="47"/>
        <v/>
      </c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16">
        <f t="shared" si="48"/>
        <v>0</v>
      </c>
      <c r="AX616" s="16">
        <f t="shared" si="49"/>
        <v>0</v>
      </c>
      <c r="AY616" s="16">
        <f t="shared" si="50"/>
        <v>0</v>
      </c>
      <c r="AZ616" s="18" t="str">
        <f t="shared" si="51"/>
        <v/>
      </c>
      <c r="BA616" s="54"/>
    </row>
    <row r="617" spans="1:53" x14ac:dyDescent="0.25">
      <c r="A617" s="108"/>
      <c r="B617" s="44"/>
      <c r="C617" s="44"/>
      <c r="D617" s="44"/>
      <c r="E617" s="44"/>
      <c r="F617" s="44"/>
      <c r="G617" s="44"/>
      <c r="H617" s="44"/>
      <c r="I617" s="108"/>
      <c r="J617" s="44"/>
      <c r="K617" s="44" t="str">
        <f t="shared" si="47"/>
        <v/>
      </c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16">
        <f t="shared" si="48"/>
        <v>0</v>
      </c>
      <c r="AX617" s="16">
        <f t="shared" si="49"/>
        <v>0</v>
      </c>
      <c r="AY617" s="16">
        <f t="shared" si="50"/>
        <v>0</v>
      </c>
      <c r="AZ617" s="18" t="str">
        <f t="shared" si="51"/>
        <v/>
      </c>
      <c r="BA617" s="54"/>
    </row>
    <row r="618" spans="1:53" x14ac:dyDescent="0.25">
      <c r="A618" s="108"/>
      <c r="B618" s="44"/>
      <c r="C618" s="44"/>
      <c r="D618" s="44"/>
      <c r="E618" s="44"/>
      <c r="F618" s="44"/>
      <c r="G618" s="44"/>
      <c r="H618" s="44"/>
      <c r="I618" s="108"/>
      <c r="J618" s="44"/>
      <c r="K618" s="44" t="str">
        <f t="shared" si="47"/>
        <v/>
      </c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16">
        <f t="shared" si="48"/>
        <v>0</v>
      </c>
      <c r="AX618" s="16">
        <f t="shared" si="49"/>
        <v>0</v>
      </c>
      <c r="AY618" s="16">
        <f t="shared" si="50"/>
        <v>0</v>
      </c>
      <c r="AZ618" s="18" t="str">
        <f t="shared" si="51"/>
        <v/>
      </c>
      <c r="BA618" s="54"/>
    </row>
    <row r="619" spans="1:53" x14ac:dyDescent="0.25">
      <c r="A619" s="108"/>
      <c r="B619" s="44"/>
      <c r="C619" s="44"/>
      <c r="D619" s="44"/>
      <c r="E619" s="44"/>
      <c r="F619" s="44"/>
      <c r="G619" s="44"/>
      <c r="H619" s="44"/>
      <c r="I619" s="108"/>
      <c r="J619" s="44"/>
      <c r="K619" s="44" t="str">
        <f t="shared" si="47"/>
        <v/>
      </c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16">
        <f t="shared" si="48"/>
        <v>0</v>
      </c>
      <c r="AX619" s="16">
        <f t="shared" si="49"/>
        <v>0</v>
      </c>
      <c r="AY619" s="16">
        <f t="shared" si="50"/>
        <v>0</v>
      </c>
      <c r="AZ619" s="18" t="str">
        <f t="shared" si="51"/>
        <v/>
      </c>
      <c r="BA619" s="54"/>
    </row>
    <row r="620" spans="1:53" x14ac:dyDescent="0.25">
      <c r="A620" s="108"/>
      <c r="B620" s="44"/>
      <c r="C620" s="44"/>
      <c r="D620" s="44"/>
      <c r="E620" s="44"/>
      <c r="F620" s="44"/>
      <c r="G620" s="44"/>
      <c r="H620" s="44"/>
      <c r="I620" s="108"/>
      <c r="J620" s="44"/>
      <c r="K620" s="44" t="str">
        <f t="shared" si="47"/>
        <v/>
      </c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16">
        <f t="shared" si="48"/>
        <v>0</v>
      </c>
      <c r="AX620" s="16">
        <f t="shared" si="49"/>
        <v>0</v>
      </c>
      <c r="AY620" s="16">
        <f t="shared" si="50"/>
        <v>0</v>
      </c>
      <c r="AZ620" s="18" t="str">
        <f t="shared" si="51"/>
        <v/>
      </c>
      <c r="BA620" s="54"/>
    </row>
    <row r="621" spans="1:53" x14ac:dyDescent="0.25">
      <c r="A621" s="108"/>
      <c r="B621" s="44"/>
      <c r="C621" s="44"/>
      <c r="D621" s="44"/>
      <c r="E621" s="44"/>
      <c r="F621" s="44"/>
      <c r="G621" s="44"/>
      <c r="H621" s="44"/>
      <c r="I621" s="108"/>
      <c r="J621" s="44"/>
      <c r="K621" s="44" t="str">
        <f t="shared" si="47"/>
        <v/>
      </c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16">
        <f t="shared" si="48"/>
        <v>0</v>
      </c>
      <c r="AX621" s="16">
        <f t="shared" si="49"/>
        <v>0</v>
      </c>
      <c r="AY621" s="16">
        <f t="shared" si="50"/>
        <v>0</v>
      </c>
      <c r="AZ621" s="18" t="str">
        <f t="shared" si="51"/>
        <v/>
      </c>
      <c r="BA621" s="54"/>
    </row>
    <row r="622" spans="1:53" x14ac:dyDescent="0.25">
      <c r="A622" s="108"/>
      <c r="B622" s="44"/>
      <c r="C622" s="44"/>
      <c r="D622" s="44"/>
      <c r="E622" s="44"/>
      <c r="F622" s="44"/>
      <c r="G622" s="44"/>
      <c r="H622" s="44"/>
      <c r="I622" s="108"/>
      <c r="J622" s="44"/>
      <c r="K622" s="44" t="str">
        <f t="shared" si="47"/>
        <v/>
      </c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16">
        <f t="shared" si="48"/>
        <v>0</v>
      </c>
      <c r="AX622" s="16">
        <f t="shared" si="49"/>
        <v>0</v>
      </c>
      <c r="AY622" s="16">
        <f t="shared" si="50"/>
        <v>0</v>
      </c>
      <c r="AZ622" s="18" t="str">
        <f t="shared" si="51"/>
        <v/>
      </c>
      <c r="BA622" s="54"/>
    </row>
    <row r="623" spans="1:53" x14ac:dyDescent="0.25">
      <c r="A623" s="108"/>
      <c r="B623" s="44"/>
      <c r="C623" s="44"/>
      <c r="D623" s="44"/>
      <c r="E623" s="44"/>
      <c r="F623" s="44"/>
      <c r="G623" s="44"/>
      <c r="H623" s="44"/>
      <c r="I623" s="108"/>
      <c r="J623" s="44"/>
      <c r="K623" s="44" t="str">
        <f t="shared" si="47"/>
        <v/>
      </c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16">
        <f t="shared" si="48"/>
        <v>0</v>
      </c>
      <c r="AX623" s="16">
        <f t="shared" si="49"/>
        <v>0</v>
      </c>
      <c r="AY623" s="16">
        <f t="shared" si="50"/>
        <v>0</v>
      </c>
      <c r="AZ623" s="18" t="str">
        <f t="shared" si="51"/>
        <v/>
      </c>
      <c r="BA623" s="54"/>
    </row>
    <row r="624" spans="1:53" x14ac:dyDescent="0.25">
      <c r="A624" s="108"/>
      <c r="B624" s="44"/>
      <c r="C624" s="44"/>
      <c r="D624" s="44"/>
      <c r="E624" s="44"/>
      <c r="F624" s="44"/>
      <c r="G624" s="44"/>
      <c r="H624" s="44"/>
      <c r="I624" s="108"/>
      <c r="J624" s="44"/>
      <c r="K624" s="44" t="str">
        <f t="shared" si="47"/>
        <v/>
      </c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16">
        <f t="shared" si="48"/>
        <v>0</v>
      </c>
      <c r="AX624" s="16">
        <f t="shared" si="49"/>
        <v>0</v>
      </c>
      <c r="AY624" s="16">
        <f t="shared" si="50"/>
        <v>0</v>
      </c>
      <c r="AZ624" s="18" t="str">
        <f t="shared" si="51"/>
        <v/>
      </c>
      <c r="BA624" s="54"/>
    </row>
    <row r="625" spans="1:53" x14ac:dyDescent="0.25">
      <c r="A625" s="108"/>
      <c r="B625" s="44"/>
      <c r="C625" s="44"/>
      <c r="D625" s="44"/>
      <c r="E625" s="44"/>
      <c r="F625" s="44"/>
      <c r="G625" s="44"/>
      <c r="H625" s="44"/>
      <c r="I625" s="108"/>
      <c r="J625" s="44"/>
      <c r="K625" s="44" t="str">
        <f t="shared" si="47"/>
        <v/>
      </c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16">
        <f t="shared" si="48"/>
        <v>0</v>
      </c>
      <c r="AX625" s="16">
        <f t="shared" si="49"/>
        <v>0</v>
      </c>
      <c r="AY625" s="16">
        <f t="shared" si="50"/>
        <v>0</v>
      </c>
      <c r="AZ625" s="18" t="str">
        <f t="shared" si="51"/>
        <v/>
      </c>
      <c r="BA625" s="54"/>
    </row>
    <row r="626" spans="1:53" x14ac:dyDescent="0.25">
      <c r="A626" s="108"/>
      <c r="B626" s="44"/>
      <c r="C626" s="44"/>
      <c r="D626" s="44"/>
      <c r="E626" s="44"/>
      <c r="F626" s="44"/>
      <c r="G626" s="44"/>
      <c r="H626" s="44"/>
      <c r="I626" s="108"/>
      <c r="J626" s="44"/>
      <c r="K626" s="44" t="str">
        <f t="shared" si="47"/>
        <v/>
      </c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16">
        <f t="shared" si="48"/>
        <v>0</v>
      </c>
      <c r="AX626" s="16">
        <f t="shared" si="49"/>
        <v>0</v>
      </c>
      <c r="AY626" s="16">
        <f t="shared" si="50"/>
        <v>0</v>
      </c>
      <c r="AZ626" s="18" t="str">
        <f t="shared" si="51"/>
        <v/>
      </c>
      <c r="BA626" s="54"/>
    </row>
    <row r="627" spans="1:53" x14ac:dyDescent="0.25">
      <c r="A627" s="108"/>
      <c r="B627" s="44"/>
      <c r="C627" s="44"/>
      <c r="D627" s="44"/>
      <c r="E627" s="44"/>
      <c r="F627" s="44"/>
      <c r="G627" s="44"/>
      <c r="H627" s="44"/>
      <c r="I627" s="108"/>
      <c r="J627" s="44"/>
      <c r="K627" s="44" t="str">
        <f t="shared" si="47"/>
        <v/>
      </c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16">
        <f t="shared" si="48"/>
        <v>0</v>
      </c>
      <c r="AX627" s="16">
        <f t="shared" si="49"/>
        <v>0</v>
      </c>
      <c r="AY627" s="16">
        <f t="shared" si="50"/>
        <v>0</v>
      </c>
      <c r="AZ627" s="18" t="str">
        <f t="shared" si="51"/>
        <v/>
      </c>
      <c r="BA627" s="54"/>
    </row>
    <row r="628" spans="1:53" x14ac:dyDescent="0.25">
      <c r="A628" s="108"/>
      <c r="B628" s="44"/>
      <c r="C628" s="44"/>
      <c r="D628" s="44"/>
      <c r="E628" s="44"/>
      <c r="F628" s="44"/>
      <c r="G628" s="44"/>
      <c r="H628" s="44"/>
      <c r="I628" s="108"/>
      <c r="J628" s="44"/>
      <c r="K628" s="44" t="str">
        <f t="shared" si="47"/>
        <v/>
      </c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16">
        <f t="shared" si="48"/>
        <v>0</v>
      </c>
      <c r="AX628" s="16">
        <f t="shared" si="49"/>
        <v>0</v>
      </c>
      <c r="AY628" s="16">
        <f t="shared" si="50"/>
        <v>0</v>
      </c>
      <c r="AZ628" s="18" t="str">
        <f t="shared" si="51"/>
        <v/>
      </c>
      <c r="BA628" s="54"/>
    </row>
    <row r="629" spans="1:53" x14ac:dyDescent="0.25">
      <c r="A629" s="108"/>
      <c r="B629" s="44"/>
      <c r="C629" s="44"/>
      <c r="D629" s="44"/>
      <c r="E629" s="44"/>
      <c r="F629" s="44"/>
      <c r="G629" s="44"/>
      <c r="H629" s="44"/>
      <c r="I629" s="108"/>
      <c r="J629" s="44"/>
      <c r="K629" s="44" t="str">
        <f t="shared" si="47"/>
        <v/>
      </c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16">
        <f t="shared" si="48"/>
        <v>0</v>
      </c>
      <c r="AX629" s="16">
        <f t="shared" si="49"/>
        <v>0</v>
      </c>
      <c r="AY629" s="16">
        <f t="shared" si="50"/>
        <v>0</v>
      </c>
      <c r="AZ629" s="18" t="str">
        <f t="shared" si="51"/>
        <v/>
      </c>
      <c r="BA629" s="54"/>
    </row>
    <row r="630" spans="1:53" x14ac:dyDescent="0.25">
      <c r="A630" s="108"/>
      <c r="B630" s="44"/>
      <c r="C630" s="44"/>
      <c r="D630" s="44"/>
      <c r="E630" s="44"/>
      <c r="F630" s="44"/>
      <c r="G630" s="44"/>
      <c r="H630" s="44"/>
      <c r="I630" s="108"/>
      <c r="J630" s="44"/>
      <c r="K630" s="44" t="str">
        <f t="shared" si="47"/>
        <v/>
      </c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16">
        <f t="shared" si="48"/>
        <v>0</v>
      </c>
      <c r="AX630" s="16">
        <f t="shared" si="49"/>
        <v>0</v>
      </c>
      <c r="AY630" s="16">
        <f t="shared" si="50"/>
        <v>0</v>
      </c>
      <c r="AZ630" s="18" t="str">
        <f t="shared" si="51"/>
        <v/>
      </c>
      <c r="BA630" s="54"/>
    </row>
    <row r="631" spans="1:53" x14ac:dyDescent="0.25">
      <c r="A631" s="108"/>
      <c r="B631" s="44"/>
      <c r="C631" s="44"/>
      <c r="D631" s="44"/>
      <c r="E631" s="44"/>
      <c r="F631" s="44"/>
      <c r="G631" s="44"/>
      <c r="H631" s="44"/>
      <c r="I631" s="108"/>
      <c r="J631" s="44"/>
      <c r="K631" s="44" t="str">
        <f t="shared" si="47"/>
        <v/>
      </c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16">
        <f t="shared" si="48"/>
        <v>0</v>
      </c>
      <c r="AX631" s="16">
        <f t="shared" si="49"/>
        <v>0</v>
      </c>
      <c r="AY631" s="16">
        <f t="shared" si="50"/>
        <v>0</v>
      </c>
      <c r="AZ631" s="18" t="str">
        <f t="shared" si="51"/>
        <v/>
      </c>
      <c r="BA631" s="54"/>
    </row>
    <row r="632" spans="1:53" x14ac:dyDescent="0.25">
      <c r="A632" s="108"/>
      <c r="B632" s="44"/>
      <c r="C632" s="44"/>
      <c r="D632" s="44"/>
      <c r="E632" s="44"/>
      <c r="F632" s="44"/>
      <c r="G632" s="44"/>
      <c r="H632" s="44"/>
      <c r="I632" s="108"/>
      <c r="J632" s="44"/>
      <c r="K632" s="44" t="str">
        <f t="shared" si="47"/>
        <v/>
      </c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16">
        <f t="shared" si="48"/>
        <v>0</v>
      </c>
      <c r="AX632" s="16">
        <f t="shared" si="49"/>
        <v>0</v>
      </c>
      <c r="AY632" s="16">
        <f t="shared" si="50"/>
        <v>0</v>
      </c>
      <c r="AZ632" s="18" t="str">
        <f t="shared" si="51"/>
        <v/>
      </c>
      <c r="BA632" s="54"/>
    </row>
    <row r="633" spans="1:53" x14ac:dyDescent="0.25">
      <c r="A633" s="108"/>
      <c r="B633" s="44"/>
      <c r="C633" s="44"/>
      <c r="D633" s="44"/>
      <c r="E633" s="44"/>
      <c r="F633" s="44"/>
      <c r="G633" s="44"/>
      <c r="H633" s="44"/>
      <c r="I633" s="108"/>
      <c r="J633" s="44"/>
      <c r="K633" s="44" t="str">
        <f t="shared" si="47"/>
        <v/>
      </c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16">
        <f t="shared" si="48"/>
        <v>0</v>
      </c>
      <c r="AX633" s="16">
        <f t="shared" si="49"/>
        <v>0</v>
      </c>
      <c r="AY633" s="16">
        <f t="shared" si="50"/>
        <v>0</v>
      </c>
      <c r="AZ633" s="18" t="str">
        <f t="shared" si="51"/>
        <v/>
      </c>
      <c r="BA633" s="54"/>
    </row>
    <row r="634" spans="1:53" x14ac:dyDescent="0.25">
      <c r="A634" s="108"/>
      <c r="B634" s="44"/>
      <c r="C634" s="44"/>
      <c r="D634" s="44"/>
      <c r="E634" s="44"/>
      <c r="F634" s="44"/>
      <c r="G634" s="44"/>
      <c r="H634" s="44"/>
      <c r="I634" s="108"/>
      <c r="J634" s="44"/>
      <c r="K634" s="44" t="str">
        <f t="shared" si="47"/>
        <v/>
      </c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16">
        <f t="shared" si="48"/>
        <v>0</v>
      </c>
      <c r="AX634" s="16">
        <f t="shared" si="49"/>
        <v>0</v>
      </c>
      <c r="AY634" s="16">
        <f t="shared" si="50"/>
        <v>0</v>
      </c>
      <c r="AZ634" s="18" t="str">
        <f t="shared" si="51"/>
        <v/>
      </c>
      <c r="BA634" s="54"/>
    </row>
    <row r="635" spans="1:53" x14ac:dyDescent="0.25">
      <c r="A635" s="108"/>
      <c r="B635" s="44"/>
      <c r="C635" s="44"/>
      <c r="D635" s="44"/>
      <c r="E635" s="44"/>
      <c r="F635" s="44"/>
      <c r="G635" s="44"/>
      <c r="H635" s="44"/>
      <c r="I635" s="108"/>
      <c r="J635" s="44"/>
      <c r="K635" s="44" t="str">
        <f t="shared" si="47"/>
        <v/>
      </c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16">
        <f t="shared" si="48"/>
        <v>0</v>
      </c>
      <c r="AX635" s="16">
        <f t="shared" si="49"/>
        <v>0</v>
      </c>
      <c r="AY635" s="16">
        <f t="shared" si="50"/>
        <v>0</v>
      </c>
      <c r="AZ635" s="18" t="str">
        <f t="shared" si="51"/>
        <v/>
      </c>
      <c r="BA635" s="54"/>
    </row>
    <row r="636" spans="1:53" x14ac:dyDescent="0.25">
      <c r="A636" s="108"/>
      <c r="B636" s="44"/>
      <c r="C636" s="44"/>
      <c r="D636" s="44"/>
      <c r="E636" s="44"/>
      <c r="F636" s="44"/>
      <c r="G636" s="44"/>
      <c r="H636" s="44"/>
      <c r="I636" s="108"/>
      <c r="J636" s="44"/>
      <c r="K636" s="44" t="str">
        <f t="shared" si="47"/>
        <v/>
      </c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16">
        <f t="shared" si="48"/>
        <v>0</v>
      </c>
      <c r="AX636" s="16">
        <f t="shared" si="49"/>
        <v>0</v>
      </c>
      <c r="AY636" s="16">
        <f t="shared" si="50"/>
        <v>0</v>
      </c>
      <c r="AZ636" s="18" t="str">
        <f t="shared" si="51"/>
        <v/>
      </c>
      <c r="BA636" s="54"/>
    </row>
    <row r="637" spans="1:53" x14ac:dyDescent="0.25">
      <c r="A637" s="108"/>
      <c r="B637" s="44"/>
      <c r="C637" s="44"/>
      <c r="D637" s="44"/>
      <c r="E637" s="44"/>
      <c r="F637" s="44"/>
      <c r="G637" s="44"/>
      <c r="H637" s="44"/>
      <c r="I637" s="108"/>
      <c r="J637" s="44"/>
      <c r="K637" s="44" t="str">
        <f t="shared" si="47"/>
        <v/>
      </c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16">
        <f t="shared" si="48"/>
        <v>0</v>
      </c>
      <c r="AX637" s="16">
        <f t="shared" si="49"/>
        <v>0</v>
      </c>
      <c r="AY637" s="16">
        <f t="shared" si="50"/>
        <v>0</v>
      </c>
      <c r="AZ637" s="18" t="str">
        <f t="shared" si="51"/>
        <v/>
      </c>
      <c r="BA637" s="54"/>
    </row>
    <row r="638" spans="1:53" x14ac:dyDescent="0.25">
      <c r="A638" s="108"/>
      <c r="B638" s="44"/>
      <c r="C638" s="44"/>
      <c r="D638" s="44"/>
      <c r="E638" s="44"/>
      <c r="F638" s="44"/>
      <c r="G638" s="44"/>
      <c r="H638" s="44"/>
      <c r="I638" s="108"/>
      <c r="J638" s="44"/>
      <c r="K638" s="44" t="str">
        <f t="shared" si="47"/>
        <v/>
      </c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16">
        <f t="shared" si="48"/>
        <v>0</v>
      </c>
      <c r="AX638" s="16">
        <f t="shared" si="49"/>
        <v>0</v>
      </c>
      <c r="AY638" s="16">
        <f t="shared" si="50"/>
        <v>0</v>
      </c>
      <c r="AZ638" s="18" t="str">
        <f t="shared" si="51"/>
        <v/>
      </c>
      <c r="BA638" s="54"/>
    </row>
    <row r="639" spans="1:53" x14ac:dyDescent="0.25">
      <c r="A639" s="108"/>
      <c r="B639" s="44"/>
      <c r="C639" s="44"/>
      <c r="D639" s="44"/>
      <c r="E639" s="44"/>
      <c r="F639" s="44"/>
      <c r="G639" s="44"/>
      <c r="H639" s="44"/>
      <c r="I639" s="108"/>
      <c r="J639" s="44"/>
      <c r="K639" s="44" t="str">
        <f t="shared" si="47"/>
        <v/>
      </c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16">
        <f t="shared" si="48"/>
        <v>0</v>
      </c>
      <c r="AX639" s="16">
        <f t="shared" si="49"/>
        <v>0</v>
      </c>
      <c r="AY639" s="16">
        <f t="shared" si="50"/>
        <v>0</v>
      </c>
      <c r="AZ639" s="18" t="str">
        <f t="shared" si="51"/>
        <v/>
      </c>
      <c r="BA639" s="54"/>
    </row>
    <row r="640" spans="1:53" x14ac:dyDescent="0.25">
      <c r="A640" s="108"/>
      <c r="B640" s="44"/>
      <c r="C640" s="44"/>
      <c r="D640" s="44"/>
      <c r="E640" s="44"/>
      <c r="F640" s="44"/>
      <c r="G640" s="44"/>
      <c r="H640" s="44"/>
      <c r="I640" s="108"/>
      <c r="J640" s="44"/>
      <c r="K640" s="44" t="str">
        <f t="shared" si="47"/>
        <v/>
      </c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16">
        <f t="shared" si="48"/>
        <v>0</v>
      </c>
      <c r="AX640" s="16">
        <f t="shared" si="49"/>
        <v>0</v>
      </c>
      <c r="AY640" s="16">
        <f t="shared" si="50"/>
        <v>0</v>
      </c>
      <c r="AZ640" s="18" t="str">
        <f t="shared" si="51"/>
        <v/>
      </c>
      <c r="BA640" s="54"/>
    </row>
    <row r="641" spans="1:53" x14ac:dyDescent="0.25">
      <c r="A641" s="108"/>
      <c r="B641" s="44"/>
      <c r="C641" s="44"/>
      <c r="D641" s="44"/>
      <c r="E641" s="44"/>
      <c r="F641" s="44"/>
      <c r="G641" s="44"/>
      <c r="H641" s="44"/>
      <c r="I641" s="108"/>
      <c r="J641" s="44"/>
      <c r="K641" s="44" t="str">
        <f t="shared" si="47"/>
        <v/>
      </c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16">
        <f t="shared" si="48"/>
        <v>0</v>
      </c>
      <c r="AX641" s="16">
        <f t="shared" si="49"/>
        <v>0</v>
      </c>
      <c r="AY641" s="16">
        <f t="shared" si="50"/>
        <v>0</v>
      </c>
      <c r="AZ641" s="18" t="str">
        <f t="shared" si="51"/>
        <v/>
      </c>
      <c r="BA641" s="54"/>
    </row>
    <row r="642" spans="1:53" x14ac:dyDescent="0.25">
      <c r="A642" s="108"/>
      <c r="B642" s="44"/>
      <c r="C642" s="44"/>
      <c r="D642" s="44"/>
      <c r="E642" s="44"/>
      <c r="F642" s="44"/>
      <c r="G642" s="44"/>
      <c r="H642" s="44"/>
      <c r="I642" s="108"/>
      <c r="J642" s="44"/>
      <c r="K642" s="44" t="str">
        <f t="shared" si="47"/>
        <v/>
      </c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16">
        <f t="shared" si="48"/>
        <v>0</v>
      </c>
      <c r="AX642" s="16">
        <f t="shared" si="49"/>
        <v>0</v>
      </c>
      <c r="AY642" s="16">
        <f t="shared" si="50"/>
        <v>0</v>
      </c>
      <c r="AZ642" s="18" t="str">
        <f t="shared" si="51"/>
        <v/>
      </c>
      <c r="BA642" s="54"/>
    </row>
    <row r="643" spans="1:53" x14ac:dyDescent="0.25">
      <c r="A643" s="108"/>
      <c r="B643" s="44"/>
      <c r="C643" s="44"/>
      <c r="D643" s="44"/>
      <c r="E643" s="44"/>
      <c r="F643" s="44"/>
      <c r="G643" s="44"/>
      <c r="H643" s="44"/>
      <c r="I643" s="108"/>
      <c r="J643" s="44"/>
      <c r="K643" s="44" t="str">
        <f t="shared" si="47"/>
        <v/>
      </c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16">
        <f t="shared" si="48"/>
        <v>0</v>
      </c>
      <c r="AX643" s="16">
        <f t="shared" si="49"/>
        <v>0</v>
      </c>
      <c r="AY643" s="16">
        <f t="shared" si="50"/>
        <v>0</v>
      </c>
      <c r="AZ643" s="18" t="str">
        <f t="shared" si="51"/>
        <v/>
      </c>
      <c r="BA643" s="54"/>
    </row>
    <row r="644" spans="1:53" x14ac:dyDescent="0.25">
      <c r="A644" s="108"/>
      <c r="B644" s="44"/>
      <c r="C644" s="44"/>
      <c r="D644" s="44"/>
      <c r="E644" s="44"/>
      <c r="F644" s="44"/>
      <c r="G644" s="44"/>
      <c r="H644" s="44"/>
      <c r="I644" s="108"/>
      <c r="J644" s="44"/>
      <c r="K644" s="44" t="str">
        <f t="shared" ref="K644:K707" si="52">AZ644</f>
        <v/>
      </c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16">
        <f t="shared" ref="AW644:AW707" si="53">COUNTIF(L644:AV644,"=3")+COUNTIF(L644:AV644,"=4")+COUNTIF(L644:AV644,"=5")</f>
        <v>0</v>
      </c>
      <c r="AX644" s="16">
        <f t="shared" ref="AX644:AX707" si="54">COUNTIF(L644:AV644,"=4")</f>
        <v>0</v>
      </c>
      <c r="AY644" s="16">
        <f t="shared" ref="AY644:AY707" si="55">COUNTIF(L644:AV644,"=1")</f>
        <v>0</v>
      </c>
      <c r="AZ644" s="18" t="str">
        <f t="shared" ref="AZ644:AZ707" si="56">IFERROR(IF(I644&lt;&gt;"",IF(AX644/AW644*100=100, (AX644+AY644)/AW644*100,AX644/AW644*100),""),0)</f>
        <v/>
      </c>
      <c r="BA644" s="54"/>
    </row>
    <row r="645" spans="1:53" x14ac:dyDescent="0.25">
      <c r="A645" s="108"/>
      <c r="B645" s="44"/>
      <c r="C645" s="44"/>
      <c r="D645" s="44"/>
      <c r="E645" s="44"/>
      <c r="F645" s="44"/>
      <c r="G645" s="44"/>
      <c r="H645" s="44"/>
      <c r="I645" s="108"/>
      <c r="J645" s="44"/>
      <c r="K645" s="44" t="str">
        <f t="shared" si="52"/>
        <v/>
      </c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16">
        <f t="shared" si="53"/>
        <v>0</v>
      </c>
      <c r="AX645" s="16">
        <f t="shared" si="54"/>
        <v>0</v>
      </c>
      <c r="AY645" s="16">
        <f t="shared" si="55"/>
        <v>0</v>
      </c>
      <c r="AZ645" s="18" t="str">
        <f t="shared" si="56"/>
        <v/>
      </c>
      <c r="BA645" s="54"/>
    </row>
    <row r="646" spans="1:53" x14ac:dyDescent="0.25">
      <c r="A646" s="108"/>
      <c r="B646" s="44"/>
      <c r="C646" s="44"/>
      <c r="D646" s="44"/>
      <c r="E646" s="44"/>
      <c r="F646" s="44"/>
      <c r="G646" s="44"/>
      <c r="H646" s="44"/>
      <c r="I646" s="108"/>
      <c r="J646" s="44"/>
      <c r="K646" s="44" t="str">
        <f t="shared" si="52"/>
        <v/>
      </c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16">
        <f t="shared" si="53"/>
        <v>0</v>
      </c>
      <c r="AX646" s="16">
        <f t="shared" si="54"/>
        <v>0</v>
      </c>
      <c r="AY646" s="16">
        <f t="shared" si="55"/>
        <v>0</v>
      </c>
      <c r="AZ646" s="18" t="str">
        <f t="shared" si="56"/>
        <v/>
      </c>
      <c r="BA646" s="54"/>
    </row>
    <row r="647" spans="1:53" x14ac:dyDescent="0.25">
      <c r="A647" s="108"/>
      <c r="B647" s="44"/>
      <c r="C647" s="44"/>
      <c r="D647" s="44"/>
      <c r="E647" s="44"/>
      <c r="F647" s="44"/>
      <c r="G647" s="44"/>
      <c r="H647" s="44"/>
      <c r="I647" s="108"/>
      <c r="J647" s="44"/>
      <c r="K647" s="44" t="str">
        <f t="shared" si="52"/>
        <v/>
      </c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16">
        <f t="shared" si="53"/>
        <v>0</v>
      </c>
      <c r="AX647" s="16">
        <f t="shared" si="54"/>
        <v>0</v>
      </c>
      <c r="AY647" s="16">
        <f t="shared" si="55"/>
        <v>0</v>
      </c>
      <c r="AZ647" s="18" t="str">
        <f t="shared" si="56"/>
        <v/>
      </c>
      <c r="BA647" s="54"/>
    </row>
    <row r="648" spans="1:53" x14ac:dyDescent="0.25">
      <c r="A648" s="108"/>
      <c r="B648" s="44"/>
      <c r="C648" s="44"/>
      <c r="D648" s="44"/>
      <c r="E648" s="44"/>
      <c r="F648" s="44"/>
      <c r="G648" s="44"/>
      <c r="H648" s="44"/>
      <c r="I648" s="108"/>
      <c r="J648" s="44"/>
      <c r="K648" s="44" t="str">
        <f t="shared" si="52"/>
        <v/>
      </c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16">
        <f t="shared" si="53"/>
        <v>0</v>
      </c>
      <c r="AX648" s="16">
        <f t="shared" si="54"/>
        <v>0</v>
      </c>
      <c r="AY648" s="16">
        <f t="shared" si="55"/>
        <v>0</v>
      </c>
      <c r="AZ648" s="18" t="str">
        <f t="shared" si="56"/>
        <v/>
      </c>
      <c r="BA648" s="54"/>
    </row>
    <row r="649" spans="1:53" x14ac:dyDescent="0.25">
      <c r="A649" s="108"/>
      <c r="B649" s="44"/>
      <c r="C649" s="44"/>
      <c r="D649" s="44"/>
      <c r="E649" s="44"/>
      <c r="F649" s="44"/>
      <c r="G649" s="44"/>
      <c r="H649" s="44"/>
      <c r="I649" s="108"/>
      <c r="J649" s="44"/>
      <c r="K649" s="44" t="str">
        <f t="shared" si="52"/>
        <v/>
      </c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16">
        <f t="shared" si="53"/>
        <v>0</v>
      </c>
      <c r="AX649" s="16">
        <f t="shared" si="54"/>
        <v>0</v>
      </c>
      <c r="AY649" s="16">
        <f t="shared" si="55"/>
        <v>0</v>
      </c>
      <c r="AZ649" s="18" t="str">
        <f t="shared" si="56"/>
        <v/>
      </c>
      <c r="BA649" s="54"/>
    </row>
    <row r="650" spans="1:53" x14ac:dyDescent="0.25">
      <c r="A650" s="108"/>
      <c r="B650" s="44"/>
      <c r="C650" s="44"/>
      <c r="D650" s="44"/>
      <c r="E650" s="44"/>
      <c r="F650" s="44"/>
      <c r="G650" s="44"/>
      <c r="H650" s="44"/>
      <c r="I650" s="108"/>
      <c r="J650" s="44"/>
      <c r="K650" s="44" t="str">
        <f t="shared" si="52"/>
        <v/>
      </c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16">
        <f t="shared" si="53"/>
        <v>0</v>
      </c>
      <c r="AX650" s="16">
        <f t="shared" si="54"/>
        <v>0</v>
      </c>
      <c r="AY650" s="16">
        <f t="shared" si="55"/>
        <v>0</v>
      </c>
      <c r="AZ650" s="18" t="str">
        <f t="shared" si="56"/>
        <v/>
      </c>
      <c r="BA650" s="54"/>
    </row>
    <row r="651" spans="1:53" x14ac:dyDescent="0.25">
      <c r="A651" s="108"/>
      <c r="B651" s="44"/>
      <c r="C651" s="44"/>
      <c r="D651" s="44"/>
      <c r="E651" s="44"/>
      <c r="F651" s="44"/>
      <c r="G651" s="44"/>
      <c r="H651" s="44"/>
      <c r="I651" s="108"/>
      <c r="J651" s="44"/>
      <c r="K651" s="44" t="str">
        <f t="shared" si="52"/>
        <v/>
      </c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16">
        <f t="shared" si="53"/>
        <v>0</v>
      </c>
      <c r="AX651" s="16">
        <f t="shared" si="54"/>
        <v>0</v>
      </c>
      <c r="AY651" s="16">
        <f t="shared" si="55"/>
        <v>0</v>
      </c>
      <c r="AZ651" s="18" t="str">
        <f t="shared" si="56"/>
        <v/>
      </c>
      <c r="BA651" s="54"/>
    </row>
    <row r="652" spans="1:53" x14ac:dyDescent="0.25">
      <c r="A652" s="108"/>
      <c r="B652" s="44"/>
      <c r="C652" s="44"/>
      <c r="D652" s="44"/>
      <c r="E652" s="44"/>
      <c r="F652" s="44"/>
      <c r="G652" s="44"/>
      <c r="H652" s="44"/>
      <c r="I652" s="108"/>
      <c r="J652" s="44"/>
      <c r="K652" s="44" t="str">
        <f t="shared" si="52"/>
        <v/>
      </c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16">
        <f t="shared" si="53"/>
        <v>0</v>
      </c>
      <c r="AX652" s="16">
        <f t="shared" si="54"/>
        <v>0</v>
      </c>
      <c r="AY652" s="16">
        <f t="shared" si="55"/>
        <v>0</v>
      </c>
      <c r="AZ652" s="18" t="str">
        <f t="shared" si="56"/>
        <v/>
      </c>
      <c r="BA652" s="54"/>
    </row>
    <row r="653" spans="1:53" x14ac:dyDescent="0.25">
      <c r="A653" s="108"/>
      <c r="B653" s="44"/>
      <c r="C653" s="44"/>
      <c r="D653" s="44"/>
      <c r="E653" s="44"/>
      <c r="F653" s="44"/>
      <c r="G653" s="44"/>
      <c r="H653" s="44"/>
      <c r="I653" s="108"/>
      <c r="J653" s="44"/>
      <c r="K653" s="44" t="str">
        <f t="shared" si="52"/>
        <v/>
      </c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16">
        <f t="shared" si="53"/>
        <v>0</v>
      </c>
      <c r="AX653" s="16">
        <f t="shared" si="54"/>
        <v>0</v>
      </c>
      <c r="AY653" s="16">
        <f t="shared" si="55"/>
        <v>0</v>
      </c>
      <c r="AZ653" s="18" t="str">
        <f t="shared" si="56"/>
        <v/>
      </c>
      <c r="BA653" s="54"/>
    </row>
    <row r="654" spans="1:53" x14ac:dyDescent="0.25">
      <c r="A654" s="108"/>
      <c r="B654" s="44"/>
      <c r="C654" s="44"/>
      <c r="D654" s="44"/>
      <c r="E654" s="44"/>
      <c r="F654" s="44"/>
      <c r="G654" s="44"/>
      <c r="H654" s="44"/>
      <c r="I654" s="108"/>
      <c r="J654" s="44"/>
      <c r="K654" s="44" t="str">
        <f t="shared" si="52"/>
        <v/>
      </c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16">
        <f t="shared" si="53"/>
        <v>0</v>
      </c>
      <c r="AX654" s="16">
        <f t="shared" si="54"/>
        <v>0</v>
      </c>
      <c r="AY654" s="16">
        <f t="shared" si="55"/>
        <v>0</v>
      </c>
      <c r="AZ654" s="18" t="str">
        <f t="shared" si="56"/>
        <v/>
      </c>
      <c r="BA654" s="54"/>
    </row>
    <row r="655" spans="1:53" x14ac:dyDescent="0.25">
      <c r="A655" s="108"/>
      <c r="B655" s="44"/>
      <c r="C655" s="44"/>
      <c r="D655" s="44"/>
      <c r="E655" s="44"/>
      <c r="F655" s="44"/>
      <c r="G655" s="44"/>
      <c r="H655" s="44"/>
      <c r="I655" s="108"/>
      <c r="J655" s="44"/>
      <c r="K655" s="44" t="str">
        <f t="shared" si="52"/>
        <v/>
      </c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16">
        <f t="shared" si="53"/>
        <v>0</v>
      </c>
      <c r="AX655" s="16">
        <f t="shared" si="54"/>
        <v>0</v>
      </c>
      <c r="AY655" s="16">
        <f t="shared" si="55"/>
        <v>0</v>
      </c>
      <c r="AZ655" s="18" t="str">
        <f t="shared" si="56"/>
        <v/>
      </c>
      <c r="BA655" s="54"/>
    </row>
    <row r="656" spans="1:53" x14ac:dyDescent="0.25">
      <c r="A656" s="108"/>
      <c r="B656" s="44"/>
      <c r="C656" s="44"/>
      <c r="D656" s="44"/>
      <c r="E656" s="44"/>
      <c r="F656" s="44"/>
      <c r="G656" s="44"/>
      <c r="H656" s="44"/>
      <c r="I656" s="108"/>
      <c r="J656" s="44"/>
      <c r="K656" s="44" t="str">
        <f t="shared" si="52"/>
        <v/>
      </c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16">
        <f t="shared" si="53"/>
        <v>0</v>
      </c>
      <c r="AX656" s="16">
        <f t="shared" si="54"/>
        <v>0</v>
      </c>
      <c r="AY656" s="16">
        <f t="shared" si="55"/>
        <v>0</v>
      </c>
      <c r="AZ656" s="18" t="str">
        <f t="shared" si="56"/>
        <v/>
      </c>
      <c r="BA656" s="54"/>
    </row>
    <row r="657" spans="1:53" x14ac:dyDescent="0.25">
      <c r="A657" s="108"/>
      <c r="B657" s="44"/>
      <c r="C657" s="44"/>
      <c r="D657" s="44"/>
      <c r="E657" s="44"/>
      <c r="F657" s="44"/>
      <c r="G657" s="44"/>
      <c r="H657" s="44"/>
      <c r="I657" s="108"/>
      <c r="J657" s="44"/>
      <c r="K657" s="44" t="str">
        <f t="shared" si="52"/>
        <v/>
      </c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16">
        <f t="shared" si="53"/>
        <v>0</v>
      </c>
      <c r="AX657" s="16">
        <f t="shared" si="54"/>
        <v>0</v>
      </c>
      <c r="AY657" s="16">
        <f t="shared" si="55"/>
        <v>0</v>
      </c>
      <c r="AZ657" s="18" t="str">
        <f t="shared" si="56"/>
        <v/>
      </c>
      <c r="BA657" s="54"/>
    </row>
    <row r="658" spans="1:53" x14ac:dyDescent="0.25">
      <c r="A658" s="108"/>
      <c r="B658" s="44"/>
      <c r="C658" s="44"/>
      <c r="D658" s="44"/>
      <c r="E658" s="44"/>
      <c r="F658" s="44"/>
      <c r="G658" s="44"/>
      <c r="H658" s="44"/>
      <c r="I658" s="108"/>
      <c r="J658" s="44"/>
      <c r="K658" s="44" t="str">
        <f t="shared" si="52"/>
        <v/>
      </c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16">
        <f t="shared" si="53"/>
        <v>0</v>
      </c>
      <c r="AX658" s="16">
        <f t="shared" si="54"/>
        <v>0</v>
      </c>
      <c r="AY658" s="16">
        <f t="shared" si="55"/>
        <v>0</v>
      </c>
      <c r="AZ658" s="18" t="str">
        <f t="shared" si="56"/>
        <v/>
      </c>
      <c r="BA658" s="54"/>
    </row>
    <row r="659" spans="1:53" x14ac:dyDescent="0.25">
      <c r="A659" s="108"/>
      <c r="B659" s="44"/>
      <c r="C659" s="44"/>
      <c r="D659" s="44"/>
      <c r="E659" s="44"/>
      <c r="F659" s="44"/>
      <c r="G659" s="44"/>
      <c r="H659" s="44"/>
      <c r="I659" s="108"/>
      <c r="J659" s="44"/>
      <c r="K659" s="44" t="str">
        <f t="shared" si="52"/>
        <v/>
      </c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16">
        <f t="shared" si="53"/>
        <v>0</v>
      </c>
      <c r="AX659" s="16">
        <f t="shared" si="54"/>
        <v>0</v>
      </c>
      <c r="AY659" s="16">
        <f t="shared" si="55"/>
        <v>0</v>
      </c>
      <c r="AZ659" s="18" t="str">
        <f t="shared" si="56"/>
        <v/>
      </c>
      <c r="BA659" s="54"/>
    </row>
    <row r="660" spans="1:53" x14ac:dyDescent="0.25">
      <c r="A660" s="108"/>
      <c r="B660" s="44"/>
      <c r="C660" s="44"/>
      <c r="D660" s="44"/>
      <c r="E660" s="44"/>
      <c r="F660" s="44"/>
      <c r="G660" s="44"/>
      <c r="H660" s="44"/>
      <c r="I660" s="108"/>
      <c r="J660" s="44"/>
      <c r="K660" s="44" t="str">
        <f t="shared" si="52"/>
        <v/>
      </c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16">
        <f t="shared" si="53"/>
        <v>0</v>
      </c>
      <c r="AX660" s="16">
        <f t="shared" si="54"/>
        <v>0</v>
      </c>
      <c r="AY660" s="16">
        <f t="shared" si="55"/>
        <v>0</v>
      </c>
      <c r="AZ660" s="18" t="str">
        <f t="shared" si="56"/>
        <v/>
      </c>
      <c r="BA660" s="54"/>
    </row>
    <row r="661" spans="1:53" x14ac:dyDescent="0.25">
      <c r="A661" s="108"/>
      <c r="B661" s="44"/>
      <c r="C661" s="44"/>
      <c r="D661" s="44"/>
      <c r="E661" s="44"/>
      <c r="F661" s="44"/>
      <c r="G661" s="44"/>
      <c r="H661" s="44"/>
      <c r="I661" s="108"/>
      <c r="J661" s="44"/>
      <c r="K661" s="44" t="str">
        <f t="shared" si="52"/>
        <v/>
      </c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16">
        <f t="shared" si="53"/>
        <v>0</v>
      </c>
      <c r="AX661" s="16">
        <f t="shared" si="54"/>
        <v>0</v>
      </c>
      <c r="AY661" s="16">
        <f t="shared" si="55"/>
        <v>0</v>
      </c>
      <c r="AZ661" s="18" t="str">
        <f t="shared" si="56"/>
        <v/>
      </c>
      <c r="BA661" s="54"/>
    </row>
    <row r="662" spans="1:53" x14ac:dyDescent="0.25">
      <c r="A662" s="108"/>
      <c r="B662" s="44"/>
      <c r="C662" s="44"/>
      <c r="D662" s="44"/>
      <c r="E662" s="44"/>
      <c r="F662" s="44"/>
      <c r="G662" s="44"/>
      <c r="H662" s="44"/>
      <c r="I662" s="108"/>
      <c r="J662" s="44"/>
      <c r="K662" s="44" t="str">
        <f t="shared" si="52"/>
        <v/>
      </c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16">
        <f t="shared" si="53"/>
        <v>0</v>
      </c>
      <c r="AX662" s="16">
        <f t="shared" si="54"/>
        <v>0</v>
      </c>
      <c r="AY662" s="16">
        <f t="shared" si="55"/>
        <v>0</v>
      </c>
      <c r="AZ662" s="18" t="str">
        <f t="shared" si="56"/>
        <v/>
      </c>
      <c r="BA662" s="54"/>
    </row>
    <row r="663" spans="1:53" x14ac:dyDescent="0.25">
      <c r="A663" s="108"/>
      <c r="B663" s="44"/>
      <c r="C663" s="44"/>
      <c r="D663" s="44"/>
      <c r="E663" s="44"/>
      <c r="F663" s="44"/>
      <c r="G663" s="44"/>
      <c r="H663" s="44"/>
      <c r="I663" s="108"/>
      <c r="J663" s="44"/>
      <c r="K663" s="44" t="str">
        <f t="shared" si="52"/>
        <v/>
      </c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16">
        <f t="shared" si="53"/>
        <v>0</v>
      </c>
      <c r="AX663" s="16">
        <f t="shared" si="54"/>
        <v>0</v>
      </c>
      <c r="AY663" s="16">
        <f t="shared" si="55"/>
        <v>0</v>
      </c>
      <c r="AZ663" s="18" t="str">
        <f t="shared" si="56"/>
        <v/>
      </c>
      <c r="BA663" s="54"/>
    </row>
    <row r="664" spans="1:53" x14ac:dyDescent="0.25">
      <c r="A664" s="108"/>
      <c r="B664" s="44"/>
      <c r="C664" s="44"/>
      <c r="D664" s="44"/>
      <c r="E664" s="44"/>
      <c r="F664" s="44"/>
      <c r="G664" s="44"/>
      <c r="H664" s="44"/>
      <c r="I664" s="108"/>
      <c r="J664" s="44"/>
      <c r="K664" s="44" t="str">
        <f t="shared" si="52"/>
        <v/>
      </c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16">
        <f t="shared" si="53"/>
        <v>0</v>
      </c>
      <c r="AX664" s="16">
        <f t="shared" si="54"/>
        <v>0</v>
      </c>
      <c r="AY664" s="16">
        <f t="shared" si="55"/>
        <v>0</v>
      </c>
      <c r="AZ664" s="18" t="str">
        <f t="shared" si="56"/>
        <v/>
      </c>
      <c r="BA664" s="54"/>
    </row>
    <row r="665" spans="1:53" x14ac:dyDescent="0.25">
      <c r="A665" s="108"/>
      <c r="B665" s="44"/>
      <c r="C665" s="44"/>
      <c r="D665" s="44"/>
      <c r="E665" s="44"/>
      <c r="F665" s="44"/>
      <c r="G665" s="44"/>
      <c r="H665" s="44"/>
      <c r="I665" s="108"/>
      <c r="J665" s="44"/>
      <c r="K665" s="44" t="str">
        <f t="shared" si="52"/>
        <v/>
      </c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16">
        <f t="shared" si="53"/>
        <v>0</v>
      </c>
      <c r="AX665" s="16">
        <f t="shared" si="54"/>
        <v>0</v>
      </c>
      <c r="AY665" s="16">
        <f t="shared" si="55"/>
        <v>0</v>
      </c>
      <c r="AZ665" s="18" t="str">
        <f t="shared" si="56"/>
        <v/>
      </c>
      <c r="BA665" s="54"/>
    </row>
    <row r="666" spans="1:53" x14ac:dyDescent="0.25">
      <c r="A666" s="108"/>
      <c r="B666" s="44"/>
      <c r="C666" s="44"/>
      <c r="D666" s="44"/>
      <c r="E666" s="44"/>
      <c r="F666" s="44"/>
      <c r="G666" s="44"/>
      <c r="H666" s="44"/>
      <c r="I666" s="108"/>
      <c r="J666" s="44"/>
      <c r="K666" s="44" t="str">
        <f t="shared" si="52"/>
        <v/>
      </c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16">
        <f t="shared" si="53"/>
        <v>0</v>
      </c>
      <c r="AX666" s="16">
        <f t="shared" si="54"/>
        <v>0</v>
      </c>
      <c r="AY666" s="16">
        <f t="shared" si="55"/>
        <v>0</v>
      </c>
      <c r="AZ666" s="18" t="str">
        <f t="shared" si="56"/>
        <v/>
      </c>
      <c r="BA666" s="54"/>
    </row>
    <row r="667" spans="1:53" x14ac:dyDescent="0.25">
      <c r="A667" s="108"/>
      <c r="B667" s="44"/>
      <c r="C667" s="44"/>
      <c r="D667" s="44"/>
      <c r="E667" s="44"/>
      <c r="F667" s="44"/>
      <c r="G667" s="44"/>
      <c r="H667" s="44"/>
      <c r="I667" s="108"/>
      <c r="J667" s="44"/>
      <c r="K667" s="44" t="str">
        <f t="shared" si="52"/>
        <v/>
      </c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16">
        <f t="shared" si="53"/>
        <v>0</v>
      </c>
      <c r="AX667" s="16">
        <f t="shared" si="54"/>
        <v>0</v>
      </c>
      <c r="AY667" s="16">
        <f t="shared" si="55"/>
        <v>0</v>
      </c>
      <c r="AZ667" s="18" t="str">
        <f t="shared" si="56"/>
        <v/>
      </c>
      <c r="BA667" s="54"/>
    </row>
    <row r="668" spans="1:53" x14ac:dyDescent="0.25">
      <c r="A668" s="108"/>
      <c r="B668" s="44"/>
      <c r="C668" s="44"/>
      <c r="D668" s="44"/>
      <c r="E668" s="44"/>
      <c r="F668" s="44"/>
      <c r="G668" s="44"/>
      <c r="H668" s="44"/>
      <c r="I668" s="108"/>
      <c r="J668" s="44"/>
      <c r="K668" s="44" t="str">
        <f t="shared" si="52"/>
        <v/>
      </c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16">
        <f t="shared" si="53"/>
        <v>0</v>
      </c>
      <c r="AX668" s="16">
        <f t="shared" si="54"/>
        <v>0</v>
      </c>
      <c r="AY668" s="16">
        <f t="shared" si="55"/>
        <v>0</v>
      </c>
      <c r="AZ668" s="18" t="str">
        <f t="shared" si="56"/>
        <v/>
      </c>
      <c r="BA668" s="54"/>
    </row>
    <row r="669" spans="1:53" x14ac:dyDescent="0.25">
      <c r="A669" s="108"/>
      <c r="B669" s="44"/>
      <c r="C669" s="44"/>
      <c r="D669" s="44"/>
      <c r="E669" s="44"/>
      <c r="F669" s="44"/>
      <c r="G669" s="44"/>
      <c r="H669" s="44"/>
      <c r="I669" s="108"/>
      <c r="J669" s="44"/>
      <c r="K669" s="44" t="str">
        <f t="shared" si="52"/>
        <v/>
      </c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16">
        <f t="shared" si="53"/>
        <v>0</v>
      </c>
      <c r="AX669" s="16">
        <f t="shared" si="54"/>
        <v>0</v>
      </c>
      <c r="AY669" s="16">
        <f t="shared" si="55"/>
        <v>0</v>
      </c>
      <c r="AZ669" s="18" t="str">
        <f t="shared" si="56"/>
        <v/>
      </c>
      <c r="BA669" s="54"/>
    </row>
    <row r="670" spans="1:53" x14ac:dyDescent="0.25">
      <c r="A670" s="108"/>
      <c r="B670" s="44"/>
      <c r="C670" s="44"/>
      <c r="D670" s="44"/>
      <c r="E670" s="44"/>
      <c r="F670" s="44"/>
      <c r="G670" s="44"/>
      <c r="H670" s="44"/>
      <c r="I670" s="108"/>
      <c r="J670" s="44"/>
      <c r="K670" s="44" t="str">
        <f t="shared" si="52"/>
        <v/>
      </c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16">
        <f t="shared" si="53"/>
        <v>0</v>
      </c>
      <c r="AX670" s="16">
        <f t="shared" si="54"/>
        <v>0</v>
      </c>
      <c r="AY670" s="16">
        <f t="shared" si="55"/>
        <v>0</v>
      </c>
      <c r="AZ670" s="18" t="str">
        <f t="shared" si="56"/>
        <v/>
      </c>
      <c r="BA670" s="54"/>
    </row>
    <row r="671" spans="1:53" x14ac:dyDescent="0.25">
      <c r="A671" s="108"/>
      <c r="B671" s="44"/>
      <c r="C671" s="44"/>
      <c r="D671" s="44"/>
      <c r="E671" s="44"/>
      <c r="F671" s="44"/>
      <c r="G671" s="44"/>
      <c r="H671" s="44"/>
      <c r="I671" s="108"/>
      <c r="J671" s="44"/>
      <c r="K671" s="44" t="str">
        <f t="shared" si="52"/>
        <v/>
      </c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16">
        <f t="shared" si="53"/>
        <v>0</v>
      </c>
      <c r="AX671" s="16">
        <f t="shared" si="54"/>
        <v>0</v>
      </c>
      <c r="AY671" s="16">
        <f t="shared" si="55"/>
        <v>0</v>
      </c>
      <c r="AZ671" s="18" t="str">
        <f t="shared" si="56"/>
        <v/>
      </c>
      <c r="BA671" s="54"/>
    </row>
    <row r="672" spans="1:53" x14ac:dyDescent="0.25">
      <c r="A672" s="108"/>
      <c r="B672" s="44"/>
      <c r="C672" s="44"/>
      <c r="D672" s="44"/>
      <c r="E672" s="44"/>
      <c r="F672" s="44"/>
      <c r="G672" s="44"/>
      <c r="H672" s="44"/>
      <c r="I672" s="108"/>
      <c r="J672" s="44"/>
      <c r="K672" s="44" t="str">
        <f t="shared" si="52"/>
        <v/>
      </c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16">
        <f t="shared" si="53"/>
        <v>0</v>
      </c>
      <c r="AX672" s="16">
        <f t="shared" si="54"/>
        <v>0</v>
      </c>
      <c r="AY672" s="16">
        <f t="shared" si="55"/>
        <v>0</v>
      </c>
      <c r="AZ672" s="18" t="str">
        <f t="shared" si="56"/>
        <v/>
      </c>
      <c r="BA672" s="54"/>
    </row>
    <row r="673" spans="1:53" x14ac:dyDescent="0.25">
      <c r="A673" s="108"/>
      <c r="B673" s="44"/>
      <c r="C673" s="44"/>
      <c r="D673" s="44"/>
      <c r="E673" s="44"/>
      <c r="F673" s="44"/>
      <c r="G673" s="44"/>
      <c r="H673" s="44"/>
      <c r="I673" s="108"/>
      <c r="J673" s="44"/>
      <c r="K673" s="44" t="str">
        <f t="shared" si="52"/>
        <v/>
      </c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16">
        <f t="shared" si="53"/>
        <v>0</v>
      </c>
      <c r="AX673" s="16">
        <f t="shared" si="54"/>
        <v>0</v>
      </c>
      <c r="AY673" s="16">
        <f t="shared" si="55"/>
        <v>0</v>
      </c>
      <c r="AZ673" s="18" t="str">
        <f t="shared" si="56"/>
        <v/>
      </c>
      <c r="BA673" s="54"/>
    </row>
    <row r="674" spans="1:53" x14ac:dyDescent="0.25">
      <c r="A674" s="108"/>
      <c r="B674" s="44"/>
      <c r="C674" s="44"/>
      <c r="D674" s="44"/>
      <c r="E674" s="44"/>
      <c r="F674" s="44"/>
      <c r="G674" s="44"/>
      <c r="H674" s="44"/>
      <c r="I674" s="108"/>
      <c r="J674" s="44"/>
      <c r="K674" s="44" t="str">
        <f t="shared" si="52"/>
        <v/>
      </c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16">
        <f t="shared" si="53"/>
        <v>0</v>
      </c>
      <c r="AX674" s="16">
        <f t="shared" si="54"/>
        <v>0</v>
      </c>
      <c r="AY674" s="16">
        <f t="shared" si="55"/>
        <v>0</v>
      </c>
      <c r="AZ674" s="18" t="str">
        <f t="shared" si="56"/>
        <v/>
      </c>
      <c r="BA674" s="54"/>
    </row>
    <row r="675" spans="1:53" x14ac:dyDescent="0.25">
      <c r="A675" s="108"/>
      <c r="B675" s="44"/>
      <c r="C675" s="44"/>
      <c r="D675" s="44"/>
      <c r="E675" s="44"/>
      <c r="F675" s="44"/>
      <c r="G675" s="44"/>
      <c r="H675" s="44"/>
      <c r="I675" s="108"/>
      <c r="J675" s="44"/>
      <c r="K675" s="44" t="str">
        <f t="shared" si="52"/>
        <v/>
      </c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16">
        <f t="shared" si="53"/>
        <v>0</v>
      </c>
      <c r="AX675" s="16">
        <f t="shared" si="54"/>
        <v>0</v>
      </c>
      <c r="AY675" s="16">
        <f t="shared" si="55"/>
        <v>0</v>
      </c>
      <c r="AZ675" s="18" t="str">
        <f t="shared" si="56"/>
        <v/>
      </c>
      <c r="BA675" s="54"/>
    </row>
    <row r="676" spans="1:53" x14ac:dyDescent="0.25">
      <c r="A676" s="108"/>
      <c r="B676" s="44"/>
      <c r="C676" s="44"/>
      <c r="D676" s="44"/>
      <c r="E676" s="44"/>
      <c r="F676" s="44"/>
      <c r="G676" s="44"/>
      <c r="H676" s="44"/>
      <c r="I676" s="108"/>
      <c r="J676" s="44"/>
      <c r="K676" s="44" t="str">
        <f t="shared" si="52"/>
        <v/>
      </c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16">
        <f t="shared" si="53"/>
        <v>0</v>
      </c>
      <c r="AX676" s="16">
        <f t="shared" si="54"/>
        <v>0</v>
      </c>
      <c r="AY676" s="16">
        <f t="shared" si="55"/>
        <v>0</v>
      </c>
      <c r="AZ676" s="18" t="str">
        <f t="shared" si="56"/>
        <v/>
      </c>
      <c r="BA676" s="54"/>
    </row>
    <row r="677" spans="1:53" x14ac:dyDescent="0.25">
      <c r="A677" s="108"/>
      <c r="B677" s="44"/>
      <c r="C677" s="44"/>
      <c r="D677" s="44"/>
      <c r="E677" s="44"/>
      <c r="F677" s="44"/>
      <c r="G677" s="44"/>
      <c r="H677" s="44"/>
      <c r="I677" s="108"/>
      <c r="J677" s="44"/>
      <c r="K677" s="44" t="str">
        <f t="shared" si="52"/>
        <v/>
      </c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16">
        <f t="shared" si="53"/>
        <v>0</v>
      </c>
      <c r="AX677" s="16">
        <f t="shared" si="54"/>
        <v>0</v>
      </c>
      <c r="AY677" s="16">
        <f t="shared" si="55"/>
        <v>0</v>
      </c>
      <c r="AZ677" s="18" t="str">
        <f t="shared" si="56"/>
        <v/>
      </c>
      <c r="BA677" s="54"/>
    </row>
    <row r="678" spans="1:53" x14ac:dyDescent="0.25">
      <c r="A678" s="108"/>
      <c r="B678" s="44"/>
      <c r="C678" s="44"/>
      <c r="D678" s="44"/>
      <c r="E678" s="44"/>
      <c r="F678" s="44"/>
      <c r="G678" s="44"/>
      <c r="H678" s="44"/>
      <c r="I678" s="108"/>
      <c r="J678" s="44"/>
      <c r="K678" s="44" t="str">
        <f t="shared" si="52"/>
        <v/>
      </c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16">
        <f t="shared" si="53"/>
        <v>0</v>
      </c>
      <c r="AX678" s="16">
        <f t="shared" si="54"/>
        <v>0</v>
      </c>
      <c r="AY678" s="16">
        <f t="shared" si="55"/>
        <v>0</v>
      </c>
      <c r="AZ678" s="18" t="str">
        <f t="shared" si="56"/>
        <v/>
      </c>
      <c r="BA678" s="54"/>
    </row>
    <row r="679" spans="1:53" x14ac:dyDescent="0.25">
      <c r="A679" s="108"/>
      <c r="B679" s="44"/>
      <c r="C679" s="44"/>
      <c r="D679" s="44"/>
      <c r="E679" s="44"/>
      <c r="F679" s="44"/>
      <c r="G679" s="44"/>
      <c r="H679" s="44"/>
      <c r="I679" s="108"/>
      <c r="J679" s="44"/>
      <c r="K679" s="44" t="str">
        <f t="shared" si="52"/>
        <v/>
      </c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16">
        <f t="shared" si="53"/>
        <v>0</v>
      </c>
      <c r="AX679" s="16">
        <f t="shared" si="54"/>
        <v>0</v>
      </c>
      <c r="AY679" s="16">
        <f t="shared" si="55"/>
        <v>0</v>
      </c>
      <c r="AZ679" s="18" t="str">
        <f t="shared" si="56"/>
        <v/>
      </c>
      <c r="BA679" s="54"/>
    </row>
    <row r="680" spans="1:53" x14ac:dyDescent="0.25">
      <c r="A680" s="108"/>
      <c r="B680" s="44"/>
      <c r="C680" s="44"/>
      <c r="D680" s="44"/>
      <c r="E680" s="44"/>
      <c r="F680" s="44"/>
      <c r="G680" s="44"/>
      <c r="H680" s="44"/>
      <c r="I680" s="108"/>
      <c r="J680" s="44"/>
      <c r="K680" s="44" t="str">
        <f t="shared" si="52"/>
        <v/>
      </c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16">
        <f t="shared" si="53"/>
        <v>0</v>
      </c>
      <c r="AX680" s="16">
        <f t="shared" si="54"/>
        <v>0</v>
      </c>
      <c r="AY680" s="16">
        <f t="shared" si="55"/>
        <v>0</v>
      </c>
      <c r="AZ680" s="18" t="str">
        <f t="shared" si="56"/>
        <v/>
      </c>
      <c r="BA680" s="54"/>
    </row>
    <row r="681" spans="1:53" x14ac:dyDescent="0.25">
      <c r="A681" s="108"/>
      <c r="B681" s="44"/>
      <c r="C681" s="44"/>
      <c r="D681" s="44"/>
      <c r="E681" s="44"/>
      <c r="F681" s="44"/>
      <c r="G681" s="44"/>
      <c r="H681" s="44"/>
      <c r="I681" s="108"/>
      <c r="J681" s="44"/>
      <c r="K681" s="44" t="str">
        <f t="shared" si="52"/>
        <v/>
      </c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16">
        <f t="shared" si="53"/>
        <v>0</v>
      </c>
      <c r="AX681" s="16">
        <f t="shared" si="54"/>
        <v>0</v>
      </c>
      <c r="AY681" s="16">
        <f t="shared" si="55"/>
        <v>0</v>
      </c>
      <c r="AZ681" s="18" t="str">
        <f t="shared" si="56"/>
        <v/>
      </c>
      <c r="BA681" s="54"/>
    </row>
    <row r="682" spans="1:53" x14ac:dyDescent="0.25">
      <c r="A682" s="108"/>
      <c r="B682" s="44"/>
      <c r="C682" s="44"/>
      <c r="D682" s="44"/>
      <c r="E682" s="44"/>
      <c r="F682" s="44"/>
      <c r="G682" s="44"/>
      <c r="H682" s="44"/>
      <c r="I682" s="108"/>
      <c r="J682" s="44"/>
      <c r="K682" s="44" t="str">
        <f t="shared" si="52"/>
        <v/>
      </c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16">
        <f t="shared" si="53"/>
        <v>0</v>
      </c>
      <c r="AX682" s="16">
        <f t="shared" si="54"/>
        <v>0</v>
      </c>
      <c r="AY682" s="16">
        <f t="shared" si="55"/>
        <v>0</v>
      </c>
      <c r="AZ682" s="18" t="str">
        <f t="shared" si="56"/>
        <v/>
      </c>
      <c r="BA682" s="54"/>
    </row>
    <row r="683" spans="1:53" x14ac:dyDescent="0.25">
      <c r="A683" s="108"/>
      <c r="B683" s="44"/>
      <c r="C683" s="44"/>
      <c r="D683" s="44"/>
      <c r="E683" s="44"/>
      <c r="F683" s="44"/>
      <c r="G683" s="44"/>
      <c r="H683" s="44"/>
      <c r="I683" s="108"/>
      <c r="J683" s="44"/>
      <c r="K683" s="44" t="str">
        <f t="shared" si="52"/>
        <v/>
      </c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16">
        <f t="shared" si="53"/>
        <v>0</v>
      </c>
      <c r="AX683" s="16">
        <f t="shared" si="54"/>
        <v>0</v>
      </c>
      <c r="AY683" s="16">
        <f t="shared" si="55"/>
        <v>0</v>
      </c>
      <c r="AZ683" s="18" t="str">
        <f t="shared" si="56"/>
        <v/>
      </c>
      <c r="BA683" s="54"/>
    </row>
    <row r="684" spans="1:53" x14ac:dyDescent="0.25">
      <c r="A684" s="108"/>
      <c r="B684" s="44"/>
      <c r="C684" s="44"/>
      <c r="D684" s="44"/>
      <c r="E684" s="44"/>
      <c r="F684" s="44"/>
      <c r="G684" s="44"/>
      <c r="H684" s="44"/>
      <c r="I684" s="108"/>
      <c r="J684" s="44"/>
      <c r="K684" s="44" t="str">
        <f t="shared" si="52"/>
        <v/>
      </c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16">
        <f t="shared" si="53"/>
        <v>0</v>
      </c>
      <c r="AX684" s="16">
        <f t="shared" si="54"/>
        <v>0</v>
      </c>
      <c r="AY684" s="16">
        <f t="shared" si="55"/>
        <v>0</v>
      </c>
      <c r="AZ684" s="18" t="str">
        <f t="shared" si="56"/>
        <v/>
      </c>
      <c r="BA684" s="54"/>
    </row>
    <row r="685" spans="1:53" x14ac:dyDescent="0.25">
      <c r="A685" s="108"/>
      <c r="B685" s="44"/>
      <c r="C685" s="44"/>
      <c r="D685" s="44"/>
      <c r="E685" s="44"/>
      <c r="F685" s="44"/>
      <c r="G685" s="44"/>
      <c r="H685" s="44"/>
      <c r="I685" s="108"/>
      <c r="J685" s="44"/>
      <c r="K685" s="44" t="str">
        <f t="shared" si="52"/>
        <v/>
      </c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16">
        <f t="shared" si="53"/>
        <v>0</v>
      </c>
      <c r="AX685" s="16">
        <f t="shared" si="54"/>
        <v>0</v>
      </c>
      <c r="AY685" s="16">
        <f t="shared" si="55"/>
        <v>0</v>
      </c>
      <c r="AZ685" s="18" t="str">
        <f t="shared" si="56"/>
        <v/>
      </c>
      <c r="BA685" s="54"/>
    </row>
    <row r="686" spans="1:53" x14ac:dyDescent="0.25">
      <c r="A686" s="108"/>
      <c r="B686" s="44"/>
      <c r="C686" s="44"/>
      <c r="D686" s="44"/>
      <c r="E686" s="44"/>
      <c r="F686" s="44"/>
      <c r="G686" s="44"/>
      <c r="H686" s="44"/>
      <c r="I686" s="108"/>
      <c r="J686" s="44"/>
      <c r="K686" s="44" t="str">
        <f t="shared" si="52"/>
        <v/>
      </c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16">
        <f t="shared" si="53"/>
        <v>0</v>
      </c>
      <c r="AX686" s="16">
        <f t="shared" si="54"/>
        <v>0</v>
      </c>
      <c r="AY686" s="16">
        <f t="shared" si="55"/>
        <v>0</v>
      </c>
      <c r="AZ686" s="18" t="str">
        <f t="shared" si="56"/>
        <v/>
      </c>
      <c r="BA686" s="54"/>
    </row>
    <row r="687" spans="1:53" x14ac:dyDescent="0.25">
      <c r="A687" s="108"/>
      <c r="B687" s="44"/>
      <c r="C687" s="44"/>
      <c r="D687" s="44"/>
      <c r="E687" s="44"/>
      <c r="F687" s="44"/>
      <c r="G687" s="44"/>
      <c r="H687" s="44"/>
      <c r="I687" s="108"/>
      <c r="J687" s="44"/>
      <c r="K687" s="44" t="str">
        <f t="shared" si="52"/>
        <v/>
      </c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16">
        <f t="shared" si="53"/>
        <v>0</v>
      </c>
      <c r="AX687" s="16">
        <f t="shared" si="54"/>
        <v>0</v>
      </c>
      <c r="AY687" s="16">
        <f t="shared" si="55"/>
        <v>0</v>
      </c>
      <c r="AZ687" s="18" t="str">
        <f t="shared" si="56"/>
        <v/>
      </c>
      <c r="BA687" s="54"/>
    </row>
    <row r="688" spans="1:53" x14ac:dyDescent="0.25">
      <c r="A688" s="108"/>
      <c r="B688" s="44"/>
      <c r="C688" s="44"/>
      <c r="D688" s="44"/>
      <c r="E688" s="44"/>
      <c r="F688" s="44"/>
      <c r="G688" s="44"/>
      <c r="H688" s="44"/>
      <c r="I688" s="108"/>
      <c r="J688" s="44"/>
      <c r="K688" s="44" t="str">
        <f t="shared" si="52"/>
        <v/>
      </c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16">
        <f t="shared" si="53"/>
        <v>0</v>
      </c>
      <c r="AX688" s="16">
        <f t="shared" si="54"/>
        <v>0</v>
      </c>
      <c r="AY688" s="16">
        <f t="shared" si="55"/>
        <v>0</v>
      </c>
      <c r="AZ688" s="18" t="str">
        <f t="shared" si="56"/>
        <v/>
      </c>
      <c r="BA688" s="54"/>
    </row>
    <row r="689" spans="1:53" x14ac:dyDescent="0.25">
      <c r="A689" s="108"/>
      <c r="B689" s="44"/>
      <c r="C689" s="44"/>
      <c r="D689" s="44"/>
      <c r="E689" s="44"/>
      <c r="F689" s="44"/>
      <c r="G689" s="44"/>
      <c r="H689" s="44"/>
      <c r="I689" s="108"/>
      <c r="J689" s="44"/>
      <c r="K689" s="44" t="str">
        <f t="shared" si="52"/>
        <v/>
      </c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16">
        <f t="shared" si="53"/>
        <v>0</v>
      </c>
      <c r="AX689" s="16">
        <f t="shared" si="54"/>
        <v>0</v>
      </c>
      <c r="AY689" s="16">
        <f t="shared" si="55"/>
        <v>0</v>
      </c>
      <c r="AZ689" s="18" t="str">
        <f t="shared" si="56"/>
        <v/>
      </c>
      <c r="BA689" s="54"/>
    </row>
    <row r="690" spans="1:53" x14ac:dyDescent="0.25">
      <c r="A690" s="108"/>
      <c r="B690" s="44"/>
      <c r="C690" s="44"/>
      <c r="D690" s="44"/>
      <c r="E690" s="44"/>
      <c r="F690" s="44"/>
      <c r="G690" s="44"/>
      <c r="H690" s="44"/>
      <c r="I690" s="108"/>
      <c r="J690" s="44"/>
      <c r="K690" s="44" t="str">
        <f t="shared" si="52"/>
        <v/>
      </c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16">
        <f t="shared" si="53"/>
        <v>0</v>
      </c>
      <c r="AX690" s="16">
        <f t="shared" si="54"/>
        <v>0</v>
      </c>
      <c r="AY690" s="16">
        <f t="shared" si="55"/>
        <v>0</v>
      </c>
      <c r="AZ690" s="18" t="str">
        <f t="shared" si="56"/>
        <v/>
      </c>
      <c r="BA690" s="54"/>
    </row>
    <row r="691" spans="1:53" x14ac:dyDescent="0.25">
      <c r="A691" s="108"/>
      <c r="B691" s="44"/>
      <c r="C691" s="44"/>
      <c r="D691" s="44"/>
      <c r="E691" s="44"/>
      <c r="F691" s="44"/>
      <c r="G691" s="44"/>
      <c r="H691" s="44"/>
      <c r="I691" s="108"/>
      <c r="J691" s="44"/>
      <c r="K691" s="44" t="str">
        <f t="shared" si="52"/>
        <v/>
      </c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16">
        <f t="shared" si="53"/>
        <v>0</v>
      </c>
      <c r="AX691" s="16">
        <f t="shared" si="54"/>
        <v>0</v>
      </c>
      <c r="AY691" s="16">
        <f t="shared" si="55"/>
        <v>0</v>
      </c>
      <c r="AZ691" s="18" t="str">
        <f t="shared" si="56"/>
        <v/>
      </c>
      <c r="BA691" s="54"/>
    </row>
    <row r="692" spans="1:53" x14ac:dyDescent="0.25">
      <c r="A692" s="108"/>
      <c r="B692" s="44"/>
      <c r="C692" s="44"/>
      <c r="D692" s="44"/>
      <c r="E692" s="44"/>
      <c r="F692" s="44"/>
      <c r="G692" s="44"/>
      <c r="H692" s="44"/>
      <c r="I692" s="108"/>
      <c r="J692" s="44"/>
      <c r="K692" s="44" t="str">
        <f t="shared" si="52"/>
        <v/>
      </c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16">
        <f t="shared" si="53"/>
        <v>0</v>
      </c>
      <c r="AX692" s="16">
        <f t="shared" si="54"/>
        <v>0</v>
      </c>
      <c r="AY692" s="16">
        <f t="shared" si="55"/>
        <v>0</v>
      </c>
      <c r="AZ692" s="18" t="str">
        <f t="shared" si="56"/>
        <v/>
      </c>
      <c r="BA692" s="54"/>
    </row>
    <row r="693" spans="1:53" x14ac:dyDescent="0.25">
      <c r="A693" s="108"/>
      <c r="B693" s="44"/>
      <c r="C693" s="44"/>
      <c r="D693" s="44"/>
      <c r="E693" s="44"/>
      <c r="F693" s="44"/>
      <c r="G693" s="44"/>
      <c r="H693" s="44"/>
      <c r="I693" s="108"/>
      <c r="J693" s="44"/>
      <c r="K693" s="44" t="str">
        <f t="shared" si="52"/>
        <v/>
      </c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16">
        <f t="shared" si="53"/>
        <v>0</v>
      </c>
      <c r="AX693" s="16">
        <f t="shared" si="54"/>
        <v>0</v>
      </c>
      <c r="AY693" s="16">
        <f t="shared" si="55"/>
        <v>0</v>
      </c>
      <c r="AZ693" s="18" t="str">
        <f t="shared" si="56"/>
        <v/>
      </c>
      <c r="BA693" s="54"/>
    </row>
    <row r="694" spans="1:53" x14ac:dyDescent="0.25">
      <c r="A694" s="108"/>
      <c r="B694" s="44"/>
      <c r="C694" s="44"/>
      <c r="D694" s="44"/>
      <c r="E694" s="44"/>
      <c r="F694" s="44"/>
      <c r="G694" s="44"/>
      <c r="H694" s="44"/>
      <c r="I694" s="108"/>
      <c r="J694" s="44"/>
      <c r="K694" s="44" t="str">
        <f t="shared" si="52"/>
        <v/>
      </c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16">
        <f t="shared" si="53"/>
        <v>0</v>
      </c>
      <c r="AX694" s="16">
        <f t="shared" si="54"/>
        <v>0</v>
      </c>
      <c r="AY694" s="16">
        <f t="shared" si="55"/>
        <v>0</v>
      </c>
      <c r="AZ694" s="18" t="str">
        <f t="shared" si="56"/>
        <v/>
      </c>
      <c r="BA694" s="54"/>
    </row>
    <row r="695" spans="1:53" x14ac:dyDescent="0.25">
      <c r="A695" s="108"/>
      <c r="B695" s="44"/>
      <c r="C695" s="44"/>
      <c r="D695" s="44"/>
      <c r="E695" s="44"/>
      <c r="F695" s="44"/>
      <c r="G695" s="44"/>
      <c r="H695" s="44"/>
      <c r="I695" s="108"/>
      <c r="J695" s="44"/>
      <c r="K695" s="44" t="str">
        <f t="shared" si="52"/>
        <v/>
      </c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16">
        <f t="shared" si="53"/>
        <v>0</v>
      </c>
      <c r="AX695" s="16">
        <f t="shared" si="54"/>
        <v>0</v>
      </c>
      <c r="AY695" s="16">
        <f t="shared" si="55"/>
        <v>0</v>
      </c>
      <c r="AZ695" s="18" t="str">
        <f t="shared" si="56"/>
        <v/>
      </c>
      <c r="BA695" s="54"/>
    </row>
    <row r="696" spans="1:53" x14ac:dyDescent="0.25">
      <c r="A696" s="108"/>
      <c r="B696" s="44"/>
      <c r="C696" s="44"/>
      <c r="D696" s="44"/>
      <c r="E696" s="44"/>
      <c r="F696" s="44"/>
      <c r="G696" s="44"/>
      <c r="H696" s="44"/>
      <c r="I696" s="108"/>
      <c r="J696" s="44"/>
      <c r="K696" s="44" t="str">
        <f t="shared" si="52"/>
        <v/>
      </c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16">
        <f t="shared" si="53"/>
        <v>0</v>
      </c>
      <c r="AX696" s="16">
        <f t="shared" si="54"/>
        <v>0</v>
      </c>
      <c r="AY696" s="16">
        <f t="shared" si="55"/>
        <v>0</v>
      </c>
      <c r="AZ696" s="18" t="str">
        <f t="shared" si="56"/>
        <v/>
      </c>
      <c r="BA696" s="54"/>
    </row>
    <row r="697" spans="1:53" x14ac:dyDescent="0.25">
      <c r="A697" s="108"/>
      <c r="B697" s="44"/>
      <c r="C697" s="44"/>
      <c r="D697" s="44"/>
      <c r="E697" s="44"/>
      <c r="F697" s="44"/>
      <c r="G697" s="44"/>
      <c r="H697" s="44"/>
      <c r="I697" s="108"/>
      <c r="J697" s="44"/>
      <c r="K697" s="44" t="str">
        <f t="shared" si="52"/>
        <v/>
      </c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16">
        <f t="shared" si="53"/>
        <v>0</v>
      </c>
      <c r="AX697" s="16">
        <f t="shared" si="54"/>
        <v>0</v>
      </c>
      <c r="AY697" s="16">
        <f t="shared" si="55"/>
        <v>0</v>
      </c>
      <c r="AZ697" s="18" t="str">
        <f t="shared" si="56"/>
        <v/>
      </c>
      <c r="BA697" s="54"/>
    </row>
    <row r="698" spans="1:53" x14ac:dyDescent="0.25">
      <c r="A698" s="108"/>
      <c r="B698" s="44"/>
      <c r="C698" s="44"/>
      <c r="D698" s="44"/>
      <c r="E698" s="44"/>
      <c r="F698" s="44"/>
      <c r="G698" s="44"/>
      <c r="H698" s="44"/>
      <c r="I698" s="108"/>
      <c r="J698" s="44"/>
      <c r="K698" s="44" t="str">
        <f t="shared" si="52"/>
        <v/>
      </c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16">
        <f t="shared" si="53"/>
        <v>0</v>
      </c>
      <c r="AX698" s="16">
        <f t="shared" si="54"/>
        <v>0</v>
      </c>
      <c r="AY698" s="16">
        <f t="shared" si="55"/>
        <v>0</v>
      </c>
      <c r="AZ698" s="18" t="str">
        <f t="shared" si="56"/>
        <v/>
      </c>
      <c r="BA698" s="54"/>
    </row>
    <row r="699" spans="1:53" x14ac:dyDescent="0.25">
      <c r="A699" s="108"/>
      <c r="B699" s="44"/>
      <c r="C699" s="44"/>
      <c r="D699" s="44"/>
      <c r="E699" s="44"/>
      <c r="F699" s="44"/>
      <c r="G699" s="44"/>
      <c r="H699" s="44"/>
      <c r="I699" s="108"/>
      <c r="J699" s="44"/>
      <c r="K699" s="44" t="str">
        <f t="shared" si="52"/>
        <v/>
      </c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16">
        <f t="shared" si="53"/>
        <v>0</v>
      </c>
      <c r="AX699" s="16">
        <f t="shared" si="54"/>
        <v>0</v>
      </c>
      <c r="AY699" s="16">
        <f t="shared" si="55"/>
        <v>0</v>
      </c>
      <c r="AZ699" s="18" t="str">
        <f t="shared" si="56"/>
        <v/>
      </c>
      <c r="BA699" s="54"/>
    </row>
    <row r="700" spans="1:53" x14ac:dyDescent="0.25">
      <c r="A700" s="108"/>
      <c r="B700" s="44"/>
      <c r="C700" s="44"/>
      <c r="D700" s="44"/>
      <c r="E700" s="44"/>
      <c r="F700" s="44"/>
      <c r="G700" s="44"/>
      <c r="H700" s="44"/>
      <c r="I700" s="108"/>
      <c r="J700" s="44"/>
      <c r="K700" s="44" t="str">
        <f t="shared" si="52"/>
        <v/>
      </c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16">
        <f t="shared" si="53"/>
        <v>0</v>
      </c>
      <c r="AX700" s="16">
        <f t="shared" si="54"/>
        <v>0</v>
      </c>
      <c r="AY700" s="16">
        <f t="shared" si="55"/>
        <v>0</v>
      </c>
      <c r="AZ700" s="18" t="str">
        <f t="shared" si="56"/>
        <v/>
      </c>
      <c r="BA700" s="54"/>
    </row>
    <row r="701" spans="1:53" x14ac:dyDescent="0.25">
      <c r="A701" s="108"/>
      <c r="B701" s="44"/>
      <c r="C701" s="44"/>
      <c r="D701" s="44"/>
      <c r="E701" s="44"/>
      <c r="F701" s="44"/>
      <c r="G701" s="44"/>
      <c r="H701" s="44"/>
      <c r="I701" s="108"/>
      <c r="J701" s="44"/>
      <c r="K701" s="44" t="str">
        <f t="shared" si="52"/>
        <v/>
      </c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16">
        <f t="shared" si="53"/>
        <v>0</v>
      </c>
      <c r="AX701" s="16">
        <f t="shared" si="54"/>
        <v>0</v>
      </c>
      <c r="AY701" s="16">
        <f t="shared" si="55"/>
        <v>0</v>
      </c>
      <c r="AZ701" s="18" t="str">
        <f t="shared" si="56"/>
        <v/>
      </c>
      <c r="BA701" s="54"/>
    </row>
    <row r="702" spans="1:53" x14ac:dyDescent="0.25">
      <c r="A702" s="108"/>
      <c r="B702" s="44"/>
      <c r="C702" s="44"/>
      <c r="D702" s="44"/>
      <c r="E702" s="44"/>
      <c r="F702" s="44"/>
      <c r="G702" s="44"/>
      <c r="H702" s="44"/>
      <c r="I702" s="108"/>
      <c r="J702" s="44"/>
      <c r="K702" s="44" t="str">
        <f t="shared" si="52"/>
        <v/>
      </c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16">
        <f t="shared" si="53"/>
        <v>0</v>
      </c>
      <c r="AX702" s="16">
        <f t="shared" si="54"/>
        <v>0</v>
      </c>
      <c r="AY702" s="16">
        <f t="shared" si="55"/>
        <v>0</v>
      </c>
      <c r="AZ702" s="18" t="str">
        <f t="shared" si="56"/>
        <v/>
      </c>
      <c r="BA702" s="54"/>
    </row>
    <row r="703" spans="1:53" x14ac:dyDescent="0.25">
      <c r="A703" s="108"/>
      <c r="B703" s="44"/>
      <c r="C703" s="44"/>
      <c r="D703" s="44"/>
      <c r="E703" s="44"/>
      <c r="F703" s="44"/>
      <c r="G703" s="44"/>
      <c r="H703" s="44"/>
      <c r="I703" s="108"/>
      <c r="J703" s="44"/>
      <c r="K703" s="44" t="str">
        <f t="shared" si="52"/>
        <v/>
      </c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16">
        <f t="shared" si="53"/>
        <v>0</v>
      </c>
      <c r="AX703" s="16">
        <f t="shared" si="54"/>
        <v>0</v>
      </c>
      <c r="AY703" s="16">
        <f t="shared" si="55"/>
        <v>0</v>
      </c>
      <c r="AZ703" s="18" t="str">
        <f t="shared" si="56"/>
        <v/>
      </c>
      <c r="BA703" s="54"/>
    </row>
    <row r="704" spans="1:53" x14ac:dyDescent="0.25">
      <c r="A704" s="108"/>
      <c r="B704" s="44"/>
      <c r="C704" s="44"/>
      <c r="D704" s="44"/>
      <c r="E704" s="44"/>
      <c r="F704" s="44"/>
      <c r="G704" s="44"/>
      <c r="H704" s="44"/>
      <c r="I704" s="108"/>
      <c r="J704" s="44"/>
      <c r="K704" s="44" t="str">
        <f t="shared" si="52"/>
        <v/>
      </c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16">
        <f t="shared" si="53"/>
        <v>0</v>
      </c>
      <c r="AX704" s="16">
        <f t="shared" si="54"/>
        <v>0</v>
      </c>
      <c r="AY704" s="16">
        <f t="shared" si="55"/>
        <v>0</v>
      </c>
      <c r="AZ704" s="18" t="str">
        <f t="shared" si="56"/>
        <v/>
      </c>
      <c r="BA704" s="54"/>
    </row>
    <row r="705" spans="1:53" x14ac:dyDescent="0.25">
      <c r="A705" s="108"/>
      <c r="B705" s="44"/>
      <c r="C705" s="44"/>
      <c r="D705" s="44"/>
      <c r="E705" s="44"/>
      <c r="F705" s="44"/>
      <c r="G705" s="44"/>
      <c r="H705" s="44"/>
      <c r="I705" s="108"/>
      <c r="J705" s="44"/>
      <c r="K705" s="44" t="str">
        <f t="shared" si="52"/>
        <v/>
      </c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16">
        <f t="shared" si="53"/>
        <v>0</v>
      </c>
      <c r="AX705" s="16">
        <f t="shared" si="54"/>
        <v>0</v>
      </c>
      <c r="AY705" s="16">
        <f t="shared" si="55"/>
        <v>0</v>
      </c>
      <c r="AZ705" s="18" t="str">
        <f t="shared" si="56"/>
        <v/>
      </c>
      <c r="BA705" s="54"/>
    </row>
    <row r="706" spans="1:53" x14ac:dyDescent="0.25">
      <c r="A706" s="108"/>
      <c r="B706" s="44"/>
      <c r="C706" s="44"/>
      <c r="D706" s="44"/>
      <c r="E706" s="44"/>
      <c r="F706" s="44"/>
      <c r="G706" s="44"/>
      <c r="H706" s="44"/>
      <c r="I706" s="108"/>
      <c r="J706" s="44"/>
      <c r="K706" s="44" t="str">
        <f t="shared" si="52"/>
        <v/>
      </c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16">
        <f t="shared" si="53"/>
        <v>0</v>
      </c>
      <c r="AX706" s="16">
        <f t="shared" si="54"/>
        <v>0</v>
      </c>
      <c r="AY706" s="16">
        <f t="shared" si="55"/>
        <v>0</v>
      </c>
      <c r="AZ706" s="18" t="str">
        <f t="shared" si="56"/>
        <v/>
      </c>
      <c r="BA706" s="54"/>
    </row>
    <row r="707" spans="1:53" x14ac:dyDescent="0.25">
      <c r="A707" s="108"/>
      <c r="B707" s="44"/>
      <c r="C707" s="44"/>
      <c r="D707" s="44"/>
      <c r="E707" s="44"/>
      <c r="F707" s="44"/>
      <c r="G707" s="44"/>
      <c r="H707" s="44"/>
      <c r="I707" s="108"/>
      <c r="J707" s="44"/>
      <c r="K707" s="44" t="str">
        <f t="shared" si="52"/>
        <v/>
      </c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16">
        <f t="shared" si="53"/>
        <v>0</v>
      </c>
      <c r="AX707" s="16">
        <f t="shared" si="54"/>
        <v>0</v>
      </c>
      <c r="AY707" s="16">
        <f t="shared" si="55"/>
        <v>0</v>
      </c>
      <c r="AZ707" s="18" t="str">
        <f t="shared" si="56"/>
        <v/>
      </c>
      <c r="BA707" s="54"/>
    </row>
    <row r="708" spans="1:53" x14ac:dyDescent="0.25">
      <c r="A708" s="108"/>
      <c r="B708" s="44"/>
      <c r="C708" s="44"/>
      <c r="D708" s="44"/>
      <c r="E708" s="44"/>
      <c r="F708" s="44"/>
      <c r="G708" s="44"/>
      <c r="H708" s="44"/>
      <c r="I708" s="108"/>
      <c r="J708" s="44"/>
      <c r="K708" s="44" t="str">
        <f t="shared" ref="K708:K771" si="57">AZ708</f>
        <v/>
      </c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16">
        <f t="shared" ref="AW708:AW771" si="58">COUNTIF(L708:AV708,"=3")+COUNTIF(L708:AV708,"=4")+COUNTIF(L708:AV708,"=5")</f>
        <v>0</v>
      </c>
      <c r="AX708" s="16">
        <f t="shared" ref="AX708:AX771" si="59">COUNTIF(L708:AV708,"=4")</f>
        <v>0</v>
      </c>
      <c r="AY708" s="16">
        <f t="shared" ref="AY708:AY771" si="60">COUNTIF(L708:AV708,"=1")</f>
        <v>0</v>
      </c>
      <c r="AZ708" s="18" t="str">
        <f t="shared" ref="AZ708:AZ771" si="61">IFERROR(IF(I708&lt;&gt;"",IF(AX708/AW708*100=100, (AX708+AY708)/AW708*100,AX708/AW708*100),""),0)</f>
        <v/>
      </c>
      <c r="BA708" s="54"/>
    </row>
    <row r="709" spans="1:53" x14ac:dyDescent="0.25">
      <c r="A709" s="108"/>
      <c r="B709" s="44"/>
      <c r="C709" s="44"/>
      <c r="D709" s="44"/>
      <c r="E709" s="44"/>
      <c r="F709" s="44"/>
      <c r="G709" s="44"/>
      <c r="H709" s="44"/>
      <c r="I709" s="108"/>
      <c r="J709" s="44"/>
      <c r="K709" s="44" t="str">
        <f t="shared" si="57"/>
        <v/>
      </c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16">
        <f t="shared" si="58"/>
        <v>0</v>
      </c>
      <c r="AX709" s="16">
        <f t="shared" si="59"/>
        <v>0</v>
      </c>
      <c r="AY709" s="16">
        <f t="shared" si="60"/>
        <v>0</v>
      </c>
      <c r="AZ709" s="18" t="str">
        <f t="shared" si="61"/>
        <v/>
      </c>
      <c r="BA709" s="54"/>
    </row>
    <row r="710" spans="1:53" x14ac:dyDescent="0.25">
      <c r="A710" s="108"/>
      <c r="B710" s="44"/>
      <c r="C710" s="44"/>
      <c r="D710" s="44"/>
      <c r="E710" s="44"/>
      <c r="F710" s="44"/>
      <c r="G710" s="44"/>
      <c r="H710" s="44"/>
      <c r="I710" s="108"/>
      <c r="J710" s="44"/>
      <c r="K710" s="44" t="str">
        <f t="shared" si="57"/>
        <v/>
      </c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16">
        <f t="shared" si="58"/>
        <v>0</v>
      </c>
      <c r="AX710" s="16">
        <f t="shared" si="59"/>
        <v>0</v>
      </c>
      <c r="AY710" s="16">
        <f t="shared" si="60"/>
        <v>0</v>
      </c>
      <c r="AZ710" s="18" t="str">
        <f t="shared" si="61"/>
        <v/>
      </c>
      <c r="BA710" s="54"/>
    </row>
    <row r="711" spans="1:53" x14ac:dyDescent="0.25">
      <c r="A711" s="108"/>
      <c r="B711" s="44"/>
      <c r="C711" s="44"/>
      <c r="D711" s="44"/>
      <c r="E711" s="44"/>
      <c r="F711" s="44"/>
      <c r="G711" s="44"/>
      <c r="H711" s="44"/>
      <c r="I711" s="108"/>
      <c r="J711" s="44"/>
      <c r="K711" s="44" t="str">
        <f t="shared" si="57"/>
        <v/>
      </c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16">
        <f t="shared" si="58"/>
        <v>0</v>
      </c>
      <c r="AX711" s="16">
        <f t="shared" si="59"/>
        <v>0</v>
      </c>
      <c r="AY711" s="16">
        <f t="shared" si="60"/>
        <v>0</v>
      </c>
      <c r="AZ711" s="18" t="str">
        <f t="shared" si="61"/>
        <v/>
      </c>
      <c r="BA711" s="54"/>
    </row>
    <row r="712" spans="1:53" x14ac:dyDescent="0.25">
      <c r="A712" s="108"/>
      <c r="B712" s="44"/>
      <c r="C712" s="44"/>
      <c r="D712" s="44"/>
      <c r="E712" s="44"/>
      <c r="F712" s="44"/>
      <c r="G712" s="44"/>
      <c r="H712" s="44"/>
      <c r="I712" s="108"/>
      <c r="J712" s="44"/>
      <c r="K712" s="44" t="str">
        <f t="shared" si="57"/>
        <v/>
      </c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16">
        <f t="shared" si="58"/>
        <v>0</v>
      </c>
      <c r="AX712" s="16">
        <f t="shared" si="59"/>
        <v>0</v>
      </c>
      <c r="AY712" s="16">
        <f t="shared" si="60"/>
        <v>0</v>
      </c>
      <c r="AZ712" s="18" t="str">
        <f t="shared" si="61"/>
        <v/>
      </c>
      <c r="BA712" s="54"/>
    </row>
    <row r="713" spans="1:53" x14ac:dyDescent="0.25">
      <c r="A713" s="108"/>
      <c r="B713" s="44"/>
      <c r="C713" s="44"/>
      <c r="D713" s="44"/>
      <c r="E713" s="44"/>
      <c r="F713" s="44"/>
      <c r="G713" s="44"/>
      <c r="H713" s="44"/>
      <c r="I713" s="108"/>
      <c r="J713" s="44"/>
      <c r="K713" s="44" t="str">
        <f t="shared" si="57"/>
        <v/>
      </c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16">
        <f t="shared" si="58"/>
        <v>0</v>
      </c>
      <c r="AX713" s="16">
        <f t="shared" si="59"/>
        <v>0</v>
      </c>
      <c r="AY713" s="16">
        <f t="shared" si="60"/>
        <v>0</v>
      </c>
      <c r="AZ713" s="18" t="str">
        <f t="shared" si="61"/>
        <v/>
      </c>
      <c r="BA713" s="54"/>
    </row>
    <row r="714" spans="1:53" x14ac:dyDescent="0.25">
      <c r="A714" s="108"/>
      <c r="B714" s="44"/>
      <c r="C714" s="44"/>
      <c r="D714" s="44"/>
      <c r="E714" s="44"/>
      <c r="F714" s="44"/>
      <c r="G714" s="44"/>
      <c r="H714" s="44"/>
      <c r="I714" s="108"/>
      <c r="J714" s="44"/>
      <c r="K714" s="44" t="str">
        <f t="shared" si="57"/>
        <v/>
      </c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16">
        <f t="shared" si="58"/>
        <v>0</v>
      </c>
      <c r="AX714" s="16">
        <f t="shared" si="59"/>
        <v>0</v>
      </c>
      <c r="AY714" s="16">
        <f t="shared" si="60"/>
        <v>0</v>
      </c>
      <c r="AZ714" s="18" t="str">
        <f t="shared" si="61"/>
        <v/>
      </c>
      <c r="BA714" s="54"/>
    </row>
    <row r="715" spans="1:53" x14ac:dyDescent="0.25">
      <c r="A715" s="108"/>
      <c r="B715" s="44"/>
      <c r="C715" s="44"/>
      <c r="D715" s="44"/>
      <c r="E715" s="44"/>
      <c r="F715" s="44"/>
      <c r="G715" s="44"/>
      <c r="H715" s="44"/>
      <c r="I715" s="108"/>
      <c r="J715" s="44"/>
      <c r="K715" s="44" t="str">
        <f t="shared" si="57"/>
        <v/>
      </c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16">
        <f t="shared" si="58"/>
        <v>0</v>
      </c>
      <c r="AX715" s="16">
        <f t="shared" si="59"/>
        <v>0</v>
      </c>
      <c r="AY715" s="16">
        <f t="shared" si="60"/>
        <v>0</v>
      </c>
      <c r="AZ715" s="18" t="str">
        <f t="shared" si="61"/>
        <v/>
      </c>
      <c r="BA715" s="54"/>
    </row>
    <row r="716" spans="1:53" x14ac:dyDescent="0.25">
      <c r="A716" s="108"/>
      <c r="B716" s="44"/>
      <c r="C716" s="44"/>
      <c r="D716" s="44"/>
      <c r="E716" s="44"/>
      <c r="F716" s="44"/>
      <c r="G716" s="44"/>
      <c r="H716" s="44"/>
      <c r="I716" s="108"/>
      <c r="J716" s="44"/>
      <c r="K716" s="44" t="str">
        <f t="shared" si="57"/>
        <v/>
      </c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16">
        <f t="shared" si="58"/>
        <v>0</v>
      </c>
      <c r="AX716" s="16">
        <f t="shared" si="59"/>
        <v>0</v>
      </c>
      <c r="AY716" s="16">
        <f t="shared" si="60"/>
        <v>0</v>
      </c>
      <c r="AZ716" s="18" t="str">
        <f t="shared" si="61"/>
        <v/>
      </c>
      <c r="BA716" s="54"/>
    </row>
    <row r="717" spans="1:53" x14ac:dyDescent="0.25">
      <c r="A717" s="108"/>
      <c r="B717" s="44"/>
      <c r="C717" s="44"/>
      <c r="D717" s="44"/>
      <c r="E717" s="44"/>
      <c r="F717" s="44"/>
      <c r="G717" s="44"/>
      <c r="H717" s="44"/>
      <c r="I717" s="108"/>
      <c r="J717" s="44"/>
      <c r="K717" s="44" t="str">
        <f t="shared" si="57"/>
        <v/>
      </c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16">
        <f t="shared" si="58"/>
        <v>0</v>
      </c>
      <c r="AX717" s="16">
        <f t="shared" si="59"/>
        <v>0</v>
      </c>
      <c r="AY717" s="16">
        <f t="shared" si="60"/>
        <v>0</v>
      </c>
      <c r="AZ717" s="18" t="str">
        <f t="shared" si="61"/>
        <v/>
      </c>
      <c r="BA717" s="54"/>
    </row>
    <row r="718" spans="1:53" x14ac:dyDescent="0.25">
      <c r="A718" s="108"/>
      <c r="B718" s="44"/>
      <c r="C718" s="44"/>
      <c r="D718" s="44"/>
      <c r="E718" s="44"/>
      <c r="F718" s="44"/>
      <c r="G718" s="44"/>
      <c r="H718" s="44"/>
      <c r="I718" s="108"/>
      <c r="J718" s="44"/>
      <c r="K718" s="44" t="str">
        <f t="shared" si="57"/>
        <v/>
      </c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16">
        <f t="shared" si="58"/>
        <v>0</v>
      </c>
      <c r="AX718" s="16">
        <f t="shared" si="59"/>
        <v>0</v>
      </c>
      <c r="AY718" s="16">
        <f t="shared" si="60"/>
        <v>0</v>
      </c>
      <c r="AZ718" s="18" t="str">
        <f t="shared" si="61"/>
        <v/>
      </c>
      <c r="BA718" s="54"/>
    </row>
    <row r="719" spans="1:53" x14ac:dyDescent="0.25">
      <c r="A719" s="108"/>
      <c r="B719" s="44"/>
      <c r="C719" s="44"/>
      <c r="D719" s="44"/>
      <c r="E719" s="44"/>
      <c r="F719" s="44"/>
      <c r="G719" s="44"/>
      <c r="H719" s="44"/>
      <c r="I719" s="108"/>
      <c r="J719" s="44"/>
      <c r="K719" s="44" t="str">
        <f t="shared" si="57"/>
        <v/>
      </c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16">
        <f t="shared" si="58"/>
        <v>0</v>
      </c>
      <c r="AX719" s="16">
        <f t="shared" si="59"/>
        <v>0</v>
      </c>
      <c r="AY719" s="16">
        <f t="shared" si="60"/>
        <v>0</v>
      </c>
      <c r="AZ719" s="18" t="str">
        <f t="shared" si="61"/>
        <v/>
      </c>
      <c r="BA719" s="54"/>
    </row>
    <row r="720" spans="1:53" x14ac:dyDescent="0.25">
      <c r="A720" s="108"/>
      <c r="B720" s="44"/>
      <c r="C720" s="44"/>
      <c r="D720" s="44"/>
      <c r="E720" s="44"/>
      <c r="F720" s="44"/>
      <c r="G720" s="44"/>
      <c r="H720" s="44"/>
      <c r="I720" s="108"/>
      <c r="J720" s="44"/>
      <c r="K720" s="44" t="str">
        <f t="shared" si="57"/>
        <v/>
      </c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16">
        <f t="shared" si="58"/>
        <v>0</v>
      </c>
      <c r="AX720" s="16">
        <f t="shared" si="59"/>
        <v>0</v>
      </c>
      <c r="AY720" s="16">
        <f t="shared" si="60"/>
        <v>0</v>
      </c>
      <c r="AZ720" s="18" t="str">
        <f t="shared" si="61"/>
        <v/>
      </c>
      <c r="BA720" s="54"/>
    </row>
    <row r="721" spans="1:53" x14ac:dyDescent="0.25">
      <c r="A721" s="108"/>
      <c r="B721" s="44"/>
      <c r="C721" s="44"/>
      <c r="D721" s="44"/>
      <c r="E721" s="44"/>
      <c r="F721" s="44"/>
      <c r="G721" s="44"/>
      <c r="H721" s="44"/>
      <c r="I721" s="108"/>
      <c r="J721" s="44"/>
      <c r="K721" s="44" t="str">
        <f t="shared" si="57"/>
        <v/>
      </c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16">
        <f t="shared" si="58"/>
        <v>0</v>
      </c>
      <c r="AX721" s="16">
        <f t="shared" si="59"/>
        <v>0</v>
      </c>
      <c r="AY721" s="16">
        <f t="shared" si="60"/>
        <v>0</v>
      </c>
      <c r="AZ721" s="18" t="str">
        <f t="shared" si="61"/>
        <v/>
      </c>
      <c r="BA721" s="54"/>
    </row>
    <row r="722" spans="1:53" x14ac:dyDescent="0.25">
      <c r="A722" s="108"/>
      <c r="B722" s="44"/>
      <c r="C722" s="44"/>
      <c r="D722" s="44"/>
      <c r="E722" s="44"/>
      <c r="F722" s="44"/>
      <c r="G722" s="44"/>
      <c r="H722" s="44"/>
      <c r="I722" s="108"/>
      <c r="J722" s="44"/>
      <c r="K722" s="44" t="str">
        <f t="shared" si="57"/>
        <v/>
      </c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16">
        <f t="shared" si="58"/>
        <v>0</v>
      </c>
      <c r="AX722" s="16">
        <f t="shared" si="59"/>
        <v>0</v>
      </c>
      <c r="AY722" s="16">
        <f t="shared" si="60"/>
        <v>0</v>
      </c>
      <c r="AZ722" s="18" t="str">
        <f t="shared" si="61"/>
        <v/>
      </c>
      <c r="BA722" s="54"/>
    </row>
    <row r="723" spans="1:53" x14ac:dyDescent="0.25">
      <c r="A723" s="108"/>
      <c r="B723" s="44"/>
      <c r="C723" s="44"/>
      <c r="D723" s="44"/>
      <c r="E723" s="44"/>
      <c r="F723" s="44"/>
      <c r="G723" s="44"/>
      <c r="H723" s="44"/>
      <c r="I723" s="108"/>
      <c r="J723" s="44"/>
      <c r="K723" s="44" t="str">
        <f t="shared" si="57"/>
        <v/>
      </c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16">
        <f t="shared" si="58"/>
        <v>0</v>
      </c>
      <c r="AX723" s="16">
        <f t="shared" si="59"/>
        <v>0</v>
      </c>
      <c r="AY723" s="16">
        <f t="shared" si="60"/>
        <v>0</v>
      </c>
      <c r="AZ723" s="18" t="str">
        <f t="shared" si="61"/>
        <v/>
      </c>
      <c r="BA723" s="54"/>
    </row>
    <row r="724" spans="1:53" x14ac:dyDescent="0.25">
      <c r="A724" s="108"/>
      <c r="B724" s="44"/>
      <c r="C724" s="44"/>
      <c r="D724" s="44"/>
      <c r="E724" s="44"/>
      <c r="F724" s="44"/>
      <c r="G724" s="44"/>
      <c r="H724" s="44"/>
      <c r="I724" s="108"/>
      <c r="J724" s="44"/>
      <c r="K724" s="44" t="str">
        <f t="shared" si="57"/>
        <v/>
      </c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16">
        <f t="shared" si="58"/>
        <v>0</v>
      </c>
      <c r="AX724" s="16">
        <f t="shared" si="59"/>
        <v>0</v>
      </c>
      <c r="AY724" s="16">
        <f t="shared" si="60"/>
        <v>0</v>
      </c>
      <c r="AZ724" s="18" t="str">
        <f t="shared" si="61"/>
        <v/>
      </c>
      <c r="BA724" s="54"/>
    </row>
    <row r="725" spans="1:53" x14ac:dyDescent="0.25">
      <c r="A725" s="108"/>
      <c r="B725" s="44"/>
      <c r="C725" s="44"/>
      <c r="D725" s="44"/>
      <c r="E725" s="44"/>
      <c r="F725" s="44"/>
      <c r="G725" s="44"/>
      <c r="H725" s="44"/>
      <c r="I725" s="108"/>
      <c r="J725" s="44"/>
      <c r="K725" s="44" t="str">
        <f t="shared" si="57"/>
        <v/>
      </c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16">
        <f t="shared" si="58"/>
        <v>0</v>
      </c>
      <c r="AX725" s="16">
        <f t="shared" si="59"/>
        <v>0</v>
      </c>
      <c r="AY725" s="16">
        <f t="shared" si="60"/>
        <v>0</v>
      </c>
      <c r="AZ725" s="18" t="str">
        <f t="shared" si="61"/>
        <v/>
      </c>
      <c r="BA725" s="54"/>
    </row>
    <row r="726" spans="1:53" x14ac:dyDescent="0.25">
      <c r="A726" s="108"/>
      <c r="B726" s="44"/>
      <c r="C726" s="44"/>
      <c r="D726" s="44"/>
      <c r="E726" s="44"/>
      <c r="F726" s="44"/>
      <c r="G726" s="44"/>
      <c r="H726" s="44"/>
      <c r="I726" s="108"/>
      <c r="J726" s="44"/>
      <c r="K726" s="44" t="str">
        <f t="shared" si="57"/>
        <v/>
      </c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16">
        <f t="shared" si="58"/>
        <v>0</v>
      </c>
      <c r="AX726" s="16">
        <f t="shared" si="59"/>
        <v>0</v>
      </c>
      <c r="AY726" s="16">
        <f t="shared" si="60"/>
        <v>0</v>
      </c>
      <c r="AZ726" s="18" t="str">
        <f t="shared" si="61"/>
        <v/>
      </c>
      <c r="BA726" s="54"/>
    </row>
    <row r="727" spans="1:53" x14ac:dyDescent="0.25">
      <c r="A727" s="108"/>
      <c r="B727" s="44"/>
      <c r="C727" s="44"/>
      <c r="D727" s="44"/>
      <c r="E727" s="44"/>
      <c r="F727" s="44"/>
      <c r="G727" s="44"/>
      <c r="H727" s="44"/>
      <c r="I727" s="108"/>
      <c r="J727" s="44"/>
      <c r="K727" s="44" t="str">
        <f t="shared" si="57"/>
        <v/>
      </c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16">
        <f t="shared" si="58"/>
        <v>0</v>
      </c>
      <c r="AX727" s="16">
        <f t="shared" si="59"/>
        <v>0</v>
      </c>
      <c r="AY727" s="16">
        <f t="shared" si="60"/>
        <v>0</v>
      </c>
      <c r="AZ727" s="18" t="str">
        <f t="shared" si="61"/>
        <v/>
      </c>
      <c r="BA727" s="54"/>
    </row>
    <row r="728" spans="1:53" x14ac:dyDescent="0.25">
      <c r="A728" s="108"/>
      <c r="B728" s="44"/>
      <c r="C728" s="44"/>
      <c r="D728" s="44"/>
      <c r="E728" s="44"/>
      <c r="F728" s="44"/>
      <c r="G728" s="44"/>
      <c r="H728" s="44"/>
      <c r="I728" s="108"/>
      <c r="J728" s="44"/>
      <c r="K728" s="44" t="str">
        <f t="shared" si="57"/>
        <v/>
      </c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16">
        <f t="shared" si="58"/>
        <v>0</v>
      </c>
      <c r="AX728" s="16">
        <f t="shared" si="59"/>
        <v>0</v>
      </c>
      <c r="AY728" s="16">
        <f t="shared" si="60"/>
        <v>0</v>
      </c>
      <c r="AZ728" s="18" t="str">
        <f t="shared" si="61"/>
        <v/>
      </c>
      <c r="BA728" s="54"/>
    </row>
    <row r="729" spans="1:53" x14ac:dyDescent="0.25">
      <c r="A729" s="108"/>
      <c r="B729" s="44"/>
      <c r="C729" s="44"/>
      <c r="D729" s="44"/>
      <c r="E729" s="44"/>
      <c r="F729" s="44"/>
      <c r="G729" s="44"/>
      <c r="H729" s="44"/>
      <c r="I729" s="108"/>
      <c r="J729" s="44"/>
      <c r="K729" s="44" t="str">
        <f t="shared" si="57"/>
        <v/>
      </c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16">
        <f t="shared" si="58"/>
        <v>0</v>
      </c>
      <c r="AX729" s="16">
        <f t="shared" si="59"/>
        <v>0</v>
      </c>
      <c r="AY729" s="16">
        <f t="shared" si="60"/>
        <v>0</v>
      </c>
      <c r="AZ729" s="18" t="str">
        <f t="shared" si="61"/>
        <v/>
      </c>
      <c r="BA729" s="54"/>
    </row>
    <row r="730" spans="1:53" x14ac:dyDescent="0.25">
      <c r="A730" s="108"/>
      <c r="B730" s="44"/>
      <c r="C730" s="44"/>
      <c r="D730" s="44"/>
      <c r="E730" s="44"/>
      <c r="F730" s="44"/>
      <c r="G730" s="44"/>
      <c r="H730" s="44"/>
      <c r="I730" s="108"/>
      <c r="J730" s="44"/>
      <c r="K730" s="44" t="str">
        <f t="shared" si="57"/>
        <v/>
      </c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16">
        <f t="shared" si="58"/>
        <v>0</v>
      </c>
      <c r="AX730" s="16">
        <f t="shared" si="59"/>
        <v>0</v>
      </c>
      <c r="AY730" s="16">
        <f t="shared" si="60"/>
        <v>0</v>
      </c>
      <c r="AZ730" s="18" t="str">
        <f t="shared" si="61"/>
        <v/>
      </c>
      <c r="BA730" s="54"/>
    </row>
    <row r="731" spans="1:53" x14ac:dyDescent="0.25">
      <c r="A731" s="108"/>
      <c r="B731" s="44"/>
      <c r="C731" s="44"/>
      <c r="D731" s="44"/>
      <c r="E731" s="44"/>
      <c r="F731" s="44"/>
      <c r="G731" s="44"/>
      <c r="H731" s="44"/>
      <c r="I731" s="108"/>
      <c r="J731" s="44"/>
      <c r="K731" s="44" t="str">
        <f t="shared" si="57"/>
        <v/>
      </c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16">
        <f t="shared" si="58"/>
        <v>0</v>
      </c>
      <c r="AX731" s="16">
        <f t="shared" si="59"/>
        <v>0</v>
      </c>
      <c r="AY731" s="16">
        <f t="shared" si="60"/>
        <v>0</v>
      </c>
      <c r="AZ731" s="18" t="str">
        <f t="shared" si="61"/>
        <v/>
      </c>
      <c r="BA731" s="54"/>
    </row>
    <row r="732" spans="1:53" x14ac:dyDescent="0.25">
      <c r="A732" s="108"/>
      <c r="B732" s="44"/>
      <c r="C732" s="44"/>
      <c r="D732" s="44"/>
      <c r="E732" s="44"/>
      <c r="F732" s="44"/>
      <c r="G732" s="44"/>
      <c r="H732" s="44"/>
      <c r="I732" s="108"/>
      <c r="J732" s="44"/>
      <c r="K732" s="44" t="str">
        <f t="shared" si="57"/>
        <v/>
      </c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16">
        <f t="shared" si="58"/>
        <v>0</v>
      </c>
      <c r="AX732" s="16">
        <f t="shared" si="59"/>
        <v>0</v>
      </c>
      <c r="AY732" s="16">
        <f t="shared" si="60"/>
        <v>0</v>
      </c>
      <c r="AZ732" s="18" t="str">
        <f t="shared" si="61"/>
        <v/>
      </c>
      <c r="BA732" s="54"/>
    </row>
    <row r="733" spans="1:53" x14ac:dyDescent="0.25">
      <c r="A733" s="108"/>
      <c r="B733" s="44"/>
      <c r="C733" s="44"/>
      <c r="D733" s="44"/>
      <c r="E733" s="44"/>
      <c r="F733" s="44"/>
      <c r="G733" s="44"/>
      <c r="H733" s="44"/>
      <c r="I733" s="108"/>
      <c r="J733" s="44"/>
      <c r="K733" s="44" t="str">
        <f t="shared" si="57"/>
        <v/>
      </c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16">
        <f t="shared" si="58"/>
        <v>0</v>
      </c>
      <c r="AX733" s="16">
        <f t="shared" si="59"/>
        <v>0</v>
      </c>
      <c r="AY733" s="16">
        <f t="shared" si="60"/>
        <v>0</v>
      </c>
      <c r="AZ733" s="18" t="str">
        <f t="shared" si="61"/>
        <v/>
      </c>
      <c r="BA733" s="54"/>
    </row>
    <row r="734" spans="1:53" x14ac:dyDescent="0.25">
      <c r="A734" s="108"/>
      <c r="B734" s="44"/>
      <c r="C734" s="44"/>
      <c r="D734" s="44"/>
      <c r="E734" s="44"/>
      <c r="F734" s="44"/>
      <c r="G734" s="44"/>
      <c r="H734" s="44"/>
      <c r="I734" s="108"/>
      <c r="J734" s="44"/>
      <c r="K734" s="44" t="str">
        <f t="shared" si="57"/>
        <v/>
      </c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16">
        <f t="shared" si="58"/>
        <v>0</v>
      </c>
      <c r="AX734" s="16">
        <f t="shared" si="59"/>
        <v>0</v>
      </c>
      <c r="AY734" s="16">
        <f t="shared" si="60"/>
        <v>0</v>
      </c>
      <c r="AZ734" s="18" t="str">
        <f t="shared" si="61"/>
        <v/>
      </c>
      <c r="BA734" s="54"/>
    </row>
    <row r="735" spans="1:53" x14ac:dyDescent="0.25">
      <c r="A735" s="108"/>
      <c r="B735" s="44"/>
      <c r="C735" s="44"/>
      <c r="D735" s="44"/>
      <c r="E735" s="44"/>
      <c r="F735" s="44"/>
      <c r="G735" s="44"/>
      <c r="H735" s="44"/>
      <c r="I735" s="108"/>
      <c r="J735" s="44"/>
      <c r="K735" s="44" t="str">
        <f t="shared" si="57"/>
        <v/>
      </c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16">
        <f t="shared" si="58"/>
        <v>0</v>
      </c>
      <c r="AX735" s="16">
        <f t="shared" si="59"/>
        <v>0</v>
      </c>
      <c r="AY735" s="16">
        <f t="shared" si="60"/>
        <v>0</v>
      </c>
      <c r="AZ735" s="18" t="str">
        <f t="shared" si="61"/>
        <v/>
      </c>
      <c r="BA735" s="54"/>
    </row>
    <row r="736" spans="1:53" x14ac:dyDescent="0.25">
      <c r="A736" s="108"/>
      <c r="B736" s="44"/>
      <c r="C736" s="44"/>
      <c r="D736" s="44"/>
      <c r="E736" s="44"/>
      <c r="F736" s="44"/>
      <c r="G736" s="44"/>
      <c r="H736" s="44"/>
      <c r="I736" s="108"/>
      <c r="J736" s="44"/>
      <c r="K736" s="44" t="str">
        <f t="shared" si="57"/>
        <v/>
      </c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16">
        <f t="shared" si="58"/>
        <v>0</v>
      </c>
      <c r="AX736" s="16">
        <f t="shared" si="59"/>
        <v>0</v>
      </c>
      <c r="AY736" s="16">
        <f t="shared" si="60"/>
        <v>0</v>
      </c>
      <c r="AZ736" s="18" t="str">
        <f t="shared" si="61"/>
        <v/>
      </c>
      <c r="BA736" s="54"/>
    </row>
    <row r="737" spans="1:53" x14ac:dyDescent="0.25">
      <c r="A737" s="108"/>
      <c r="B737" s="44"/>
      <c r="C737" s="44"/>
      <c r="D737" s="44"/>
      <c r="E737" s="44"/>
      <c r="F737" s="44"/>
      <c r="G737" s="44"/>
      <c r="H737" s="44"/>
      <c r="I737" s="108"/>
      <c r="J737" s="44"/>
      <c r="K737" s="44" t="str">
        <f t="shared" si="57"/>
        <v/>
      </c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16">
        <f t="shared" si="58"/>
        <v>0</v>
      </c>
      <c r="AX737" s="16">
        <f t="shared" si="59"/>
        <v>0</v>
      </c>
      <c r="AY737" s="16">
        <f t="shared" si="60"/>
        <v>0</v>
      </c>
      <c r="AZ737" s="18" t="str">
        <f t="shared" si="61"/>
        <v/>
      </c>
      <c r="BA737" s="54"/>
    </row>
    <row r="738" spans="1:53" x14ac:dyDescent="0.25">
      <c r="A738" s="108"/>
      <c r="B738" s="44"/>
      <c r="C738" s="44"/>
      <c r="D738" s="44"/>
      <c r="E738" s="44"/>
      <c r="F738" s="44"/>
      <c r="G738" s="44"/>
      <c r="H738" s="44"/>
      <c r="I738" s="108"/>
      <c r="J738" s="44"/>
      <c r="K738" s="44" t="str">
        <f t="shared" si="57"/>
        <v/>
      </c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16">
        <f t="shared" si="58"/>
        <v>0</v>
      </c>
      <c r="AX738" s="16">
        <f t="shared" si="59"/>
        <v>0</v>
      </c>
      <c r="AY738" s="16">
        <f t="shared" si="60"/>
        <v>0</v>
      </c>
      <c r="AZ738" s="18" t="str">
        <f t="shared" si="61"/>
        <v/>
      </c>
      <c r="BA738" s="54"/>
    </row>
    <row r="739" spans="1:53" x14ac:dyDescent="0.25">
      <c r="A739" s="108"/>
      <c r="B739" s="44"/>
      <c r="C739" s="44"/>
      <c r="D739" s="44"/>
      <c r="E739" s="44"/>
      <c r="F739" s="44"/>
      <c r="G739" s="44"/>
      <c r="H739" s="44"/>
      <c r="I739" s="108"/>
      <c r="J739" s="44"/>
      <c r="K739" s="44" t="str">
        <f t="shared" si="57"/>
        <v/>
      </c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16">
        <f t="shared" si="58"/>
        <v>0</v>
      </c>
      <c r="AX739" s="16">
        <f t="shared" si="59"/>
        <v>0</v>
      </c>
      <c r="AY739" s="16">
        <f t="shared" si="60"/>
        <v>0</v>
      </c>
      <c r="AZ739" s="18" t="str">
        <f t="shared" si="61"/>
        <v/>
      </c>
      <c r="BA739" s="54"/>
    </row>
    <row r="740" spans="1:53" x14ac:dyDescent="0.25">
      <c r="A740" s="108"/>
      <c r="B740" s="44"/>
      <c r="C740" s="44"/>
      <c r="D740" s="44"/>
      <c r="E740" s="44"/>
      <c r="F740" s="44"/>
      <c r="G740" s="44"/>
      <c r="H740" s="44"/>
      <c r="I740" s="108"/>
      <c r="J740" s="44"/>
      <c r="K740" s="44" t="str">
        <f t="shared" si="57"/>
        <v/>
      </c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16">
        <f t="shared" si="58"/>
        <v>0</v>
      </c>
      <c r="AX740" s="16">
        <f t="shared" si="59"/>
        <v>0</v>
      </c>
      <c r="AY740" s="16">
        <f t="shared" si="60"/>
        <v>0</v>
      </c>
      <c r="AZ740" s="18" t="str">
        <f t="shared" si="61"/>
        <v/>
      </c>
      <c r="BA740" s="54"/>
    </row>
    <row r="741" spans="1:53" x14ac:dyDescent="0.25">
      <c r="A741" s="108"/>
      <c r="B741" s="44"/>
      <c r="C741" s="44"/>
      <c r="D741" s="44"/>
      <c r="E741" s="44"/>
      <c r="F741" s="44"/>
      <c r="G741" s="44"/>
      <c r="H741" s="44"/>
      <c r="I741" s="108"/>
      <c r="J741" s="44"/>
      <c r="K741" s="44" t="str">
        <f t="shared" si="57"/>
        <v/>
      </c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16">
        <f t="shared" si="58"/>
        <v>0</v>
      </c>
      <c r="AX741" s="16">
        <f t="shared" si="59"/>
        <v>0</v>
      </c>
      <c r="AY741" s="16">
        <f t="shared" si="60"/>
        <v>0</v>
      </c>
      <c r="AZ741" s="18" t="str">
        <f t="shared" si="61"/>
        <v/>
      </c>
      <c r="BA741" s="54"/>
    </row>
    <row r="742" spans="1:53" x14ac:dyDescent="0.25">
      <c r="A742" s="108"/>
      <c r="B742" s="44"/>
      <c r="C742" s="44"/>
      <c r="D742" s="44"/>
      <c r="E742" s="44"/>
      <c r="F742" s="44"/>
      <c r="G742" s="44"/>
      <c r="H742" s="44"/>
      <c r="I742" s="108"/>
      <c r="J742" s="44"/>
      <c r="K742" s="44" t="str">
        <f t="shared" si="57"/>
        <v/>
      </c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16">
        <f t="shared" si="58"/>
        <v>0</v>
      </c>
      <c r="AX742" s="16">
        <f t="shared" si="59"/>
        <v>0</v>
      </c>
      <c r="AY742" s="16">
        <f t="shared" si="60"/>
        <v>0</v>
      </c>
      <c r="AZ742" s="18" t="str">
        <f t="shared" si="61"/>
        <v/>
      </c>
      <c r="BA742" s="54"/>
    </row>
    <row r="743" spans="1:53" x14ac:dyDescent="0.25">
      <c r="A743" s="108"/>
      <c r="B743" s="44"/>
      <c r="C743" s="44"/>
      <c r="D743" s="44"/>
      <c r="E743" s="44"/>
      <c r="F743" s="44"/>
      <c r="G743" s="44"/>
      <c r="H743" s="44"/>
      <c r="I743" s="108"/>
      <c r="J743" s="44"/>
      <c r="K743" s="44" t="str">
        <f t="shared" si="57"/>
        <v/>
      </c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16">
        <f t="shared" si="58"/>
        <v>0</v>
      </c>
      <c r="AX743" s="16">
        <f t="shared" si="59"/>
        <v>0</v>
      </c>
      <c r="AY743" s="16">
        <f t="shared" si="60"/>
        <v>0</v>
      </c>
      <c r="AZ743" s="18" t="str">
        <f t="shared" si="61"/>
        <v/>
      </c>
      <c r="BA743" s="54"/>
    </row>
    <row r="744" spans="1:53" x14ac:dyDescent="0.25">
      <c r="A744" s="108"/>
      <c r="B744" s="44"/>
      <c r="C744" s="44"/>
      <c r="D744" s="44"/>
      <c r="E744" s="44"/>
      <c r="F744" s="44"/>
      <c r="G744" s="44"/>
      <c r="H744" s="44"/>
      <c r="I744" s="108"/>
      <c r="J744" s="44"/>
      <c r="K744" s="44" t="str">
        <f t="shared" si="57"/>
        <v/>
      </c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16">
        <f t="shared" si="58"/>
        <v>0</v>
      </c>
      <c r="AX744" s="16">
        <f t="shared" si="59"/>
        <v>0</v>
      </c>
      <c r="AY744" s="16">
        <f t="shared" si="60"/>
        <v>0</v>
      </c>
      <c r="AZ744" s="18" t="str">
        <f t="shared" si="61"/>
        <v/>
      </c>
      <c r="BA744" s="54"/>
    </row>
    <row r="745" spans="1:53" x14ac:dyDescent="0.25">
      <c r="A745" s="108"/>
      <c r="B745" s="44"/>
      <c r="C745" s="44"/>
      <c r="D745" s="44"/>
      <c r="E745" s="44"/>
      <c r="F745" s="44"/>
      <c r="G745" s="44"/>
      <c r="H745" s="44"/>
      <c r="I745" s="108"/>
      <c r="J745" s="44"/>
      <c r="K745" s="44" t="str">
        <f t="shared" si="57"/>
        <v/>
      </c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16">
        <f t="shared" si="58"/>
        <v>0</v>
      </c>
      <c r="AX745" s="16">
        <f t="shared" si="59"/>
        <v>0</v>
      </c>
      <c r="AY745" s="16">
        <f t="shared" si="60"/>
        <v>0</v>
      </c>
      <c r="AZ745" s="18" t="str">
        <f t="shared" si="61"/>
        <v/>
      </c>
      <c r="BA745" s="54"/>
    </row>
    <row r="746" spans="1:53" x14ac:dyDescent="0.25">
      <c r="A746" s="108"/>
      <c r="B746" s="44"/>
      <c r="C746" s="44"/>
      <c r="D746" s="44"/>
      <c r="E746" s="44"/>
      <c r="F746" s="44"/>
      <c r="G746" s="44"/>
      <c r="H746" s="44"/>
      <c r="I746" s="108"/>
      <c r="J746" s="44"/>
      <c r="K746" s="44" t="str">
        <f t="shared" si="57"/>
        <v/>
      </c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16">
        <f t="shared" si="58"/>
        <v>0</v>
      </c>
      <c r="AX746" s="16">
        <f t="shared" si="59"/>
        <v>0</v>
      </c>
      <c r="AY746" s="16">
        <f t="shared" si="60"/>
        <v>0</v>
      </c>
      <c r="AZ746" s="18" t="str">
        <f t="shared" si="61"/>
        <v/>
      </c>
      <c r="BA746" s="54"/>
    </row>
    <row r="747" spans="1:53" x14ac:dyDescent="0.25">
      <c r="A747" s="108"/>
      <c r="B747" s="44"/>
      <c r="C747" s="44"/>
      <c r="D747" s="44"/>
      <c r="E747" s="44"/>
      <c r="F747" s="44"/>
      <c r="G747" s="44"/>
      <c r="H747" s="44"/>
      <c r="I747" s="108"/>
      <c r="J747" s="44"/>
      <c r="K747" s="44" t="str">
        <f t="shared" si="57"/>
        <v/>
      </c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16">
        <f t="shared" si="58"/>
        <v>0</v>
      </c>
      <c r="AX747" s="16">
        <f t="shared" si="59"/>
        <v>0</v>
      </c>
      <c r="AY747" s="16">
        <f t="shared" si="60"/>
        <v>0</v>
      </c>
      <c r="AZ747" s="18" t="str">
        <f t="shared" si="61"/>
        <v/>
      </c>
      <c r="BA747" s="54"/>
    </row>
    <row r="748" spans="1:53" x14ac:dyDescent="0.25">
      <c r="A748" s="108"/>
      <c r="B748" s="44"/>
      <c r="C748" s="44"/>
      <c r="D748" s="44"/>
      <c r="E748" s="44"/>
      <c r="F748" s="44"/>
      <c r="G748" s="44"/>
      <c r="H748" s="44"/>
      <c r="I748" s="108"/>
      <c r="J748" s="44"/>
      <c r="K748" s="44" t="str">
        <f t="shared" si="57"/>
        <v/>
      </c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16">
        <f t="shared" si="58"/>
        <v>0</v>
      </c>
      <c r="AX748" s="16">
        <f t="shared" si="59"/>
        <v>0</v>
      </c>
      <c r="AY748" s="16">
        <f t="shared" si="60"/>
        <v>0</v>
      </c>
      <c r="AZ748" s="18" t="str">
        <f t="shared" si="61"/>
        <v/>
      </c>
      <c r="BA748" s="54"/>
    </row>
    <row r="749" spans="1:53" x14ac:dyDescent="0.25">
      <c r="A749" s="108"/>
      <c r="B749" s="44"/>
      <c r="C749" s="44"/>
      <c r="D749" s="44"/>
      <c r="E749" s="44"/>
      <c r="F749" s="44"/>
      <c r="G749" s="44"/>
      <c r="H749" s="44"/>
      <c r="I749" s="108"/>
      <c r="J749" s="44"/>
      <c r="K749" s="44" t="str">
        <f t="shared" si="57"/>
        <v/>
      </c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16">
        <f t="shared" si="58"/>
        <v>0</v>
      </c>
      <c r="AX749" s="16">
        <f t="shared" si="59"/>
        <v>0</v>
      </c>
      <c r="AY749" s="16">
        <f t="shared" si="60"/>
        <v>0</v>
      </c>
      <c r="AZ749" s="18" t="str">
        <f t="shared" si="61"/>
        <v/>
      </c>
      <c r="BA749" s="54"/>
    </row>
    <row r="750" spans="1:53" x14ac:dyDescent="0.25">
      <c r="A750" s="108"/>
      <c r="B750" s="44"/>
      <c r="C750" s="44"/>
      <c r="D750" s="44"/>
      <c r="E750" s="44"/>
      <c r="F750" s="44"/>
      <c r="G750" s="44"/>
      <c r="H750" s="44"/>
      <c r="I750" s="108"/>
      <c r="J750" s="44"/>
      <c r="K750" s="44" t="str">
        <f t="shared" si="57"/>
        <v/>
      </c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16">
        <f t="shared" si="58"/>
        <v>0</v>
      </c>
      <c r="AX750" s="16">
        <f t="shared" si="59"/>
        <v>0</v>
      </c>
      <c r="AY750" s="16">
        <f t="shared" si="60"/>
        <v>0</v>
      </c>
      <c r="AZ750" s="18" t="str">
        <f t="shared" si="61"/>
        <v/>
      </c>
      <c r="BA750" s="54"/>
    </row>
    <row r="751" spans="1:53" x14ac:dyDescent="0.25">
      <c r="A751" s="108"/>
      <c r="B751" s="44"/>
      <c r="C751" s="44"/>
      <c r="D751" s="44"/>
      <c r="E751" s="44"/>
      <c r="F751" s="44"/>
      <c r="G751" s="44"/>
      <c r="H751" s="44"/>
      <c r="I751" s="108"/>
      <c r="J751" s="44"/>
      <c r="K751" s="44" t="str">
        <f t="shared" si="57"/>
        <v/>
      </c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16">
        <f t="shared" si="58"/>
        <v>0</v>
      </c>
      <c r="AX751" s="16">
        <f t="shared" si="59"/>
        <v>0</v>
      </c>
      <c r="AY751" s="16">
        <f t="shared" si="60"/>
        <v>0</v>
      </c>
      <c r="AZ751" s="18" t="str">
        <f t="shared" si="61"/>
        <v/>
      </c>
      <c r="BA751" s="54"/>
    </row>
    <row r="752" spans="1:53" x14ac:dyDescent="0.25">
      <c r="A752" s="108"/>
      <c r="B752" s="44"/>
      <c r="C752" s="44"/>
      <c r="D752" s="44"/>
      <c r="E752" s="44"/>
      <c r="F752" s="44"/>
      <c r="G752" s="44"/>
      <c r="H752" s="44"/>
      <c r="I752" s="108"/>
      <c r="J752" s="44"/>
      <c r="K752" s="44" t="str">
        <f t="shared" si="57"/>
        <v/>
      </c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16">
        <f t="shared" si="58"/>
        <v>0</v>
      </c>
      <c r="AX752" s="16">
        <f t="shared" si="59"/>
        <v>0</v>
      </c>
      <c r="AY752" s="16">
        <f t="shared" si="60"/>
        <v>0</v>
      </c>
      <c r="AZ752" s="18" t="str">
        <f t="shared" si="61"/>
        <v/>
      </c>
      <c r="BA752" s="54"/>
    </row>
    <row r="753" spans="1:53" x14ac:dyDescent="0.25">
      <c r="A753" s="108"/>
      <c r="B753" s="44"/>
      <c r="C753" s="44"/>
      <c r="D753" s="44"/>
      <c r="E753" s="44"/>
      <c r="F753" s="44"/>
      <c r="G753" s="44"/>
      <c r="H753" s="44"/>
      <c r="I753" s="108"/>
      <c r="J753" s="44"/>
      <c r="K753" s="44" t="str">
        <f t="shared" si="57"/>
        <v/>
      </c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16">
        <f t="shared" si="58"/>
        <v>0</v>
      </c>
      <c r="AX753" s="16">
        <f t="shared" si="59"/>
        <v>0</v>
      </c>
      <c r="AY753" s="16">
        <f t="shared" si="60"/>
        <v>0</v>
      </c>
      <c r="AZ753" s="18" t="str">
        <f t="shared" si="61"/>
        <v/>
      </c>
      <c r="BA753" s="54"/>
    </row>
    <row r="754" spans="1:53" x14ac:dyDescent="0.25">
      <c r="A754" s="108"/>
      <c r="B754" s="44"/>
      <c r="C754" s="44"/>
      <c r="D754" s="44"/>
      <c r="E754" s="44"/>
      <c r="F754" s="44"/>
      <c r="G754" s="44"/>
      <c r="H754" s="44"/>
      <c r="I754" s="108"/>
      <c r="J754" s="44"/>
      <c r="K754" s="44" t="str">
        <f t="shared" si="57"/>
        <v/>
      </c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16">
        <f t="shared" si="58"/>
        <v>0</v>
      </c>
      <c r="AX754" s="16">
        <f t="shared" si="59"/>
        <v>0</v>
      </c>
      <c r="AY754" s="16">
        <f t="shared" si="60"/>
        <v>0</v>
      </c>
      <c r="AZ754" s="18" t="str">
        <f t="shared" si="61"/>
        <v/>
      </c>
      <c r="BA754" s="54"/>
    </row>
    <row r="755" spans="1:53" x14ac:dyDescent="0.25">
      <c r="A755" s="108"/>
      <c r="B755" s="44"/>
      <c r="C755" s="44"/>
      <c r="D755" s="44"/>
      <c r="E755" s="44"/>
      <c r="F755" s="44"/>
      <c r="G755" s="44"/>
      <c r="H755" s="44"/>
      <c r="I755" s="108"/>
      <c r="J755" s="44"/>
      <c r="K755" s="44" t="str">
        <f t="shared" si="57"/>
        <v/>
      </c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16">
        <f t="shared" si="58"/>
        <v>0</v>
      </c>
      <c r="AX755" s="16">
        <f t="shared" si="59"/>
        <v>0</v>
      </c>
      <c r="AY755" s="16">
        <f t="shared" si="60"/>
        <v>0</v>
      </c>
      <c r="AZ755" s="18" t="str">
        <f t="shared" si="61"/>
        <v/>
      </c>
      <c r="BA755" s="54"/>
    </row>
    <row r="756" spans="1:53" x14ac:dyDescent="0.25">
      <c r="A756" s="108"/>
      <c r="B756" s="44"/>
      <c r="C756" s="44"/>
      <c r="D756" s="44"/>
      <c r="E756" s="44"/>
      <c r="F756" s="44"/>
      <c r="G756" s="44"/>
      <c r="H756" s="44"/>
      <c r="I756" s="108"/>
      <c r="J756" s="44"/>
      <c r="K756" s="44" t="str">
        <f t="shared" si="57"/>
        <v/>
      </c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16">
        <f t="shared" si="58"/>
        <v>0</v>
      </c>
      <c r="AX756" s="16">
        <f t="shared" si="59"/>
        <v>0</v>
      </c>
      <c r="AY756" s="16">
        <f t="shared" si="60"/>
        <v>0</v>
      </c>
      <c r="AZ756" s="18" t="str">
        <f t="shared" si="61"/>
        <v/>
      </c>
      <c r="BA756" s="54"/>
    </row>
    <row r="757" spans="1:53" x14ac:dyDescent="0.25">
      <c r="A757" s="108"/>
      <c r="B757" s="44"/>
      <c r="C757" s="44"/>
      <c r="D757" s="44"/>
      <c r="E757" s="44"/>
      <c r="F757" s="44"/>
      <c r="G757" s="44"/>
      <c r="H757" s="44"/>
      <c r="I757" s="108"/>
      <c r="J757" s="44"/>
      <c r="K757" s="44" t="str">
        <f t="shared" si="57"/>
        <v/>
      </c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16">
        <f t="shared" si="58"/>
        <v>0</v>
      </c>
      <c r="AX757" s="16">
        <f t="shared" si="59"/>
        <v>0</v>
      </c>
      <c r="AY757" s="16">
        <f t="shared" si="60"/>
        <v>0</v>
      </c>
      <c r="AZ757" s="18" t="str">
        <f t="shared" si="61"/>
        <v/>
      </c>
      <c r="BA757" s="54"/>
    </row>
    <row r="758" spans="1:53" x14ac:dyDescent="0.25">
      <c r="A758" s="108"/>
      <c r="B758" s="44"/>
      <c r="C758" s="44"/>
      <c r="D758" s="44"/>
      <c r="E758" s="44"/>
      <c r="F758" s="44"/>
      <c r="G758" s="44"/>
      <c r="H758" s="44"/>
      <c r="I758" s="108"/>
      <c r="J758" s="44"/>
      <c r="K758" s="44" t="str">
        <f t="shared" si="57"/>
        <v/>
      </c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16">
        <f t="shared" si="58"/>
        <v>0</v>
      </c>
      <c r="AX758" s="16">
        <f t="shared" si="59"/>
        <v>0</v>
      </c>
      <c r="AY758" s="16">
        <f t="shared" si="60"/>
        <v>0</v>
      </c>
      <c r="AZ758" s="18" t="str">
        <f t="shared" si="61"/>
        <v/>
      </c>
      <c r="BA758" s="54"/>
    </row>
    <row r="759" spans="1:53" x14ac:dyDescent="0.25">
      <c r="A759" s="108"/>
      <c r="B759" s="44"/>
      <c r="C759" s="44"/>
      <c r="D759" s="44"/>
      <c r="E759" s="44"/>
      <c r="F759" s="44"/>
      <c r="G759" s="44"/>
      <c r="H759" s="44"/>
      <c r="I759" s="108"/>
      <c r="J759" s="44"/>
      <c r="K759" s="44" t="str">
        <f t="shared" si="57"/>
        <v/>
      </c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16">
        <f t="shared" si="58"/>
        <v>0</v>
      </c>
      <c r="AX759" s="16">
        <f t="shared" si="59"/>
        <v>0</v>
      </c>
      <c r="AY759" s="16">
        <f t="shared" si="60"/>
        <v>0</v>
      </c>
      <c r="AZ759" s="18" t="str">
        <f t="shared" si="61"/>
        <v/>
      </c>
      <c r="BA759" s="54"/>
    </row>
    <row r="760" spans="1:53" x14ac:dyDescent="0.25">
      <c r="A760" s="108"/>
      <c r="B760" s="44"/>
      <c r="C760" s="44"/>
      <c r="D760" s="44"/>
      <c r="E760" s="44"/>
      <c r="F760" s="44"/>
      <c r="G760" s="44"/>
      <c r="H760" s="44"/>
      <c r="I760" s="108"/>
      <c r="J760" s="44"/>
      <c r="K760" s="44" t="str">
        <f t="shared" si="57"/>
        <v/>
      </c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16">
        <f t="shared" si="58"/>
        <v>0</v>
      </c>
      <c r="AX760" s="16">
        <f t="shared" si="59"/>
        <v>0</v>
      </c>
      <c r="AY760" s="16">
        <f t="shared" si="60"/>
        <v>0</v>
      </c>
      <c r="AZ760" s="18" t="str">
        <f t="shared" si="61"/>
        <v/>
      </c>
      <c r="BA760" s="54"/>
    </row>
    <row r="761" spans="1:53" x14ac:dyDescent="0.25">
      <c r="A761" s="108"/>
      <c r="B761" s="44"/>
      <c r="C761" s="44"/>
      <c r="D761" s="44"/>
      <c r="E761" s="44"/>
      <c r="F761" s="44"/>
      <c r="G761" s="44"/>
      <c r="H761" s="44"/>
      <c r="I761" s="108"/>
      <c r="J761" s="44"/>
      <c r="K761" s="44" t="str">
        <f t="shared" si="57"/>
        <v/>
      </c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16">
        <f t="shared" si="58"/>
        <v>0</v>
      </c>
      <c r="AX761" s="16">
        <f t="shared" si="59"/>
        <v>0</v>
      </c>
      <c r="AY761" s="16">
        <f t="shared" si="60"/>
        <v>0</v>
      </c>
      <c r="AZ761" s="18" t="str">
        <f t="shared" si="61"/>
        <v/>
      </c>
      <c r="BA761" s="54"/>
    </row>
    <row r="762" spans="1:53" x14ac:dyDescent="0.25">
      <c r="A762" s="108"/>
      <c r="B762" s="44"/>
      <c r="C762" s="44"/>
      <c r="D762" s="44"/>
      <c r="E762" s="44"/>
      <c r="F762" s="44"/>
      <c r="G762" s="44"/>
      <c r="H762" s="44"/>
      <c r="I762" s="108"/>
      <c r="J762" s="44"/>
      <c r="K762" s="44" t="str">
        <f t="shared" si="57"/>
        <v/>
      </c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16">
        <f t="shared" si="58"/>
        <v>0</v>
      </c>
      <c r="AX762" s="16">
        <f t="shared" si="59"/>
        <v>0</v>
      </c>
      <c r="AY762" s="16">
        <f t="shared" si="60"/>
        <v>0</v>
      </c>
      <c r="AZ762" s="18" t="str">
        <f t="shared" si="61"/>
        <v/>
      </c>
      <c r="BA762" s="54"/>
    </row>
    <row r="763" spans="1:53" x14ac:dyDescent="0.25">
      <c r="A763" s="108"/>
      <c r="B763" s="44"/>
      <c r="C763" s="44"/>
      <c r="D763" s="44"/>
      <c r="E763" s="44"/>
      <c r="F763" s="44"/>
      <c r="G763" s="44"/>
      <c r="H763" s="44"/>
      <c r="I763" s="108"/>
      <c r="J763" s="44"/>
      <c r="K763" s="44" t="str">
        <f t="shared" si="57"/>
        <v/>
      </c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16">
        <f t="shared" si="58"/>
        <v>0</v>
      </c>
      <c r="AX763" s="16">
        <f t="shared" si="59"/>
        <v>0</v>
      </c>
      <c r="AY763" s="16">
        <f t="shared" si="60"/>
        <v>0</v>
      </c>
      <c r="AZ763" s="18" t="str">
        <f t="shared" si="61"/>
        <v/>
      </c>
      <c r="BA763" s="54"/>
    </row>
    <row r="764" spans="1:53" x14ac:dyDescent="0.25">
      <c r="A764" s="108"/>
      <c r="B764" s="44"/>
      <c r="C764" s="44"/>
      <c r="D764" s="44"/>
      <c r="E764" s="44"/>
      <c r="F764" s="44"/>
      <c r="G764" s="44"/>
      <c r="H764" s="44"/>
      <c r="I764" s="108"/>
      <c r="J764" s="44"/>
      <c r="K764" s="44" t="str">
        <f t="shared" si="57"/>
        <v/>
      </c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16">
        <f t="shared" si="58"/>
        <v>0</v>
      </c>
      <c r="AX764" s="16">
        <f t="shared" si="59"/>
        <v>0</v>
      </c>
      <c r="AY764" s="16">
        <f t="shared" si="60"/>
        <v>0</v>
      </c>
      <c r="AZ764" s="18" t="str">
        <f t="shared" si="61"/>
        <v/>
      </c>
      <c r="BA764" s="54"/>
    </row>
    <row r="765" spans="1:53" x14ac:dyDescent="0.25">
      <c r="A765" s="108"/>
      <c r="B765" s="44"/>
      <c r="C765" s="44"/>
      <c r="D765" s="44"/>
      <c r="E765" s="44"/>
      <c r="F765" s="44"/>
      <c r="G765" s="44"/>
      <c r="H765" s="44"/>
      <c r="I765" s="108"/>
      <c r="J765" s="44"/>
      <c r="K765" s="44" t="str">
        <f t="shared" si="57"/>
        <v/>
      </c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16">
        <f t="shared" si="58"/>
        <v>0</v>
      </c>
      <c r="AX765" s="16">
        <f t="shared" si="59"/>
        <v>0</v>
      </c>
      <c r="AY765" s="16">
        <f t="shared" si="60"/>
        <v>0</v>
      </c>
      <c r="AZ765" s="18" t="str">
        <f t="shared" si="61"/>
        <v/>
      </c>
      <c r="BA765" s="54"/>
    </row>
    <row r="766" spans="1:53" x14ac:dyDescent="0.25">
      <c r="A766" s="108"/>
      <c r="B766" s="44"/>
      <c r="C766" s="44"/>
      <c r="D766" s="44"/>
      <c r="E766" s="44"/>
      <c r="F766" s="44"/>
      <c r="G766" s="44"/>
      <c r="H766" s="44"/>
      <c r="I766" s="108"/>
      <c r="J766" s="44"/>
      <c r="K766" s="44" t="str">
        <f t="shared" si="57"/>
        <v/>
      </c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16">
        <f t="shared" si="58"/>
        <v>0</v>
      </c>
      <c r="AX766" s="16">
        <f t="shared" si="59"/>
        <v>0</v>
      </c>
      <c r="AY766" s="16">
        <f t="shared" si="60"/>
        <v>0</v>
      </c>
      <c r="AZ766" s="18" t="str">
        <f t="shared" si="61"/>
        <v/>
      </c>
      <c r="BA766" s="54"/>
    </row>
    <row r="767" spans="1:53" x14ac:dyDescent="0.25">
      <c r="A767" s="108"/>
      <c r="B767" s="44"/>
      <c r="C767" s="44"/>
      <c r="D767" s="44"/>
      <c r="E767" s="44"/>
      <c r="F767" s="44"/>
      <c r="G767" s="44"/>
      <c r="H767" s="44"/>
      <c r="I767" s="108"/>
      <c r="J767" s="44"/>
      <c r="K767" s="44" t="str">
        <f t="shared" si="57"/>
        <v/>
      </c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16">
        <f t="shared" si="58"/>
        <v>0</v>
      </c>
      <c r="AX767" s="16">
        <f t="shared" si="59"/>
        <v>0</v>
      </c>
      <c r="AY767" s="16">
        <f t="shared" si="60"/>
        <v>0</v>
      </c>
      <c r="AZ767" s="18" t="str">
        <f t="shared" si="61"/>
        <v/>
      </c>
      <c r="BA767" s="54"/>
    </row>
    <row r="768" spans="1:53" x14ac:dyDescent="0.25">
      <c r="A768" s="108"/>
      <c r="B768" s="44"/>
      <c r="C768" s="44"/>
      <c r="D768" s="44"/>
      <c r="E768" s="44"/>
      <c r="F768" s="44"/>
      <c r="G768" s="44"/>
      <c r="H768" s="44"/>
      <c r="I768" s="108"/>
      <c r="J768" s="44"/>
      <c r="K768" s="44" t="str">
        <f t="shared" si="57"/>
        <v/>
      </c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16">
        <f t="shared" si="58"/>
        <v>0</v>
      </c>
      <c r="AX768" s="16">
        <f t="shared" si="59"/>
        <v>0</v>
      </c>
      <c r="AY768" s="16">
        <f t="shared" si="60"/>
        <v>0</v>
      </c>
      <c r="AZ768" s="18" t="str">
        <f t="shared" si="61"/>
        <v/>
      </c>
      <c r="BA768" s="54"/>
    </row>
    <row r="769" spans="1:53" x14ac:dyDescent="0.25">
      <c r="A769" s="108"/>
      <c r="B769" s="44"/>
      <c r="C769" s="44"/>
      <c r="D769" s="44"/>
      <c r="E769" s="44"/>
      <c r="F769" s="44"/>
      <c r="G769" s="44"/>
      <c r="H769" s="44"/>
      <c r="I769" s="108"/>
      <c r="J769" s="44"/>
      <c r="K769" s="44" t="str">
        <f t="shared" si="57"/>
        <v/>
      </c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16">
        <f t="shared" si="58"/>
        <v>0</v>
      </c>
      <c r="AX769" s="16">
        <f t="shared" si="59"/>
        <v>0</v>
      </c>
      <c r="AY769" s="16">
        <f t="shared" si="60"/>
        <v>0</v>
      </c>
      <c r="AZ769" s="18" t="str">
        <f t="shared" si="61"/>
        <v/>
      </c>
      <c r="BA769" s="54"/>
    </row>
    <row r="770" spans="1:53" x14ac:dyDescent="0.25">
      <c r="A770" s="108"/>
      <c r="B770" s="44"/>
      <c r="C770" s="44"/>
      <c r="D770" s="44"/>
      <c r="E770" s="44"/>
      <c r="F770" s="44"/>
      <c r="G770" s="44"/>
      <c r="H770" s="44"/>
      <c r="I770" s="108"/>
      <c r="J770" s="44"/>
      <c r="K770" s="44" t="str">
        <f t="shared" si="57"/>
        <v/>
      </c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16">
        <f t="shared" si="58"/>
        <v>0</v>
      </c>
      <c r="AX770" s="16">
        <f t="shared" si="59"/>
        <v>0</v>
      </c>
      <c r="AY770" s="16">
        <f t="shared" si="60"/>
        <v>0</v>
      </c>
      <c r="AZ770" s="18" t="str">
        <f t="shared" si="61"/>
        <v/>
      </c>
      <c r="BA770" s="54"/>
    </row>
    <row r="771" spans="1:53" x14ac:dyDescent="0.25">
      <c r="A771" s="108"/>
      <c r="B771" s="44"/>
      <c r="C771" s="44"/>
      <c r="D771" s="44"/>
      <c r="E771" s="44"/>
      <c r="F771" s="44"/>
      <c r="G771" s="44"/>
      <c r="H771" s="44"/>
      <c r="I771" s="108"/>
      <c r="J771" s="44"/>
      <c r="K771" s="44" t="str">
        <f t="shared" si="57"/>
        <v/>
      </c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16">
        <f t="shared" si="58"/>
        <v>0</v>
      </c>
      <c r="AX771" s="16">
        <f t="shared" si="59"/>
        <v>0</v>
      </c>
      <c r="AY771" s="16">
        <f t="shared" si="60"/>
        <v>0</v>
      </c>
      <c r="AZ771" s="18" t="str">
        <f t="shared" si="61"/>
        <v/>
      </c>
      <c r="BA771" s="54"/>
    </row>
    <row r="772" spans="1:53" x14ac:dyDescent="0.25">
      <c r="A772" s="108"/>
      <c r="B772" s="44"/>
      <c r="C772" s="44"/>
      <c r="D772" s="44"/>
      <c r="E772" s="44"/>
      <c r="F772" s="44"/>
      <c r="G772" s="44"/>
      <c r="H772" s="44"/>
      <c r="I772" s="108"/>
      <c r="J772" s="44"/>
      <c r="K772" s="44" t="str">
        <f t="shared" ref="K772:K835" si="62">AZ772</f>
        <v/>
      </c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16">
        <f t="shared" ref="AW772:AW835" si="63">COUNTIF(L772:AV772,"=3")+COUNTIF(L772:AV772,"=4")+COUNTIF(L772:AV772,"=5")</f>
        <v>0</v>
      </c>
      <c r="AX772" s="16">
        <f t="shared" ref="AX772:AX835" si="64">COUNTIF(L772:AV772,"=4")</f>
        <v>0</v>
      </c>
      <c r="AY772" s="16">
        <f t="shared" ref="AY772:AY835" si="65">COUNTIF(L772:AV772,"=1")</f>
        <v>0</v>
      </c>
      <c r="AZ772" s="18" t="str">
        <f t="shared" ref="AZ772:AZ835" si="66">IFERROR(IF(I772&lt;&gt;"",IF(AX772/AW772*100=100, (AX772+AY772)/AW772*100,AX772/AW772*100),""),0)</f>
        <v/>
      </c>
      <c r="BA772" s="54"/>
    </row>
    <row r="773" spans="1:53" x14ac:dyDescent="0.25">
      <c r="A773" s="108"/>
      <c r="B773" s="44"/>
      <c r="C773" s="44"/>
      <c r="D773" s="44"/>
      <c r="E773" s="44"/>
      <c r="F773" s="44"/>
      <c r="G773" s="44"/>
      <c r="H773" s="44"/>
      <c r="I773" s="108"/>
      <c r="J773" s="44"/>
      <c r="K773" s="44" t="str">
        <f t="shared" si="62"/>
        <v/>
      </c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16">
        <f t="shared" si="63"/>
        <v>0</v>
      </c>
      <c r="AX773" s="16">
        <f t="shared" si="64"/>
        <v>0</v>
      </c>
      <c r="AY773" s="16">
        <f t="shared" si="65"/>
        <v>0</v>
      </c>
      <c r="AZ773" s="18" t="str">
        <f t="shared" si="66"/>
        <v/>
      </c>
      <c r="BA773" s="54"/>
    </row>
    <row r="774" spans="1:53" x14ac:dyDescent="0.25">
      <c r="A774" s="108"/>
      <c r="B774" s="44"/>
      <c r="C774" s="44"/>
      <c r="D774" s="44"/>
      <c r="E774" s="44"/>
      <c r="F774" s="44"/>
      <c r="G774" s="44"/>
      <c r="H774" s="44"/>
      <c r="I774" s="108"/>
      <c r="J774" s="44"/>
      <c r="K774" s="44" t="str">
        <f t="shared" si="62"/>
        <v/>
      </c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16">
        <f t="shared" si="63"/>
        <v>0</v>
      </c>
      <c r="AX774" s="16">
        <f t="shared" si="64"/>
        <v>0</v>
      </c>
      <c r="AY774" s="16">
        <f t="shared" si="65"/>
        <v>0</v>
      </c>
      <c r="AZ774" s="18" t="str">
        <f t="shared" si="66"/>
        <v/>
      </c>
      <c r="BA774" s="54"/>
    </row>
    <row r="775" spans="1:53" x14ac:dyDescent="0.25">
      <c r="A775" s="108"/>
      <c r="B775" s="44"/>
      <c r="C775" s="44"/>
      <c r="D775" s="44"/>
      <c r="E775" s="44"/>
      <c r="F775" s="44"/>
      <c r="G775" s="44"/>
      <c r="H775" s="44"/>
      <c r="I775" s="108"/>
      <c r="J775" s="44"/>
      <c r="K775" s="44" t="str">
        <f t="shared" si="62"/>
        <v/>
      </c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16">
        <f t="shared" si="63"/>
        <v>0</v>
      </c>
      <c r="AX775" s="16">
        <f t="shared" si="64"/>
        <v>0</v>
      </c>
      <c r="AY775" s="16">
        <f t="shared" si="65"/>
        <v>0</v>
      </c>
      <c r="AZ775" s="18" t="str">
        <f t="shared" si="66"/>
        <v/>
      </c>
      <c r="BA775" s="54"/>
    </row>
    <row r="776" spans="1:53" x14ac:dyDescent="0.25">
      <c r="A776" s="108"/>
      <c r="B776" s="44"/>
      <c r="C776" s="44"/>
      <c r="D776" s="44"/>
      <c r="E776" s="44"/>
      <c r="F776" s="44"/>
      <c r="G776" s="44"/>
      <c r="H776" s="44"/>
      <c r="I776" s="108"/>
      <c r="J776" s="44"/>
      <c r="K776" s="44" t="str">
        <f t="shared" si="62"/>
        <v/>
      </c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16">
        <f t="shared" si="63"/>
        <v>0</v>
      </c>
      <c r="AX776" s="16">
        <f t="shared" si="64"/>
        <v>0</v>
      </c>
      <c r="AY776" s="16">
        <f t="shared" si="65"/>
        <v>0</v>
      </c>
      <c r="AZ776" s="18" t="str">
        <f t="shared" si="66"/>
        <v/>
      </c>
      <c r="BA776" s="54"/>
    </row>
    <row r="777" spans="1:53" x14ac:dyDescent="0.25">
      <c r="A777" s="108"/>
      <c r="B777" s="44"/>
      <c r="C777" s="44"/>
      <c r="D777" s="44"/>
      <c r="E777" s="44"/>
      <c r="F777" s="44"/>
      <c r="G777" s="44"/>
      <c r="H777" s="44"/>
      <c r="I777" s="108"/>
      <c r="J777" s="44"/>
      <c r="K777" s="44" t="str">
        <f t="shared" si="62"/>
        <v/>
      </c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16">
        <f t="shared" si="63"/>
        <v>0</v>
      </c>
      <c r="AX777" s="16">
        <f t="shared" si="64"/>
        <v>0</v>
      </c>
      <c r="AY777" s="16">
        <f t="shared" si="65"/>
        <v>0</v>
      </c>
      <c r="AZ777" s="18" t="str">
        <f t="shared" si="66"/>
        <v/>
      </c>
      <c r="BA777" s="54"/>
    </row>
    <row r="778" spans="1:53" x14ac:dyDescent="0.25">
      <c r="A778" s="108"/>
      <c r="B778" s="44"/>
      <c r="C778" s="44"/>
      <c r="D778" s="44"/>
      <c r="E778" s="44"/>
      <c r="F778" s="44"/>
      <c r="G778" s="44"/>
      <c r="H778" s="44"/>
      <c r="I778" s="108"/>
      <c r="J778" s="44"/>
      <c r="K778" s="44" t="str">
        <f t="shared" si="62"/>
        <v/>
      </c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16">
        <f t="shared" si="63"/>
        <v>0</v>
      </c>
      <c r="AX778" s="16">
        <f t="shared" si="64"/>
        <v>0</v>
      </c>
      <c r="AY778" s="16">
        <f t="shared" si="65"/>
        <v>0</v>
      </c>
      <c r="AZ778" s="18" t="str">
        <f t="shared" si="66"/>
        <v/>
      </c>
      <c r="BA778" s="54"/>
    </row>
    <row r="779" spans="1:53" x14ac:dyDescent="0.25">
      <c r="A779" s="108"/>
      <c r="B779" s="44"/>
      <c r="C779" s="44"/>
      <c r="D779" s="44"/>
      <c r="E779" s="44"/>
      <c r="F779" s="44"/>
      <c r="G779" s="44"/>
      <c r="H779" s="44"/>
      <c r="I779" s="108"/>
      <c r="J779" s="44"/>
      <c r="K779" s="44" t="str">
        <f t="shared" si="62"/>
        <v/>
      </c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16">
        <f t="shared" si="63"/>
        <v>0</v>
      </c>
      <c r="AX779" s="16">
        <f t="shared" si="64"/>
        <v>0</v>
      </c>
      <c r="AY779" s="16">
        <f t="shared" si="65"/>
        <v>0</v>
      </c>
      <c r="AZ779" s="18" t="str">
        <f t="shared" si="66"/>
        <v/>
      </c>
      <c r="BA779" s="54"/>
    </row>
    <row r="780" spans="1:53" x14ac:dyDescent="0.25">
      <c r="A780" s="108"/>
      <c r="B780" s="44"/>
      <c r="C780" s="44"/>
      <c r="D780" s="44"/>
      <c r="E780" s="44"/>
      <c r="F780" s="44"/>
      <c r="G780" s="44"/>
      <c r="H780" s="44"/>
      <c r="I780" s="108"/>
      <c r="J780" s="44"/>
      <c r="K780" s="44" t="str">
        <f t="shared" si="62"/>
        <v/>
      </c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16">
        <f t="shared" si="63"/>
        <v>0</v>
      </c>
      <c r="AX780" s="16">
        <f t="shared" si="64"/>
        <v>0</v>
      </c>
      <c r="AY780" s="16">
        <f t="shared" si="65"/>
        <v>0</v>
      </c>
      <c r="AZ780" s="18" t="str">
        <f t="shared" si="66"/>
        <v/>
      </c>
      <c r="BA780" s="54"/>
    </row>
    <row r="781" spans="1:53" x14ac:dyDescent="0.25">
      <c r="A781" s="108"/>
      <c r="B781" s="44"/>
      <c r="C781" s="44"/>
      <c r="D781" s="44"/>
      <c r="E781" s="44"/>
      <c r="F781" s="44"/>
      <c r="G781" s="44"/>
      <c r="H781" s="44"/>
      <c r="I781" s="108"/>
      <c r="J781" s="44"/>
      <c r="K781" s="44" t="str">
        <f t="shared" si="62"/>
        <v/>
      </c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16">
        <f t="shared" si="63"/>
        <v>0</v>
      </c>
      <c r="AX781" s="16">
        <f t="shared" si="64"/>
        <v>0</v>
      </c>
      <c r="AY781" s="16">
        <f t="shared" si="65"/>
        <v>0</v>
      </c>
      <c r="AZ781" s="18" t="str">
        <f t="shared" si="66"/>
        <v/>
      </c>
      <c r="BA781" s="54"/>
    </row>
    <row r="782" spans="1:53" x14ac:dyDescent="0.25">
      <c r="A782" s="108"/>
      <c r="B782" s="44"/>
      <c r="C782" s="44"/>
      <c r="D782" s="44"/>
      <c r="E782" s="44"/>
      <c r="F782" s="44"/>
      <c r="G782" s="44"/>
      <c r="H782" s="44"/>
      <c r="I782" s="108"/>
      <c r="J782" s="44"/>
      <c r="K782" s="44" t="str">
        <f t="shared" si="62"/>
        <v/>
      </c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16">
        <f t="shared" si="63"/>
        <v>0</v>
      </c>
      <c r="AX782" s="16">
        <f t="shared" si="64"/>
        <v>0</v>
      </c>
      <c r="AY782" s="16">
        <f t="shared" si="65"/>
        <v>0</v>
      </c>
      <c r="AZ782" s="18" t="str">
        <f t="shared" si="66"/>
        <v/>
      </c>
      <c r="BA782" s="54"/>
    </row>
    <row r="783" spans="1:53" x14ac:dyDescent="0.25">
      <c r="A783" s="108"/>
      <c r="B783" s="44"/>
      <c r="C783" s="44"/>
      <c r="D783" s="44"/>
      <c r="E783" s="44"/>
      <c r="F783" s="44"/>
      <c r="G783" s="44"/>
      <c r="H783" s="44"/>
      <c r="I783" s="108"/>
      <c r="J783" s="44"/>
      <c r="K783" s="44" t="str">
        <f t="shared" si="62"/>
        <v/>
      </c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16">
        <f t="shared" si="63"/>
        <v>0</v>
      </c>
      <c r="AX783" s="16">
        <f t="shared" si="64"/>
        <v>0</v>
      </c>
      <c r="AY783" s="16">
        <f t="shared" si="65"/>
        <v>0</v>
      </c>
      <c r="AZ783" s="18" t="str">
        <f t="shared" si="66"/>
        <v/>
      </c>
      <c r="BA783" s="54"/>
    </row>
    <row r="784" spans="1:53" x14ac:dyDescent="0.25">
      <c r="A784" s="108"/>
      <c r="B784" s="44"/>
      <c r="C784" s="44"/>
      <c r="D784" s="44"/>
      <c r="E784" s="44"/>
      <c r="F784" s="44"/>
      <c r="G784" s="44"/>
      <c r="H784" s="44"/>
      <c r="I784" s="108"/>
      <c r="J784" s="44"/>
      <c r="K784" s="44" t="str">
        <f t="shared" si="62"/>
        <v/>
      </c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16">
        <f t="shared" si="63"/>
        <v>0</v>
      </c>
      <c r="AX784" s="16">
        <f t="shared" si="64"/>
        <v>0</v>
      </c>
      <c r="AY784" s="16">
        <f t="shared" si="65"/>
        <v>0</v>
      </c>
      <c r="AZ784" s="18" t="str">
        <f t="shared" si="66"/>
        <v/>
      </c>
      <c r="BA784" s="54"/>
    </row>
    <row r="785" spans="1:53" x14ac:dyDescent="0.25">
      <c r="A785" s="108"/>
      <c r="B785" s="44"/>
      <c r="C785" s="44"/>
      <c r="D785" s="44"/>
      <c r="E785" s="44"/>
      <c r="F785" s="44"/>
      <c r="G785" s="44"/>
      <c r="H785" s="44"/>
      <c r="I785" s="108"/>
      <c r="J785" s="44"/>
      <c r="K785" s="44" t="str">
        <f t="shared" si="62"/>
        <v/>
      </c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16">
        <f t="shared" si="63"/>
        <v>0</v>
      </c>
      <c r="AX785" s="16">
        <f t="shared" si="64"/>
        <v>0</v>
      </c>
      <c r="AY785" s="16">
        <f t="shared" si="65"/>
        <v>0</v>
      </c>
      <c r="AZ785" s="18" t="str">
        <f t="shared" si="66"/>
        <v/>
      </c>
      <c r="BA785" s="54"/>
    </row>
    <row r="786" spans="1:53" x14ac:dyDescent="0.25">
      <c r="A786" s="108"/>
      <c r="B786" s="44"/>
      <c r="C786" s="44"/>
      <c r="D786" s="44"/>
      <c r="E786" s="44"/>
      <c r="F786" s="44"/>
      <c r="G786" s="44"/>
      <c r="H786" s="44"/>
      <c r="I786" s="108"/>
      <c r="J786" s="44"/>
      <c r="K786" s="44" t="str">
        <f t="shared" si="62"/>
        <v/>
      </c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16">
        <f t="shared" si="63"/>
        <v>0</v>
      </c>
      <c r="AX786" s="16">
        <f t="shared" si="64"/>
        <v>0</v>
      </c>
      <c r="AY786" s="16">
        <f t="shared" si="65"/>
        <v>0</v>
      </c>
      <c r="AZ786" s="18" t="str">
        <f t="shared" si="66"/>
        <v/>
      </c>
      <c r="BA786" s="54"/>
    </row>
    <row r="787" spans="1:53" x14ac:dyDescent="0.25">
      <c r="A787" s="108"/>
      <c r="B787" s="44"/>
      <c r="C787" s="44"/>
      <c r="D787" s="44"/>
      <c r="E787" s="44"/>
      <c r="F787" s="44"/>
      <c r="G787" s="44"/>
      <c r="H787" s="44"/>
      <c r="I787" s="108"/>
      <c r="J787" s="44"/>
      <c r="K787" s="44" t="str">
        <f t="shared" si="62"/>
        <v/>
      </c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16">
        <f t="shared" si="63"/>
        <v>0</v>
      </c>
      <c r="AX787" s="16">
        <f t="shared" si="64"/>
        <v>0</v>
      </c>
      <c r="AY787" s="16">
        <f t="shared" si="65"/>
        <v>0</v>
      </c>
      <c r="AZ787" s="18" t="str">
        <f t="shared" si="66"/>
        <v/>
      </c>
      <c r="BA787" s="54"/>
    </row>
    <row r="788" spans="1:53" x14ac:dyDescent="0.25">
      <c r="A788" s="108"/>
      <c r="B788" s="44"/>
      <c r="C788" s="44"/>
      <c r="D788" s="44"/>
      <c r="E788" s="44"/>
      <c r="F788" s="44"/>
      <c r="G788" s="44"/>
      <c r="H788" s="44"/>
      <c r="I788" s="108"/>
      <c r="J788" s="44"/>
      <c r="K788" s="44" t="str">
        <f t="shared" si="62"/>
        <v/>
      </c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16">
        <f t="shared" si="63"/>
        <v>0</v>
      </c>
      <c r="AX788" s="16">
        <f t="shared" si="64"/>
        <v>0</v>
      </c>
      <c r="AY788" s="16">
        <f t="shared" si="65"/>
        <v>0</v>
      </c>
      <c r="AZ788" s="18" t="str">
        <f t="shared" si="66"/>
        <v/>
      </c>
      <c r="BA788" s="54"/>
    </row>
    <row r="789" spans="1:53" x14ac:dyDescent="0.25">
      <c r="A789" s="108"/>
      <c r="B789" s="44"/>
      <c r="C789" s="44"/>
      <c r="D789" s="44"/>
      <c r="E789" s="44"/>
      <c r="F789" s="44"/>
      <c r="G789" s="44"/>
      <c r="H789" s="44"/>
      <c r="I789" s="108"/>
      <c r="J789" s="44"/>
      <c r="K789" s="44" t="str">
        <f t="shared" si="62"/>
        <v/>
      </c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16">
        <f t="shared" si="63"/>
        <v>0</v>
      </c>
      <c r="AX789" s="16">
        <f t="shared" si="64"/>
        <v>0</v>
      </c>
      <c r="AY789" s="16">
        <f t="shared" si="65"/>
        <v>0</v>
      </c>
      <c r="AZ789" s="18" t="str">
        <f t="shared" si="66"/>
        <v/>
      </c>
      <c r="BA789" s="54"/>
    </row>
    <row r="790" spans="1:53" x14ac:dyDescent="0.25">
      <c r="A790" s="108"/>
      <c r="B790" s="44"/>
      <c r="C790" s="44"/>
      <c r="D790" s="44"/>
      <c r="E790" s="44"/>
      <c r="F790" s="44"/>
      <c r="G790" s="44"/>
      <c r="H790" s="44"/>
      <c r="I790" s="108"/>
      <c r="J790" s="44"/>
      <c r="K790" s="44" t="str">
        <f t="shared" si="62"/>
        <v/>
      </c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16">
        <f t="shared" si="63"/>
        <v>0</v>
      </c>
      <c r="AX790" s="16">
        <f t="shared" si="64"/>
        <v>0</v>
      </c>
      <c r="AY790" s="16">
        <f t="shared" si="65"/>
        <v>0</v>
      </c>
      <c r="AZ790" s="18" t="str">
        <f t="shared" si="66"/>
        <v/>
      </c>
      <c r="BA790" s="54"/>
    </row>
    <row r="791" spans="1:53" x14ac:dyDescent="0.25">
      <c r="A791" s="108"/>
      <c r="B791" s="44"/>
      <c r="C791" s="44"/>
      <c r="D791" s="44"/>
      <c r="E791" s="44"/>
      <c r="F791" s="44"/>
      <c r="G791" s="44"/>
      <c r="H791" s="44"/>
      <c r="I791" s="108"/>
      <c r="J791" s="44"/>
      <c r="K791" s="44" t="str">
        <f t="shared" si="62"/>
        <v/>
      </c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16">
        <f t="shared" si="63"/>
        <v>0</v>
      </c>
      <c r="AX791" s="16">
        <f t="shared" si="64"/>
        <v>0</v>
      </c>
      <c r="AY791" s="16">
        <f t="shared" si="65"/>
        <v>0</v>
      </c>
      <c r="AZ791" s="18" t="str">
        <f t="shared" si="66"/>
        <v/>
      </c>
      <c r="BA791" s="54"/>
    </row>
    <row r="792" spans="1:53" x14ac:dyDescent="0.25">
      <c r="A792" s="108"/>
      <c r="B792" s="44"/>
      <c r="C792" s="44"/>
      <c r="D792" s="44"/>
      <c r="E792" s="44"/>
      <c r="F792" s="44"/>
      <c r="G792" s="44"/>
      <c r="H792" s="44"/>
      <c r="I792" s="108"/>
      <c r="J792" s="44"/>
      <c r="K792" s="44" t="str">
        <f t="shared" si="62"/>
        <v/>
      </c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16">
        <f t="shared" si="63"/>
        <v>0</v>
      </c>
      <c r="AX792" s="16">
        <f t="shared" si="64"/>
        <v>0</v>
      </c>
      <c r="AY792" s="16">
        <f t="shared" si="65"/>
        <v>0</v>
      </c>
      <c r="AZ792" s="18" t="str">
        <f t="shared" si="66"/>
        <v/>
      </c>
      <c r="BA792" s="54"/>
    </row>
    <row r="793" spans="1:53" x14ac:dyDescent="0.25">
      <c r="A793" s="108"/>
      <c r="B793" s="44"/>
      <c r="C793" s="44"/>
      <c r="D793" s="44"/>
      <c r="E793" s="44"/>
      <c r="F793" s="44"/>
      <c r="G793" s="44"/>
      <c r="H793" s="44"/>
      <c r="I793" s="108"/>
      <c r="J793" s="44"/>
      <c r="K793" s="44" t="str">
        <f t="shared" si="62"/>
        <v/>
      </c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16">
        <f t="shared" si="63"/>
        <v>0</v>
      </c>
      <c r="AX793" s="16">
        <f t="shared" si="64"/>
        <v>0</v>
      </c>
      <c r="AY793" s="16">
        <f t="shared" si="65"/>
        <v>0</v>
      </c>
      <c r="AZ793" s="18" t="str">
        <f t="shared" si="66"/>
        <v/>
      </c>
      <c r="BA793" s="54"/>
    </row>
    <row r="794" spans="1:53" x14ac:dyDescent="0.25">
      <c r="A794" s="108"/>
      <c r="B794" s="44"/>
      <c r="C794" s="44"/>
      <c r="D794" s="44"/>
      <c r="E794" s="44"/>
      <c r="F794" s="44"/>
      <c r="G794" s="44"/>
      <c r="H794" s="44"/>
      <c r="I794" s="108"/>
      <c r="J794" s="44"/>
      <c r="K794" s="44" t="str">
        <f t="shared" si="62"/>
        <v/>
      </c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16">
        <f t="shared" si="63"/>
        <v>0</v>
      </c>
      <c r="AX794" s="16">
        <f t="shared" si="64"/>
        <v>0</v>
      </c>
      <c r="AY794" s="16">
        <f t="shared" si="65"/>
        <v>0</v>
      </c>
      <c r="AZ794" s="18" t="str">
        <f t="shared" si="66"/>
        <v/>
      </c>
      <c r="BA794" s="54"/>
    </row>
    <row r="795" spans="1:53" x14ac:dyDescent="0.25">
      <c r="A795" s="108"/>
      <c r="B795" s="44"/>
      <c r="C795" s="44"/>
      <c r="D795" s="44"/>
      <c r="E795" s="44"/>
      <c r="F795" s="44"/>
      <c r="G795" s="44"/>
      <c r="H795" s="44"/>
      <c r="I795" s="108"/>
      <c r="J795" s="44"/>
      <c r="K795" s="44" t="str">
        <f t="shared" si="62"/>
        <v/>
      </c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16">
        <f t="shared" si="63"/>
        <v>0</v>
      </c>
      <c r="AX795" s="16">
        <f t="shared" si="64"/>
        <v>0</v>
      </c>
      <c r="AY795" s="16">
        <f t="shared" si="65"/>
        <v>0</v>
      </c>
      <c r="AZ795" s="18" t="str">
        <f t="shared" si="66"/>
        <v/>
      </c>
      <c r="BA795" s="54"/>
    </row>
    <row r="796" spans="1:53" x14ac:dyDescent="0.25">
      <c r="A796" s="108"/>
      <c r="B796" s="44"/>
      <c r="C796" s="44"/>
      <c r="D796" s="44"/>
      <c r="E796" s="44"/>
      <c r="F796" s="44"/>
      <c r="G796" s="44"/>
      <c r="H796" s="44"/>
      <c r="I796" s="108"/>
      <c r="J796" s="44"/>
      <c r="K796" s="44" t="str">
        <f t="shared" si="62"/>
        <v/>
      </c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16">
        <f t="shared" si="63"/>
        <v>0</v>
      </c>
      <c r="AX796" s="16">
        <f t="shared" si="64"/>
        <v>0</v>
      </c>
      <c r="AY796" s="16">
        <f t="shared" si="65"/>
        <v>0</v>
      </c>
      <c r="AZ796" s="18" t="str">
        <f t="shared" si="66"/>
        <v/>
      </c>
      <c r="BA796" s="54"/>
    </row>
    <row r="797" spans="1:53" x14ac:dyDescent="0.25">
      <c r="A797" s="108"/>
      <c r="B797" s="44"/>
      <c r="C797" s="44"/>
      <c r="D797" s="44"/>
      <c r="E797" s="44"/>
      <c r="F797" s="44"/>
      <c r="G797" s="44"/>
      <c r="H797" s="44"/>
      <c r="I797" s="108"/>
      <c r="J797" s="44"/>
      <c r="K797" s="44" t="str">
        <f t="shared" si="62"/>
        <v/>
      </c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16">
        <f t="shared" si="63"/>
        <v>0</v>
      </c>
      <c r="AX797" s="16">
        <f t="shared" si="64"/>
        <v>0</v>
      </c>
      <c r="AY797" s="16">
        <f t="shared" si="65"/>
        <v>0</v>
      </c>
      <c r="AZ797" s="18" t="str">
        <f t="shared" si="66"/>
        <v/>
      </c>
      <c r="BA797" s="54"/>
    </row>
    <row r="798" spans="1:53" x14ac:dyDescent="0.25">
      <c r="A798" s="108"/>
      <c r="B798" s="44"/>
      <c r="C798" s="44"/>
      <c r="D798" s="44"/>
      <c r="E798" s="44"/>
      <c r="F798" s="44"/>
      <c r="G798" s="44"/>
      <c r="H798" s="44"/>
      <c r="I798" s="108"/>
      <c r="J798" s="44"/>
      <c r="K798" s="44" t="str">
        <f t="shared" si="62"/>
        <v/>
      </c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16">
        <f t="shared" si="63"/>
        <v>0</v>
      </c>
      <c r="AX798" s="16">
        <f t="shared" si="64"/>
        <v>0</v>
      </c>
      <c r="AY798" s="16">
        <f t="shared" si="65"/>
        <v>0</v>
      </c>
      <c r="AZ798" s="18" t="str">
        <f t="shared" si="66"/>
        <v/>
      </c>
      <c r="BA798" s="54"/>
    </row>
    <row r="799" spans="1:53" x14ac:dyDescent="0.25">
      <c r="A799" s="108"/>
      <c r="B799" s="44"/>
      <c r="C799" s="44"/>
      <c r="D799" s="44"/>
      <c r="E799" s="44"/>
      <c r="F799" s="44"/>
      <c r="G799" s="44"/>
      <c r="H799" s="44"/>
      <c r="I799" s="108"/>
      <c r="J799" s="44"/>
      <c r="K799" s="44" t="str">
        <f t="shared" si="62"/>
        <v/>
      </c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16">
        <f t="shared" si="63"/>
        <v>0</v>
      </c>
      <c r="AX799" s="16">
        <f t="shared" si="64"/>
        <v>0</v>
      </c>
      <c r="AY799" s="16">
        <f t="shared" si="65"/>
        <v>0</v>
      </c>
      <c r="AZ799" s="18" t="str">
        <f t="shared" si="66"/>
        <v/>
      </c>
      <c r="BA799" s="54"/>
    </row>
    <row r="800" spans="1:53" x14ac:dyDescent="0.25">
      <c r="A800" s="108"/>
      <c r="B800" s="44"/>
      <c r="C800" s="44"/>
      <c r="D800" s="44"/>
      <c r="E800" s="44"/>
      <c r="F800" s="44"/>
      <c r="G800" s="44"/>
      <c r="H800" s="44"/>
      <c r="I800" s="108"/>
      <c r="J800" s="44"/>
      <c r="K800" s="44" t="str">
        <f t="shared" si="62"/>
        <v/>
      </c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16">
        <f t="shared" si="63"/>
        <v>0</v>
      </c>
      <c r="AX800" s="16">
        <f t="shared" si="64"/>
        <v>0</v>
      </c>
      <c r="AY800" s="16">
        <f t="shared" si="65"/>
        <v>0</v>
      </c>
      <c r="AZ800" s="18" t="str">
        <f t="shared" si="66"/>
        <v/>
      </c>
      <c r="BA800" s="54"/>
    </row>
    <row r="801" spans="1:53" x14ac:dyDescent="0.25">
      <c r="A801" s="108"/>
      <c r="B801" s="44"/>
      <c r="C801" s="44"/>
      <c r="D801" s="44"/>
      <c r="E801" s="44"/>
      <c r="F801" s="44"/>
      <c r="G801" s="44"/>
      <c r="H801" s="44"/>
      <c r="I801" s="108"/>
      <c r="J801" s="44"/>
      <c r="K801" s="44" t="str">
        <f t="shared" si="62"/>
        <v/>
      </c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16">
        <f t="shared" si="63"/>
        <v>0</v>
      </c>
      <c r="AX801" s="16">
        <f t="shared" si="64"/>
        <v>0</v>
      </c>
      <c r="AY801" s="16">
        <f t="shared" si="65"/>
        <v>0</v>
      </c>
      <c r="AZ801" s="18" t="str">
        <f t="shared" si="66"/>
        <v/>
      </c>
      <c r="BA801" s="54"/>
    </row>
    <row r="802" spans="1:53" x14ac:dyDescent="0.25">
      <c r="A802" s="108"/>
      <c r="B802" s="44"/>
      <c r="C802" s="44"/>
      <c r="D802" s="44"/>
      <c r="E802" s="44"/>
      <c r="F802" s="44"/>
      <c r="G802" s="44"/>
      <c r="H802" s="44"/>
      <c r="I802" s="108"/>
      <c r="J802" s="44"/>
      <c r="K802" s="44" t="str">
        <f t="shared" si="62"/>
        <v/>
      </c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16">
        <f t="shared" si="63"/>
        <v>0</v>
      </c>
      <c r="AX802" s="16">
        <f t="shared" si="64"/>
        <v>0</v>
      </c>
      <c r="AY802" s="16">
        <f t="shared" si="65"/>
        <v>0</v>
      </c>
      <c r="AZ802" s="18" t="str">
        <f t="shared" si="66"/>
        <v/>
      </c>
      <c r="BA802" s="54"/>
    </row>
    <row r="803" spans="1:53" x14ac:dyDescent="0.25">
      <c r="A803" s="108"/>
      <c r="B803" s="44"/>
      <c r="C803" s="44"/>
      <c r="D803" s="44"/>
      <c r="E803" s="44"/>
      <c r="F803" s="44"/>
      <c r="G803" s="44"/>
      <c r="H803" s="44"/>
      <c r="I803" s="108"/>
      <c r="J803" s="44"/>
      <c r="K803" s="44" t="str">
        <f t="shared" si="62"/>
        <v/>
      </c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16">
        <f t="shared" si="63"/>
        <v>0</v>
      </c>
      <c r="AX803" s="16">
        <f t="shared" si="64"/>
        <v>0</v>
      </c>
      <c r="AY803" s="16">
        <f t="shared" si="65"/>
        <v>0</v>
      </c>
      <c r="AZ803" s="18" t="str">
        <f t="shared" si="66"/>
        <v/>
      </c>
      <c r="BA803" s="54"/>
    </row>
    <row r="804" spans="1:53" x14ac:dyDescent="0.25">
      <c r="A804" s="108"/>
      <c r="B804" s="44"/>
      <c r="C804" s="44"/>
      <c r="D804" s="44"/>
      <c r="E804" s="44"/>
      <c r="F804" s="44"/>
      <c r="G804" s="44"/>
      <c r="H804" s="44"/>
      <c r="I804" s="108"/>
      <c r="J804" s="44"/>
      <c r="K804" s="44" t="str">
        <f t="shared" si="62"/>
        <v/>
      </c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16">
        <f t="shared" si="63"/>
        <v>0</v>
      </c>
      <c r="AX804" s="16">
        <f t="shared" si="64"/>
        <v>0</v>
      </c>
      <c r="AY804" s="16">
        <f t="shared" si="65"/>
        <v>0</v>
      </c>
      <c r="AZ804" s="18" t="str">
        <f t="shared" si="66"/>
        <v/>
      </c>
      <c r="BA804" s="54"/>
    </row>
    <row r="805" spans="1:53" x14ac:dyDescent="0.25">
      <c r="A805" s="108"/>
      <c r="B805" s="44"/>
      <c r="C805" s="44"/>
      <c r="D805" s="44"/>
      <c r="E805" s="44"/>
      <c r="F805" s="44"/>
      <c r="G805" s="44"/>
      <c r="H805" s="44"/>
      <c r="I805" s="108"/>
      <c r="J805" s="44"/>
      <c r="K805" s="44" t="str">
        <f t="shared" si="62"/>
        <v/>
      </c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16">
        <f t="shared" si="63"/>
        <v>0</v>
      </c>
      <c r="AX805" s="16">
        <f t="shared" si="64"/>
        <v>0</v>
      </c>
      <c r="AY805" s="16">
        <f t="shared" si="65"/>
        <v>0</v>
      </c>
      <c r="AZ805" s="18" t="str">
        <f t="shared" si="66"/>
        <v/>
      </c>
      <c r="BA805" s="54"/>
    </row>
    <row r="806" spans="1:53" x14ac:dyDescent="0.25">
      <c r="A806" s="108"/>
      <c r="B806" s="44"/>
      <c r="C806" s="44"/>
      <c r="D806" s="44"/>
      <c r="E806" s="44"/>
      <c r="F806" s="44"/>
      <c r="G806" s="44"/>
      <c r="H806" s="44"/>
      <c r="I806" s="108"/>
      <c r="J806" s="44"/>
      <c r="K806" s="44" t="str">
        <f t="shared" si="62"/>
        <v/>
      </c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16">
        <f t="shared" si="63"/>
        <v>0</v>
      </c>
      <c r="AX806" s="16">
        <f t="shared" si="64"/>
        <v>0</v>
      </c>
      <c r="AY806" s="16">
        <f t="shared" si="65"/>
        <v>0</v>
      </c>
      <c r="AZ806" s="18" t="str">
        <f t="shared" si="66"/>
        <v/>
      </c>
      <c r="BA806" s="54"/>
    </row>
    <row r="807" spans="1:53" x14ac:dyDescent="0.25">
      <c r="A807" s="108"/>
      <c r="B807" s="44"/>
      <c r="C807" s="44"/>
      <c r="D807" s="44"/>
      <c r="E807" s="44"/>
      <c r="F807" s="44"/>
      <c r="G807" s="44"/>
      <c r="H807" s="44"/>
      <c r="I807" s="108"/>
      <c r="J807" s="44"/>
      <c r="K807" s="44" t="str">
        <f t="shared" si="62"/>
        <v/>
      </c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16">
        <f t="shared" si="63"/>
        <v>0</v>
      </c>
      <c r="AX807" s="16">
        <f t="shared" si="64"/>
        <v>0</v>
      </c>
      <c r="AY807" s="16">
        <f t="shared" si="65"/>
        <v>0</v>
      </c>
      <c r="AZ807" s="18" t="str">
        <f t="shared" si="66"/>
        <v/>
      </c>
      <c r="BA807" s="54"/>
    </row>
    <row r="808" spans="1:53" x14ac:dyDescent="0.25">
      <c r="A808" s="108"/>
      <c r="B808" s="44"/>
      <c r="C808" s="44"/>
      <c r="D808" s="44"/>
      <c r="E808" s="44"/>
      <c r="F808" s="44"/>
      <c r="G808" s="44"/>
      <c r="H808" s="44"/>
      <c r="I808" s="108"/>
      <c r="J808" s="44"/>
      <c r="K808" s="44" t="str">
        <f t="shared" si="62"/>
        <v/>
      </c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16">
        <f t="shared" si="63"/>
        <v>0</v>
      </c>
      <c r="AX808" s="16">
        <f t="shared" si="64"/>
        <v>0</v>
      </c>
      <c r="AY808" s="16">
        <f t="shared" si="65"/>
        <v>0</v>
      </c>
      <c r="AZ808" s="18" t="str">
        <f t="shared" si="66"/>
        <v/>
      </c>
      <c r="BA808" s="54"/>
    </row>
    <row r="809" spans="1:53" x14ac:dyDescent="0.25">
      <c r="A809" s="108"/>
      <c r="B809" s="44"/>
      <c r="C809" s="44"/>
      <c r="D809" s="44"/>
      <c r="E809" s="44"/>
      <c r="F809" s="44"/>
      <c r="G809" s="44"/>
      <c r="H809" s="44"/>
      <c r="I809" s="108"/>
      <c r="J809" s="44"/>
      <c r="K809" s="44" t="str">
        <f t="shared" si="62"/>
        <v/>
      </c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16">
        <f t="shared" si="63"/>
        <v>0</v>
      </c>
      <c r="AX809" s="16">
        <f t="shared" si="64"/>
        <v>0</v>
      </c>
      <c r="AY809" s="16">
        <f t="shared" si="65"/>
        <v>0</v>
      </c>
      <c r="AZ809" s="18" t="str">
        <f t="shared" si="66"/>
        <v/>
      </c>
      <c r="BA809" s="54"/>
    </row>
    <row r="810" spans="1:53" x14ac:dyDescent="0.25">
      <c r="A810" s="108"/>
      <c r="B810" s="44"/>
      <c r="C810" s="44"/>
      <c r="D810" s="44"/>
      <c r="E810" s="44"/>
      <c r="F810" s="44"/>
      <c r="G810" s="44"/>
      <c r="H810" s="44"/>
      <c r="I810" s="108"/>
      <c r="J810" s="44"/>
      <c r="K810" s="44" t="str">
        <f t="shared" si="62"/>
        <v/>
      </c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16">
        <f t="shared" si="63"/>
        <v>0</v>
      </c>
      <c r="AX810" s="16">
        <f t="shared" si="64"/>
        <v>0</v>
      </c>
      <c r="AY810" s="16">
        <f t="shared" si="65"/>
        <v>0</v>
      </c>
      <c r="AZ810" s="18" t="str">
        <f t="shared" si="66"/>
        <v/>
      </c>
      <c r="BA810" s="54"/>
    </row>
    <row r="811" spans="1:53" x14ac:dyDescent="0.25">
      <c r="A811" s="108"/>
      <c r="B811" s="44"/>
      <c r="C811" s="44"/>
      <c r="D811" s="44"/>
      <c r="E811" s="44"/>
      <c r="F811" s="44"/>
      <c r="G811" s="44"/>
      <c r="H811" s="44"/>
      <c r="I811" s="108"/>
      <c r="J811" s="44"/>
      <c r="K811" s="44" t="str">
        <f t="shared" si="62"/>
        <v/>
      </c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16">
        <f t="shared" si="63"/>
        <v>0</v>
      </c>
      <c r="AX811" s="16">
        <f t="shared" si="64"/>
        <v>0</v>
      </c>
      <c r="AY811" s="16">
        <f t="shared" si="65"/>
        <v>0</v>
      </c>
      <c r="AZ811" s="18" t="str">
        <f t="shared" si="66"/>
        <v/>
      </c>
      <c r="BA811" s="54"/>
    </row>
    <row r="812" spans="1:53" x14ac:dyDescent="0.25">
      <c r="A812" s="108"/>
      <c r="B812" s="44"/>
      <c r="C812" s="44"/>
      <c r="D812" s="44"/>
      <c r="E812" s="44"/>
      <c r="F812" s="44"/>
      <c r="G812" s="44"/>
      <c r="H812" s="44"/>
      <c r="I812" s="108"/>
      <c r="J812" s="44"/>
      <c r="K812" s="44" t="str">
        <f t="shared" si="62"/>
        <v/>
      </c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16">
        <f t="shared" si="63"/>
        <v>0</v>
      </c>
      <c r="AX812" s="16">
        <f t="shared" si="64"/>
        <v>0</v>
      </c>
      <c r="AY812" s="16">
        <f t="shared" si="65"/>
        <v>0</v>
      </c>
      <c r="AZ812" s="18" t="str">
        <f t="shared" si="66"/>
        <v/>
      </c>
      <c r="BA812" s="54"/>
    </row>
    <row r="813" spans="1:53" x14ac:dyDescent="0.25">
      <c r="A813" s="108"/>
      <c r="B813" s="44"/>
      <c r="C813" s="44"/>
      <c r="D813" s="44"/>
      <c r="E813" s="44"/>
      <c r="F813" s="44"/>
      <c r="G813" s="44"/>
      <c r="H813" s="44"/>
      <c r="I813" s="108"/>
      <c r="J813" s="44"/>
      <c r="K813" s="44" t="str">
        <f t="shared" si="62"/>
        <v/>
      </c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16">
        <f t="shared" si="63"/>
        <v>0</v>
      </c>
      <c r="AX813" s="16">
        <f t="shared" si="64"/>
        <v>0</v>
      </c>
      <c r="AY813" s="16">
        <f t="shared" si="65"/>
        <v>0</v>
      </c>
      <c r="AZ813" s="18" t="str">
        <f t="shared" si="66"/>
        <v/>
      </c>
      <c r="BA813" s="54"/>
    </row>
    <row r="814" spans="1:53" x14ac:dyDescent="0.25">
      <c r="A814" s="108"/>
      <c r="B814" s="44"/>
      <c r="C814" s="44"/>
      <c r="D814" s="44"/>
      <c r="E814" s="44"/>
      <c r="F814" s="44"/>
      <c r="G814" s="44"/>
      <c r="H814" s="44"/>
      <c r="I814" s="108"/>
      <c r="J814" s="44"/>
      <c r="K814" s="44" t="str">
        <f t="shared" si="62"/>
        <v/>
      </c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16">
        <f t="shared" si="63"/>
        <v>0</v>
      </c>
      <c r="AX814" s="16">
        <f t="shared" si="64"/>
        <v>0</v>
      </c>
      <c r="AY814" s="16">
        <f t="shared" si="65"/>
        <v>0</v>
      </c>
      <c r="AZ814" s="18" t="str">
        <f t="shared" si="66"/>
        <v/>
      </c>
      <c r="BA814" s="54"/>
    </row>
    <row r="815" spans="1:53" x14ac:dyDescent="0.25">
      <c r="A815" s="108"/>
      <c r="B815" s="44"/>
      <c r="C815" s="44"/>
      <c r="D815" s="44"/>
      <c r="E815" s="44"/>
      <c r="F815" s="44"/>
      <c r="G815" s="44"/>
      <c r="H815" s="44"/>
      <c r="I815" s="108"/>
      <c r="J815" s="44"/>
      <c r="K815" s="44" t="str">
        <f t="shared" si="62"/>
        <v/>
      </c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16">
        <f t="shared" si="63"/>
        <v>0</v>
      </c>
      <c r="AX815" s="16">
        <f t="shared" si="64"/>
        <v>0</v>
      </c>
      <c r="AY815" s="16">
        <f t="shared" si="65"/>
        <v>0</v>
      </c>
      <c r="AZ815" s="18" t="str">
        <f t="shared" si="66"/>
        <v/>
      </c>
      <c r="BA815" s="54"/>
    </row>
    <row r="816" spans="1:53" x14ac:dyDescent="0.25">
      <c r="A816" s="108"/>
      <c r="B816" s="44"/>
      <c r="C816" s="44"/>
      <c r="D816" s="44"/>
      <c r="E816" s="44"/>
      <c r="F816" s="44"/>
      <c r="G816" s="44"/>
      <c r="H816" s="44"/>
      <c r="I816" s="108"/>
      <c r="J816" s="44"/>
      <c r="K816" s="44" t="str">
        <f t="shared" si="62"/>
        <v/>
      </c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16">
        <f t="shared" si="63"/>
        <v>0</v>
      </c>
      <c r="AX816" s="16">
        <f t="shared" si="64"/>
        <v>0</v>
      </c>
      <c r="AY816" s="16">
        <f t="shared" si="65"/>
        <v>0</v>
      </c>
      <c r="AZ816" s="18" t="str">
        <f t="shared" si="66"/>
        <v/>
      </c>
      <c r="BA816" s="54"/>
    </row>
    <row r="817" spans="1:53" x14ac:dyDescent="0.25">
      <c r="A817" s="108"/>
      <c r="B817" s="44"/>
      <c r="C817" s="44"/>
      <c r="D817" s="44"/>
      <c r="E817" s="44"/>
      <c r="F817" s="44"/>
      <c r="G817" s="44"/>
      <c r="H817" s="44"/>
      <c r="I817" s="108"/>
      <c r="J817" s="44"/>
      <c r="K817" s="44" t="str">
        <f t="shared" si="62"/>
        <v/>
      </c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16">
        <f t="shared" si="63"/>
        <v>0</v>
      </c>
      <c r="AX817" s="16">
        <f t="shared" si="64"/>
        <v>0</v>
      </c>
      <c r="AY817" s="16">
        <f t="shared" si="65"/>
        <v>0</v>
      </c>
      <c r="AZ817" s="18" t="str">
        <f t="shared" si="66"/>
        <v/>
      </c>
      <c r="BA817" s="54"/>
    </row>
    <row r="818" spans="1:53" x14ac:dyDescent="0.25">
      <c r="A818" s="108"/>
      <c r="B818" s="44"/>
      <c r="C818" s="44"/>
      <c r="D818" s="44"/>
      <c r="E818" s="44"/>
      <c r="F818" s="44"/>
      <c r="G818" s="44"/>
      <c r="H818" s="44"/>
      <c r="I818" s="108"/>
      <c r="J818" s="44"/>
      <c r="K818" s="44" t="str">
        <f t="shared" si="62"/>
        <v/>
      </c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16">
        <f t="shared" si="63"/>
        <v>0</v>
      </c>
      <c r="AX818" s="16">
        <f t="shared" si="64"/>
        <v>0</v>
      </c>
      <c r="AY818" s="16">
        <f t="shared" si="65"/>
        <v>0</v>
      </c>
      <c r="AZ818" s="18" t="str">
        <f t="shared" si="66"/>
        <v/>
      </c>
      <c r="BA818" s="54"/>
    </row>
    <row r="819" spans="1:53" x14ac:dyDescent="0.25">
      <c r="A819" s="108"/>
      <c r="B819" s="44"/>
      <c r="C819" s="44"/>
      <c r="D819" s="44"/>
      <c r="E819" s="44"/>
      <c r="F819" s="44"/>
      <c r="G819" s="44"/>
      <c r="H819" s="44"/>
      <c r="I819" s="108"/>
      <c r="J819" s="44"/>
      <c r="K819" s="44" t="str">
        <f t="shared" si="62"/>
        <v/>
      </c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16">
        <f t="shared" si="63"/>
        <v>0</v>
      </c>
      <c r="AX819" s="16">
        <f t="shared" si="64"/>
        <v>0</v>
      </c>
      <c r="AY819" s="16">
        <f t="shared" si="65"/>
        <v>0</v>
      </c>
      <c r="AZ819" s="18" t="str">
        <f t="shared" si="66"/>
        <v/>
      </c>
      <c r="BA819" s="54"/>
    </row>
    <row r="820" spans="1:53" x14ac:dyDescent="0.25">
      <c r="A820" s="108"/>
      <c r="B820" s="44"/>
      <c r="C820" s="44"/>
      <c r="D820" s="44"/>
      <c r="E820" s="44"/>
      <c r="F820" s="44"/>
      <c r="G820" s="44"/>
      <c r="H820" s="44"/>
      <c r="I820" s="108"/>
      <c r="J820" s="44"/>
      <c r="K820" s="44" t="str">
        <f t="shared" si="62"/>
        <v/>
      </c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16">
        <f t="shared" si="63"/>
        <v>0</v>
      </c>
      <c r="AX820" s="16">
        <f t="shared" si="64"/>
        <v>0</v>
      </c>
      <c r="AY820" s="16">
        <f t="shared" si="65"/>
        <v>0</v>
      </c>
      <c r="AZ820" s="18" t="str">
        <f t="shared" si="66"/>
        <v/>
      </c>
      <c r="BA820" s="54"/>
    </row>
    <row r="821" spans="1:53" x14ac:dyDescent="0.25">
      <c r="A821" s="108"/>
      <c r="B821" s="44"/>
      <c r="C821" s="44"/>
      <c r="D821" s="44"/>
      <c r="E821" s="44"/>
      <c r="F821" s="44"/>
      <c r="G821" s="44"/>
      <c r="H821" s="44"/>
      <c r="I821" s="108"/>
      <c r="J821" s="44"/>
      <c r="K821" s="44" t="str">
        <f t="shared" si="62"/>
        <v/>
      </c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16">
        <f t="shared" si="63"/>
        <v>0</v>
      </c>
      <c r="AX821" s="16">
        <f t="shared" si="64"/>
        <v>0</v>
      </c>
      <c r="AY821" s="16">
        <f t="shared" si="65"/>
        <v>0</v>
      </c>
      <c r="AZ821" s="18" t="str">
        <f t="shared" si="66"/>
        <v/>
      </c>
      <c r="BA821" s="54"/>
    </row>
    <row r="822" spans="1:53" x14ac:dyDescent="0.25">
      <c r="A822" s="108"/>
      <c r="B822" s="44"/>
      <c r="C822" s="44"/>
      <c r="D822" s="44"/>
      <c r="E822" s="44"/>
      <c r="F822" s="44"/>
      <c r="G822" s="44"/>
      <c r="H822" s="44"/>
      <c r="I822" s="108"/>
      <c r="J822" s="44"/>
      <c r="K822" s="44" t="str">
        <f t="shared" si="62"/>
        <v/>
      </c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16">
        <f t="shared" si="63"/>
        <v>0</v>
      </c>
      <c r="AX822" s="16">
        <f t="shared" si="64"/>
        <v>0</v>
      </c>
      <c r="AY822" s="16">
        <f t="shared" si="65"/>
        <v>0</v>
      </c>
      <c r="AZ822" s="18" t="str">
        <f t="shared" si="66"/>
        <v/>
      </c>
      <c r="BA822" s="54"/>
    </row>
    <row r="823" spans="1:53" x14ac:dyDescent="0.25">
      <c r="A823" s="108"/>
      <c r="B823" s="44"/>
      <c r="C823" s="44"/>
      <c r="D823" s="44"/>
      <c r="E823" s="44"/>
      <c r="F823" s="44"/>
      <c r="G823" s="44"/>
      <c r="H823" s="44"/>
      <c r="I823" s="108"/>
      <c r="J823" s="44"/>
      <c r="K823" s="44" t="str">
        <f t="shared" si="62"/>
        <v/>
      </c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16">
        <f t="shared" si="63"/>
        <v>0</v>
      </c>
      <c r="AX823" s="16">
        <f t="shared" si="64"/>
        <v>0</v>
      </c>
      <c r="AY823" s="16">
        <f t="shared" si="65"/>
        <v>0</v>
      </c>
      <c r="AZ823" s="18" t="str">
        <f t="shared" si="66"/>
        <v/>
      </c>
      <c r="BA823" s="54"/>
    </row>
    <row r="824" spans="1:53" x14ac:dyDescent="0.25">
      <c r="A824" s="108"/>
      <c r="B824" s="44"/>
      <c r="C824" s="44"/>
      <c r="D824" s="44"/>
      <c r="E824" s="44"/>
      <c r="F824" s="44"/>
      <c r="G824" s="44"/>
      <c r="H824" s="44"/>
      <c r="I824" s="108"/>
      <c r="J824" s="44"/>
      <c r="K824" s="44" t="str">
        <f t="shared" si="62"/>
        <v/>
      </c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16">
        <f t="shared" si="63"/>
        <v>0</v>
      </c>
      <c r="AX824" s="16">
        <f t="shared" si="64"/>
        <v>0</v>
      </c>
      <c r="AY824" s="16">
        <f t="shared" si="65"/>
        <v>0</v>
      </c>
      <c r="AZ824" s="18" t="str">
        <f t="shared" si="66"/>
        <v/>
      </c>
      <c r="BA824" s="54"/>
    </row>
    <row r="825" spans="1:53" x14ac:dyDescent="0.25">
      <c r="A825" s="108"/>
      <c r="B825" s="44"/>
      <c r="C825" s="44"/>
      <c r="D825" s="44"/>
      <c r="E825" s="44"/>
      <c r="F825" s="44"/>
      <c r="G825" s="44"/>
      <c r="H825" s="44"/>
      <c r="I825" s="108"/>
      <c r="J825" s="44"/>
      <c r="K825" s="44" t="str">
        <f t="shared" si="62"/>
        <v/>
      </c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16">
        <f t="shared" si="63"/>
        <v>0</v>
      </c>
      <c r="AX825" s="16">
        <f t="shared" si="64"/>
        <v>0</v>
      </c>
      <c r="AY825" s="16">
        <f t="shared" si="65"/>
        <v>0</v>
      </c>
      <c r="AZ825" s="18" t="str">
        <f t="shared" si="66"/>
        <v/>
      </c>
      <c r="BA825" s="54"/>
    </row>
    <row r="826" spans="1:53" x14ac:dyDescent="0.25">
      <c r="A826" s="108"/>
      <c r="B826" s="44"/>
      <c r="C826" s="44"/>
      <c r="D826" s="44"/>
      <c r="E826" s="44"/>
      <c r="F826" s="44"/>
      <c r="G826" s="44"/>
      <c r="H826" s="44"/>
      <c r="I826" s="108"/>
      <c r="J826" s="44"/>
      <c r="K826" s="44" t="str">
        <f t="shared" si="62"/>
        <v/>
      </c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16">
        <f t="shared" si="63"/>
        <v>0</v>
      </c>
      <c r="AX826" s="16">
        <f t="shared" si="64"/>
        <v>0</v>
      </c>
      <c r="AY826" s="16">
        <f t="shared" si="65"/>
        <v>0</v>
      </c>
      <c r="AZ826" s="18" t="str">
        <f t="shared" si="66"/>
        <v/>
      </c>
      <c r="BA826" s="54"/>
    </row>
    <row r="827" spans="1:53" x14ac:dyDescent="0.25">
      <c r="A827" s="108"/>
      <c r="B827" s="44"/>
      <c r="C827" s="44"/>
      <c r="D827" s="44"/>
      <c r="E827" s="44"/>
      <c r="F827" s="44"/>
      <c r="G827" s="44"/>
      <c r="H827" s="44"/>
      <c r="I827" s="108"/>
      <c r="J827" s="44"/>
      <c r="K827" s="44" t="str">
        <f t="shared" si="62"/>
        <v/>
      </c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16">
        <f t="shared" si="63"/>
        <v>0</v>
      </c>
      <c r="AX827" s="16">
        <f t="shared" si="64"/>
        <v>0</v>
      </c>
      <c r="AY827" s="16">
        <f t="shared" si="65"/>
        <v>0</v>
      </c>
      <c r="AZ827" s="18" t="str">
        <f t="shared" si="66"/>
        <v/>
      </c>
      <c r="BA827" s="54"/>
    </row>
    <row r="828" spans="1:53" x14ac:dyDescent="0.25">
      <c r="A828" s="108"/>
      <c r="B828" s="44"/>
      <c r="C828" s="44"/>
      <c r="D828" s="44"/>
      <c r="E828" s="44"/>
      <c r="F828" s="44"/>
      <c r="G828" s="44"/>
      <c r="H828" s="44"/>
      <c r="I828" s="108"/>
      <c r="J828" s="44"/>
      <c r="K828" s="44" t="str">
        <f t="shared" si="62"/>
        <v/>
      </c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16">
        <f t="shared" si="63"/>
        <v>0</v>
      </c>
      <c r="AX828" s="16">
        <f t="shared" si="64"/>
        <v>0</v>
      </c>
      <c r="AY828" s="16">
        <f t="shared" si="65"/>
        <v>0</v>
      </c>
      <c r="AZ828" s="18" t="str">
        <f t="shared" si="66"/>
        <v/>
      </c>
      <c r="BA828" s="54"/>
    </row>
    <row r="829" spans="1:53" x14ac:dyDescent="0.25">
      <c r="A829" s="108"/>
      <c r="B829" s="44"/>
      <c r="C829" s="44"/>
      <c r="D829" s="44"/>
      <c r="E829" s="44"/>
      <c r="F829" s="44"/>
      <c r="G829" s="44"/>
      <c r="H829" s="44"/>
      <c r="I829" s="108"/>
      <c r="J829" s="44"/>
      <c r="K829" s="44" t="str">
        <f t="shared" si="62"/>
        <v/>
      </c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16">
        <f t="shared" si="63"/>
        <v>0</v>
      </c>
      <c r="AX829" s="16">
        <f t="shared" si="64"/>
        <v>0</v>
      </c>
      <c r="AY829" s="16">
        <f t="shared" si="65"/>
        <v>0</v>
      </c>
      <c r="AZ829" s="18" t="str">
        <f t="shared" si="66"/>
        <v/>
      </c>
      <c r="BA829" s="54"/>
    </row>
    <row r="830" spans="1:53" x14ac:dyDescent="0.25">
      <c r="A830" s="108"/>
      <c r="B830" s="44"/>
      <c r="C830" s="44"/>
      <c r="D830" s="44"/>
      <c r="E830" s="44"/>
      <c r="F830" s="44"/>
      <c r="G830" s="44"/>
      <c r="H830" s="44"/>
      <c r="I830" s="108"/>
      <c r="J830" s="44"/>
      <c r="K830" s="44" t="str">
        <f t="shared" si="62"/>
        <v/>
      </c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16">
        <f t="shared" si="63"/>
        <v>0</v>
      </c>
      <c r="AX830" s="16">
        <f t="shared" si="64"/>
        <v>0</v>
      </c>
      <c r="AY830" s="16">
        <f t="shared" si="65"/>
        <v>0</v>
      </c>
      <c r="AZ830" s="18" t="str">
        <f t="shared" si="66"/>
        <v/>
      </c>
      <c r="BA830" s="54"/>
    </row>
    <row r="831" spans="1:53" x14ac:dyDescent="0.25">
      <c r="A831" s="108"/>
      <c r="B831" s="44"/>
      <c r="C831" s="44"/>
      <c r="D831" s="44"/>
      <c r="E831" s="44"/>
      <c r="F831" s="44"/>
      <c r="G831" s="44"/>
      <c r="H831" s="44"/>
      <c r="I831" s="108"/>
      <c r="J831" s="44"/>
      <c r="K831" s="44" t="str">
        <f t="shared" si="62"/>
        <v/>
      </c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16">
        <f t="shared" si="63"/>
        <v>0</v>
      </c>
      <c r="AX831" s="16">
        <f t="shared" si="64"/>
        <v>0</v>
      </c>
      <c r="AY831" s="16">
        <f t="shared" si="65"/>
        <v>0</v>
      </c>
      <c r="AZ831" s="18" t="str">
        <f t="shared" si="66"/>
        <v/>
      </c>
      <c r="BA831" s="54"/>
    </row>
    <row r="832" spans="1:53" x14ac:dyDescent="0.25">
      <c r="A832" s="108"/>
      <c r="B832" s="44"/>
      <c r="C832" s="44"/>
      <c r="D832" s="44"/>
      <c r="E832" s="44"/>
      <c r="F832" s="44"/>
      <c r="G832" s="44"/>
      <c r="H832" s="44"/>
      <c r="I832" s="108"/>
      <c r="J832" s="44"/>
      <c r="K832" s="44" t="str">
        <f t="shared" si="62"/>
        <v/>
      </c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16">
        <f t="shared" si="63"/>
        <v>0</v>
      </c>
      <c r="AX832" s="16">
        <f t="shared" si="64"/>
        <v>0</v>
      </c>
      <c r="AY832" s="16">
        <f t="shared" si="65"/>
        <v>0</v>
      </c>
      <c r="AZ832" s="18" t="str">
        <f t="shared" si="66"/>
        <v/>
      </c>
      <c r="BA832" s="54"/>
    </row>
    <row r="833" spans="1:53" x14ac:dyDescent="0.25">
      <c r="A833" s="108"/>
      <c r="B833" s="44"/>
      <c r="C833" s="44"/>
      <c r="D833" s="44"/>
      <c r="E833" s="44"/>
      <c r="F833" s="44"/>
      <c r="G833" s="44"/>
      <c r="H833" s="44"/>
      <c r="I833" s="108"/>
      <c r="J833" s="44"/>
      <c r="K833" s="44" t="str">
        <f t="shared" si="62"/>
        <v/>
      </c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16">
        <f t="shared" si="63"/>
        <v>0</v>
      </c>
      <c r="AX833" s="16">
        <f t="shared" si="64"/>
        <v>0</v>
      </c>
      <c r="AY833" s="16">
        <f t="shared" si="65"/>
        <v>0</v>
      </c>
      <c r="AZ833" s="18" t="str">
        <f t="shared" si="66"/>
        <v/>
      </c>
      <c r="BA833" s="54"/>
    </row>
    <row r="834" spans="1:53" x14ac:dyDescent="0.25">
      <c r="A834" s="108"/>
      <c r="B834" s="44"/>
      <c r="C834" s="44"/>
      <c r="D834" s="44"/>
      <c r="E834" s="44"/>
      <c r="F834" s="44"/>
      <c r="G834" s="44"/>
      <c r="H834" s="44"/>
      <c r="I834" s="108"/>
      <c r="J834" s="44"/>
      <c r="K834" s="44" t="str">
        <f t="shared" si="62"/>
        <v/>
      </c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16">
        <f t="shared" si="63"/>
        <v>0</v>
      </c>
      <c r="AX834" s="16">
        <f t="shared" si="64"/>
        <v>0</v>
      </c>
      <c r="AY834" s="16">
        <f t="shared" si="65"/>
        <v>0</v>
      </c>
      <c r="AZ834" s="18" t="str">
        <f t="shared" si="66"/>
        <v/>
      </c>
      <c r="BA834" s="54"/>
    </row>
    <row r="835" spans="1:53" x14ac:dyDescent="0.25">
      <c r="A835" s="108"/>
      <c r="B835" s="44"/>
      <c r="C835" s="44"/>
      <c r="D835" s="44"/>
      <c r="E835" s="44"/>
      <c r="F835" s="44"/>
      <c r="G835" s="44"/>
      <c r="H835" s="44"/>
      <c r="I835" s="108"/>
      <c r="J835" s="44"/>
      <c r="K835" s="44" t="str">
        <f t="shared" si="62"/>
        <v/>
      </c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16">
        <f t="shared" si="63"/>
        <v>0</v>
      </c>
      <c r="AX835" s="16">
        <f t="shared" si="64"/>
        <v>0</v>
      </c>
      <c r="AY835" s="16">
        <f t="shared" si="65"/>
        <v>0</v>
      </c>
      <c r="AZ835" s="18" t="str">
        <f t="shared" si="66"/>
        <v/>
      </c>
      <c r="BA835" s="54"/>
    </row>
    <row r="836" spans="1:53" x14ac:dyDescent="0.25">
      <c r="A836" s="108"/>
      <c r="B836" s="44"/>
      <c r="C836" s="44"/>
      <c r="D836" s="44"/>
      <c r="E836" s="44"/>
      <c r="F836" s="44"/>
      <c r="G836" s="44"/>
      <c r="H836" s="44"/>
      <c r="I836" s="108"/>
      <c r="J836" s="44"/>
      <c r="K836" s="44" t="str">
        <f t="shared" ref="K836:K899" si="67">AZ836</f>
        <v/>
      </c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16">
        <f t="shared" ref="AW836:AW899" si="68">COUNTIF(L836:AV836,"=3")+COUNTIF(L836:AV836,"=4")+COUNTIF(L836:AV836,"=5")</f>
        <v>0</v>
      </c>
      <c r="AX836" s="16">
        <f t="shared" ref="AX836:AX899" si="69">COUNTIF(L836:AV836,"=4")</f>
        <v>0</v>
      </c>
      <c r="AY836" s="16">
        <f t="shared" ref="AY836:AY899" si="70">COUNTIF(L836:AV836,"=1")</f>
        <v>0</v>
      </c>
      <c r="AZ836" s="18" t="str">
        <f t="shared" ref="AZ836:AZ899" si="71">IFERROR(IF(I836&lt;&gt;"",IF(AX836/AW836*100=100, (AX836+AY836)/AW836*100,AX836/AW836*100),""),0)</f>
        <v/>
      </c>
      <c r="BA836" s="54"/>
    </row>
    <row r="837" spans="1:53" x14ac:dyDescent="0.25">
      <c r="A837" s="108"/>
      <c r="B837" s="44"/>
      <c r="C837" s="44"/>
      <c r="D837" s="44"/>
      <c r="E837" s="44"/>
      <c r="F837" s="44"/>
      <c r="G837" s="44"/>
      <c r="H837" s="44"/>
      <c r="I837" s="108"/>
      <c r="J837" s="44"/>
      <c r="K837" s="44" t="str">
        <f t="shared" si="67"/>
        <v/>
      </c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16">
        <f t="shared" si="68"/>
        <v>0</v>
      </c>
      <c r="AX837" s="16">
        <f t="shared" si="69"/>
        <v>0</v>
      </c>
      <c r="AY837" s="16">
        <f t="shared" si="70"/>
        <v>0</v>
      </c>
      <c r="AZ837" s="18" t="str">
        <f t="shared" si="71"/>
        <v/>
      </c>
      <c r="BA837" s="54"/>
    </row>
    <row r="838" spans="1:53" x14ac:dyDescent="0.25">
      <c r="A838" s="108"/>
      <c r="B838" s="44"/>
      <c r="C838" s="44"/>
      <c r="D838" s="44"/>
      <c r="E838" s="44"/>
      <c r="F838" s="44"/>
      <c r="G838" s="44"/>
      <c r="H838" s="44"/>
      <c r="I838" s="108"/>
      <c r="J838" s="44"/>
      <c r="K838" s="44" t="str">
        <f t="shared" si="67"/>
        <v/>
      </c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16">
        <f t="shared" si="68"/>
        <v>0</v>
      </c>
      <c r="AX838" s="16">
        <f t="shared" si="69"/>
        <v>0</v>
      </c>
      <c r="AY838" s="16">
        <f t="shared" si="70"/>
        <v>0</v>
      </c>
      <c r="AZ838" s="18" t="str">
        <f t="shared" si="71"/>
        <v/>
      </c>
      <c r="BA838" s="54"/>
    </row>
    <row r="839" spans="1:53" x14ac:dyDescent="0.25">
      <c r="A839" s="108"/>
      <c r="B839" s="44"/>
      <c r="C839" s="44"/>
      <c r="D839" s="44"/>
      <c r="E839" s="44"/>
      <c r="F839" s="44"/>
      <c r="G839" s="44"/>
      <c r="H839" s="44"/>
      <c r="I839" s="108"/>
      <c r="J839" s="44"/>
      <c r="K839" s="44" t="str">
        <f t="shared" si="67"/>
        <v/>
      </c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16">
        <f t="shared" si="68"/>
        <v>0</v>
      </c>
      <c r="AX839" s="16">
        <f t="shared" si="69"/>
        <v>0</v>
      </c>
      <c r="AY839" s="16">
        <f t="shared" si="70"/>
        <v>0</v>
      </c>
      <c r="AZ839" s="18" t="str">
        <f t="shared" si="71"/>
        <v/>
      </c>
      <c r="BA839" s="54"/>
    </row>
    <row r="840" spans="1:53" x14ac:dyDescent="0.25">
      <c r="A840" s="108"/>
      <c r="B840" s="44"/>
      <c r="C840" s="44"/>
      <c r="D840" s="44"/>
      <c r="E840" s="44"/>
      <c r="F840" s="44"/>
      <c r="G840" s="44"/>
      <c r="H840" s="44"/>
      <c r="I840" s="108"/>
      <c r="J840" s="44"/>
      <c r="K840" s="44" t="str">
        <f t="shared" si="67"/>
        <v/>
      </c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16">
        <f t="shared" si="68"/>
        <v>0</v>
      </c>
      <c r="AX840" s="16">
        <f t="shared" si="69"/>
        <v>0</v>
      </c>
      <c r="AY840" s="16">
        <f t="shared" si="70"/>
        <v>0</v>
      </c>
      <c r="AZ840" s="18" t="str">
        <f t="shared" si="71"/>
        <v/>
      </c>
      <c r="BA840" s="54"/>
    </row>
    <row r="841" spans="1:53" x14ac:dyDescent="0.25">
      <c r="A841" s="108"/>
      <c r="B841" s="44"/>
      <c r="C841" s="44"/>
      <c r="D841" s="44"/>
      <c r="E841" s="44"/>
      <c r="F841" s="44"/>
      <c r="G841" s="44"/>
      <c r="H841" s="44"/>
      <c r="I841" s="108"/>
      <c r="J841" s="44"/>
      <c r="K841" s="44" t="str">
        <f t="shared" si="67"/>
        <v/>
      </c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16">
        <f t="shared" si="68"/>
        <v>0</v>
      </c>
      <c r="AX841" s="16">
        <f t="shared" si="69"/>
        <v>0</v>
      </c>
      <c r="AY841" s="16">
        <f t="shared" si="70"/>
        <v>0</v>
      </c>
      <c r="AZ841" s="18" t="str">
        <f t="shared" si="71"/>
        <v/>
      </c>
      <c r="BA841" s="54"/>
    </row>
    <row r="842" spans="1:53" x14ac:dyDescent="0.25">
      <c r="A842" s="108"/>
      <c r="B842" s="44"/>
      <c r="C842" s="44"/>
      <c r="D842" s="44"/>
      <c r="E842" s="44"/>
      <c r="F842" s="44"/>
      <c r="G842" s="44"/>
      <c r="H842" s="44"/>
      <c r="I842" s="108"/>
      <c r="J842" s="44"/>
      <c r="K842" s="44" t="str">
        <f t="shared" si="67"/>
        <v/>
      </c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16">
        <f t="shared" si="68"/>
        <v>0</v>
      </c>
      <c r="AX842" s="16">
        <f t="shared" si="69"/>
        <v>0</v>
      </c>
      <c r="AY842" s="16">
        <f t="shared" si="70"/>
        <v>0</v>
      </c>
      <c r="AZ842" s="18" t="str">
        <f t="shared" si="71"/>
        <v/>
      </c>
      <c r="BA842" s="54"/>
    </row>
    <row r="843" spans="1:53" x14ac:dyDescent="0.25">
      <c r="A843" s="108"/>
      <c r="B843" s="44"/>
      <c r="C843" s="44"/>
      <c r="D843" s="44"/>
      <c r="E843" s="44"/>
      <c r="F843" s="44"/>
      <c r="G843" s="44"/>
      <c r="H843" s="44"/>
      <c r="I843" s="108"/>
      <c r="J843" s="44"/>
      <c r="K843" s="44" t="str">
        <f t="shared" si="67"/>
        <v/>
      </c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16">
        <f t="shared" si="68"/>
        <v>0</v>
      </c>
      <c r="AX843" s="16">
        <f t="shared" si="69"/>
        <v>0</v>
      </c>
      <c r="AY843" s="16">
        <f t="shared" si="70"/>
        <v>0</v>
      </c>
      <c r="AZ843" s="18" t="str">
        <f t="shared" si="71"/>
        <v/>
      </c>
      <c r="BA843" s="54"/>
    </row>
    <row r="844" spans="1:53" x14ac:dyDescent="0.25">
      <c r="A844" s="108"/>
      <c r="B844" s="44"/>
      <c r="C844" s="44"/>
      <c r="D844" s="44"/>
      <c r="E844" s="44"/>
      <c r="F844" s="44"/>
      <c r="G844" s="44"/>
      <c r="H844" s="44"/>
      <c r="I844" s="108"/>
      <c r="J844" s="44"/>
      <c r="K844" s="44" t="str">
        <f t="shared" si="67"/>
        <v/>
      </c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16">
        <f t="shared" si="68"/>
        <v>0</v>
      </c>
      <c r="AX844" s="16">
        <f t="shared" si="69"/>
        <v>0</v>
      </c>
      <c r="AY844" s="16">
        <f t="shared" si="70"/>
        <v>0</v>
      </c>
      <c r="AZ844" s="18" t="str">
        <f t="shared" si="71"/>
        <v/>
      </c>
      <c r="BA844" s="54"/>
    </row>
    <row r="845" spans="1:53" x14ac:dyDescent="0.25">
      <c r="A845" s="108"/>
      <c r="B845" s="44"/>
      <c r="C845" s="44"/>
      <c r="D845" s="44"/>
      <c r="E845" s="44"/>
      <c r="F845" s="44"/>
      <c r="G845" s="44"/>
      <c r="H845" s="44"/>
      <c r="I845" s="108"/>
      <c r="J845" s="44"/>
      <c r="K845" s="44" t="str">
        <f t="shared" si="67"/>
        <v/>
      </c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16">
        <f t="shared" si="68"/>
        <v>0</v>
      </c>
      <c r="AX845" s="16">
        <f t="shared" si="69"/>
        <v>0</v>
      </c>
      <c r="AY845" s="16">
        <f t="shared" si="70"/>
        <v>0</v>
      </c>
      <c r="AZ845" s="18" t="str">
        <f t="shared" si="71"/>
        <v/>
      </c>
      <c r="BA845" s="54"/>
    </row>
    <row r="846" spans="1:53" x14ac:dyDescent="0.25">
      <c r="A846" s="108"/>
      <c r="B846" s="44"/>
      <c r="C846" s="44"/>
      <c r="D846" s="44"/>
      <c r="E846" s="44"/>
      <c r="F846" s="44"/>
      <c r="G846" s="44"/>
      <c r="H846" s="44"/>
      <c r="I846" s="108"/>
      <c r="J846" s="44"/>
      <c r="K846" s="44" t="str">
        <f t="shared" si="67"/>
        <v/>
      </c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16">
        <f t="shared" si="68"/>
        <v>0</v>
      </c>
      <c r="AX846" s="16">
        <f t="shared" si="69"/>
        <v>0</v>
      </c>
      <c r="AY846" s="16">
        <f t="shared" si="70"/>
        <v>0</v>
      </c>
      <c r="AZ846" s="18" t="str">
        <f t="shared" si="71"/>
        <v/>
      </c>
      <c r="BA846" s="54"/>
    </row>
    <row r="847" spans="1:53" x14ac:dyDescent="0.25">
      <c r="A847" s="108"/>
      <c r="B847" s="44"/>
      <c r="C847" s="44"/>
      <c r="D847" s="44"/>
      <c r="E847" s="44"/>
      <c r="F847" s="44"/>
      <c r="G847" s="44"/>
      <c r="H847" s="44"/>
      <c r="I847" s="108"/>
      <c r="J847" s="44"/>
      <c r="K847" s="44" t="str">
        <f t="shared" si="67"/>
        <v/>
      </c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16">
        <f t="shared" si="68"/>
        <v>0</v>
      </c>
      <c r="AX847" s="16">
        <f t="shared" si="69"/>
        <v>0</v>
      </c>
      <c r="AY847" s="16">
        <f t="shared" si="70"/>
        <v>0</v>
      </c>
      <c r="AZ847" s="18" t="str">
        <f t="shared" si="71"/>
        <v/>
      </c>
      <c r="BA847" s="54"/>
    </row>
    <row r="848" spans="1:53" x14ac:dyDescent="0.25">
      <c r="A848" s="108"/>
      <c r="B848" s="44"/>
      <c r="C848" s="44"/>
      <c r="D848" s="44"/>
      <c r="E848" s="44"/>
      <c r="F848" s="44"/>
      <c r="G848" s="44"/>
      <c r="H848" s="44"/>
      <c r="I848" s="108"/>
      <c r="J848" s="44"/>
      <c r="K848" s="44" t="str">
        <f t="shared" si="67"/>
        <v/>
      </c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16">
        <f t="shared" si="68"/>
        <v>0</v>
      </c>
      <c r="AX848" s="16">
        <f t="shared" si="69"/>
        <v>0</v>
      </c>
      <c r="AY848" s="16">
        <f t="shared" si="70"/>
        <v>0</v>
      </c>
      <c r="AZ848" s="18" t="str">
        <f t="shared" si="71"/>
        <v/>
      </c>
      <c r="BA848" s="54"/>
    </row>
    <row r="849" spans="1:53" x14ac:dyDescent="0.25">
      <c r="A849" s="108"/>
      <c r="B849" s="44"/>
      <c r="C849" s="44"/>
      <c r="D849" s="44"/>
      <c r="E849" s="44"/>
      <c r="F849" s="44"/>
      <c r="G849" s="44"/>
      <c r="H849" s="44"/>
      <c r="I849" s="108"/>
      <c r="J849" s="44"/>
      <c r="K849" s="44" t="str">
        <f t="shared" si="67"/>
        <v/>
      </c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16">
        <f t="shared" si="68"/>
        <v>0</v>
      </c>
      <c r="AX849" s="16">
        <f t="shared" si="69"/>
        <v>0</v>
      </c>
      <c r="AY849" s="16">
        <f t="shared" si="70"/>
        <v>0</v>
      </c>
      <c r="AZ849" s="18" t="str">
        <f t="shared" si="71"/>
        <v/>
      </c>
      <c r="BA849" s="54"/>
    </row>
    <row r="850" spans="1:53" x14ac:dyDescent="0.25">
      <c r="A850" s="108"/>
      <c r="B850" s="44"/>
      <c r="C850" s="44"/>
      <c r="D850" s="44"/>
      <c r="E850" s="44"/>
      <c r="F850" s="44"/>
      <c r="G850" s="44"/>
      <c r="H850" s="44"/>
      <c r="I850" s="108"/>
      <c r="J850" s="44"/>
      <c r="K850" s="44" t="str">
        <f t="shared" si="67"/>
        <v/>
      </c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16">
        <f t="shared" si="68"/>
        <v>0</v>
      </c>
      <c r="AX850" s="16">
        <f t="shared" si="69"/>
        <v>0</v>
      </c>
      <c r="AY850" s="16">
        <f t="shared" si="70"/>
        <v>0</v>
      </c>
      <c r="AZ850" s="18" t="str">
        <f t="shared" si="71"/>
        <v/>
      </c>
      <c r="BA850" s="54"/>
    </row>
    <row r="851" spans="1:53" x14ac:dyDescent="0.25">
      <c r="A851" s="108"/>
      <c r="B851" s="44"/>
      <c r="C851" s="44"/>
      <c r="D851" s="44"/>
      <c r="E851" s="44"/>
      <c r="F851" s="44"/>
      <c r="G851" s="44"/>
      <c r="H851" s="44"/>
      <c r="I851" s="108"/>
      <c r="J851" s="44"/>
      <c r="K851" s="44" t="str">
        <f t="shared" si="67"/>
        <v/>
      </c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16">
        <f t="shared" si="68"/>
        <v>0</v>
      </c>
      <c r="AX851" s="16">
        <f t="shared" si="69"/>
        <v>0</v>
      </c>
      <c r="AY851" s="16">
        <f t="shared" si="70"/>
        <v>0</v>
      </c>
      <c r="AZ851" s="18" t="str">
        <f t="shared" si="71"/>
        <v/>
      </c>
      <c r="BA851" s="54"/>
    </row>
    <row r="852" spans="1:53" x14ac:dyDescent="0.25">
      <c r="A852" s="108"/>
      <c r="B852" s="44"/>
      <c r="C852" s="44"/>
      <c r="D852" s="44"/>
      <c r="E852" s="44"/>
      <c r="F852" s="44"/>
      <c r="G852" s="44"/>
      <c r="H852" s="44"/>
      <c r="I852" s="108"/>
      <c r="J852" s="44"/>
      <c r="K852" s="44" t="str">
        <f t="shared" si="67"/>
        <v/>
      </c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16">
        <f t="shared" si="68"/>
        <v>0</v>
      </c>
      <c r="AX852" s="16">
        <f t="shared" si="69"/>
        <v>0</v>
      </c>
      <c r="AY852" s="16">
        <f t="shared" si="70"/>
        <v>0</v>
      </c>
      <c r="AZ852" s="18" t="str">
        <f t="shared" si="71"/>
        <v/>
      </c>
      <c r="BA852" s="54"/>
    </row>
    <row r="853" spans="1:53" x14ac:dyDescent="0.25">
      <c r="A853" s="108"/>
      <c r="B853" s="44"/>
      <c r="C853" s="44"/>
      <c r="D853" s="44"/>
      <c r="E853" s="44"/>
      <c r="F853" s="44"/>
      <c r="G853" s="44"/>
      <c r="H853" s="44"/>
      <c r="I853" s="108"/>
      <c r="J853" s="44"/>
      <c r="K853" s="44" t="str">
        <f t="shared" si="67"/>
        <v/>
      </c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16">
        <f t="shared" si="68"/>
        <v>0</v>
      </c>
      <c r="AX853" s="16">
        <f t="shared" si="69"/>
        <v>0</v>
      </c>
      <c r="AY853" s="16">
        <f t="shared" si="70"/>
        <v>0</v>
      </c>
      <c r="AZ853" s="18" t="str">
        <f t="shared" si="71"/>
        <v/>
      </c>
      <c r="BA853" s="54"/>
    </row>
    <row r="854" spans="1:53" x14ac:dyDescent="0.25">
      <c r="A854" s="108"/>
      <c r="B854" s="44"/>
      <c r="C854" s="44"/>
      <c r="D854" s="44"/>
      <c r="E854" s="44"/>
      <c r="F854" s="44"/>
      <c r="G854" s="44"/>
      <c r="H854" s="44"/>
      <c r="I854" s="108"/>
      <c r="J854" s="44"/>
      <c r="K854" s="44" t="str">
        <f t="shared" si="67"/>
        <v/>
      </c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16">
        <f t="shared" si="68"/>
        <v>0</v>
      </c>
      <c r="AX854" s="16">
        <f t="shared" si="69"/>
        <v>0</v>
      </c>
      <c r="AY854" s="16">
        <f t="shared" si="70"/>
        <v>0</v>
      </c>
      <c r="AZ854" s="18" t="str">
        <f t="shared" si="71"/>
        <v/>
      </c>
      <c r="BA854" s="54"/>
    </row>
    <row r="855" spans="1:53" x14ac:dyDescent="0.25">
      <c r="A855" s="108"/>
      <c r="B855" s="44"/>
      <c r="C855" s="44"/>
      <c r="D855" s="44"/>
      <c r="E855" s="44"/>
      <c r="F855" s="44"/>
      <c r="G855" s="44"/>
      <c r="H855" s="44"/>
      <c r="I855" s="108"/>
      <c r="J855" s="44"/>
      <c r="K855" s="44" t="str">
        <f t="shared" si="67"/>
        <v/>
      </c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16">
        <f t="shared" si="68"/>
        <v>0</v>
      </c>
      <c r="AX855" s="16">
        <f t="shared" si="69"/>
        <v>0</v>
      </c>
      <c r="AY855" s="16">
        <f t="shared" si="70"/>
        <v>0</v>
      </c>
      <c r="AZ855" s="18" t="str">
        <f t="shared" si="71"/>
        <v/>
      </c>
      <c r="BA855" s="54"/>
    </row>
    <row r="856" spans="1:53" x14ac:dyDescent="0.25">
      <c r="A856" s="108"/>
      <c r="B856" s="44"/>
      <c r="C856" s="44"/>
      <c r="D856" s="44"/>
      <c r="E856" s="44"/>
      <c r="F856" s="44"/>
      <c r="G856" s="44"/>
      <c r="H856" s="44"/>
      <c r="I856" s="108"/>
      <c r="J856" s="44"/>
      <c r="K856" s="44" t="str">
        <f t="shared" si="67"/>
        <v/>
      </c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16">
        <f t="shared" si="68"/>
        <v>0</v>
      </c>
      <c r="AX856" s="16">
        <f t="shared" si="69"/>
        <v>0</v>
      </c>
      <c r="AY856" s="16">
        <f t="shared" si="70"/>
        <v>0</v>
      </c>
      <c r="AZ856" s="18" t="str">
        <f t="shared" si="71"/>
        <v/>
      </c>
      <c r="BA856" s="54"/>
    </row>
    <row r="857" spans="1:53" x14ac:dyDescent="0.25">
      <c r="A857" s="108"/>
      <c r="B857" s="44"/>
      <c r="C857" s="44"/>
      <c r="D857" s="44"/>
      <c r="E857" s="44"/>
      <c r="F857" s="44"/>
      <c r="G857" s="44"/>
      <c r="H857" s="44"/>
      <c r="I857" s="108"/>
      <c r="J857" s="44"/>
      <c r="K857" s="44" t="str">
        <f t="shared" si="67"/>
        <v/>
      </c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16">
        <f t="shared" si="68"/>
        <v>0</v>
      </c>
      <c r="AX857" s="16">
        <f t="shared" si="69"/>
        <v>0</v>
      </c>
      <c r="AY857" s="16">
        <f t="shared" si="70"/>
        <v>0</v>
      </c>
      <c r="AZ857" s="18" t="str">
        <f t="shared" si="71"/>
        <v/>
      </c>
      <c r="BA857" s="54"/>
    </row>
    <row r="858" spans="1:53" x14ac:dyDescent="0.25">
      <c r="A858" s="108"/>
      <c r="B858" s="44"/>
      <c r="C858" s="44"/>
      <c r="D858" s="44"/>
      <c r="E858" s="44"/>
      <c r="F858" s="44"/>
      <c r="G858" s="44"/>
      <c r="H858" s="44"/>
      <c r="I858" s="108"/>
      <c r="J858" s="44"/>
      <c r="K858" s="44" t="str">
        <f t="shared" si="67"/>
        <v/>
      </c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16">
        <f t="shared" si="68"/>
        <v>0</v>
      </c>
      <c r="AX858" s="16">
        <f t="shared" si="69"/>
        <v>0</v>
      </c>
      <c r="AY858" s="16">
        <f t="shared" si="70"/>
        <v>0</v>
      </c>
      <c r="AZ858" s="18" t="str">
        <f t="shared" si="71"/>
        <v/>
      </c>
      <c r="BA858" s="54"/>
    </row>
    <row r="859" spans="1:53" x14ac:dyDescent="0.25">
      <c r="A859" s="108"/>
      <c r="B859" s="44"/>
      <c r="C859" s="44"/>
      <c r="D859" s="44"/>
      <c r="E859" s="44"/>
      <c r="F859" s="44"/>
      <c r="G859" s="44"/>
      <c r="H859" s="44"/>
      <c r="I859" s="108"/>
      <c r="J859" s="44"/>
      <c r="K859" s="44" t="str">
        <f t="shared" si="67"/>
        <v/>
      </c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16">
        <f t="shared" si="68"/>
        <v>0</v>
      </c>
      <c r="AX859" s="16">
        <f t="shared" si="69"/>
        <v>0</v>
      </c>
      <c r="AY859" s="16">
        <f t="shared" si="70"/>
        <v>0</v>
      </c>
      <c r="AZ859" s="18" t="str">
        <f t="shared" si="71"/>
        <v/>
      </c>
      <c r="BA859" s="54"/>
    </row>
    <row r="860" spans="1:53" x14ac:dyDescent="0.25">
      <c r="A860" s="108"/>
      <c r="B860" s="44"/>
      <c r="C860" s="44"/>
      <c r="D860" s="44"/>
      <c r="E860" s="44"/>
      <c r="F860" s="44"/>
      <c r="G860" s="44"/>
      <c r="H860" s="44"/>
      <c r="I860" s="108"/>
      <c r="J860" s="44"/>
      <c r="K860" s="44" t="str">
        <f t="shared" si="67"/>
        <v/>
      </c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16">
        <f t="shared" si="68"/>
        <v>0</v>
      </c>
      <c r="AX860" s="16">
        <f t="shared" si="69"/>
        <v>0</v>
      </c>
      <c r="AY860" s="16">
        <f t="shared" si="70"/>
        <v>0</v>
      </c>
      <c r="AZ860" s="18" t="str">
        <f t="shared" si="71"/>
        <v/>
      </c>
      <c r="BA860" s="54"/>
    </row>
    <row r="861" spans="1:53" x14ac:dyDescent="0.25">
      <c r="A861" s="108"/>
      <c r="B861" s="44"/>
      <c r="C861" s="44"/>
      <c r="D861" s="44"/>
      <c r="E861" s="44"/>
      <c r="F861" s="44"/>
      <c r="G861" s="44"/>
      <c r="H861" s="44"/>
      <c r="I861" s="108"/>
      <c r="J861" s="44"/>
      <c r="K861" s="44" t="str">
        <f t="shared" si="67"/>
        <v/>
      </c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16">
        <f t="shared" si="68"/>
        <v>0</v>
      </c>
      <c r="AX861" s="16">
        <f t="shared" si="69"/>
        <v>0</v>
      </c>
      <c r="AY861" s="16">
        <f t="shared" si="70"/>
        <v>0</v>
      </c>
      <c r="AZ861" s="18" t="str">
        <f t="shared" si="71"/>
        <v/>
      </c>
      <c r="BA861" s="54"/>
    </row>
    <row r="862" spans="1:53" x14ac:dyDescent="0.25">
      <c r="A862" s="108"/>
      <c r="B862" s="44"/>
      <c r="C862" s="44"/>
      <c r="D862" s="44"/>
      <c r="E862" s="44"/>
      <c r="F862" s="44"/>
      <c r="G862" s="44"/>
      <c r="H862" s="44"/>
      <c r="I862" s="108"/>
      <c r="J862" s="44"/>
      <c r="K862" s="44" t="str">
        <f t="shared" si="67"/>
        <v/>
      </c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16">
        <f t="shared" si="68"/>
        <v>0</v>
      </c>
      <c r="AX862" s="16">
        <f t="shared" si="69"/>
        <v>0</v>
      </c>
      <c r="AY862" s="16">
        <f t="shared" si="70"/>
        <v>0</v>
      </c>
      <c r="AZ862" s="18" t="str">
        <f t="shared" si="71"/>
        <v/>
      </c>
      <c r="BA862" s="54"/>
    </row>
    <row r="863" spans="1:53" x14ac:dyDescent="0.25">
      <c r="A863" s="108"/>
      <c r="B863" s="44"/>
      <c r="C863" s="44"/>
      <c r="D863" s="44"/>
      <c r="E863" s="44"/>
      <c r="F863" s="44"/>
      <c r="G863" s="44"/>
      <c r="H863" s="44"/>
      <c r="I863" s="108"/>
      <c r="J863" s="44"/>
      <c r="K863" s="44" t="str">
        <f t="shared" si="67"/>
        <v/>
      </c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16">
        <f t="shared" si="68"/>
        <v>0</v>
      </c>
      <c r="AX863" s="16">
        <f t="shared" si="69"/>
        <v>0</v>
      </c>
      <c r="AY863" s="16">
        <f t="shared" si="70"/>
        <v>0</v>
      </c>
      <c r="AZ863" s="18" t="str">
        <f t="shared" si="71"/>
        <v/>
      </c>
      <c r="BA863" s="54"/>
    </row>
    <row r="864" spans="1:53" x14ac:dyDescent="0.25">
      <c r="A864" s="108"/>
      <c r="B864" s="44"/>
      <c r="C864" s="44"/>
      <c r="D864" s="44"/>
      <c r="E864" s="44"/>
      <c r="F864" s="44"/>
      <c r="G864" s="44"/>
      <c r="H864" s="44"/>
      <c r="I864" s="108"/>
      <c r="J864" s="44"/>
      <c r="K864" s="44" t="str">
        <f t="shared" si="67"/>
        <v/>
      </c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16">
        <f t="shared" si="68"/>
        <v>0</v>
      </c>
      <c r="AX864" s="16">
        <f t="shared" si="69"/>
        <v>0</v>
      </c>
      <c r="AY864" s="16">
        <f t="shared" si="70"/>
        <v>0</v>
      </c>
      <c r="AZ864" s="18" t="str">
        <f t="shared" si="71"/>
        <v/>
      </c>
      <c r="BA864" s="54"/>
    </row>
    <row r="865" spans="1:53" x14ac:dyDescent="0.25">
      <c r="A865" s="108"/>
      <c r="B865" s="44"/>
      <c r="C865" s="44"/>
      <c r="D865" s="44"/>
      <c r="E865" s="44"/>
      <c r="F865" s="44"/>
      <c r="G865" s="44"/>
      <c r="H865" s="44"/>
      <c r="I865" s="108"/>
      <c r="J865" s="44"/>
      <c r="K865" s="44" t="str">
        <f t="shared" si="67"/>
        <v/>
      </c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16">
        <f t="shared" si="68"/>
        <v>0</v>
      </c>
      <c r="AX865" s="16">
        <f t="shared" si="69"/>
        <v>0</v>
      </c>
      <c r="AY865" s="16">
        <f t="shared" si="70"/>
        <v>0</v>
      </c>
      <c r="AZ865" s="18" t="str">
        <f t="shared" si="71"/>
        <v/>
      </c>
      <c r="BA865" s="54"/>
    </row>
    <row r="866" spans="1:53" x14ac:dyDescent="0.25">
      <c r="A866" s="108"/>
      <c r="B866" s="44"/>
      <c r="C866" s="44"/>
      <c r="D866" s="44"/>
      <c r="E866" s="44"/>
      <c r="F866" s="44"/>
      <c r="G866" s="44"/>
      <c r="H866" s="44"/>
      <c r="I866" s="108"/>
      <c r="J866" s="44"/>
      <c r="K866" s="44" t="str">
        <f t="shared" si="67"/>
        <v/>
      </c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16">
        <f t="shared" si="68"/>
        <v>0</v>
      </c>
      <c r="AX866" s="16">
        <f t="shared" si="69"/>
        <v>0</v>
      </c>
      <c r="AY866" s="16">
        <f t="shared" si="70"/>
        <v>0</v>
      </c>
      <c r="AZ866" s="18" t="str">
        <f t="shared" si="71"/>
        <v/>
      </c>
      <c r="BA866" s="54"/>
    </row>
    <row r="867" spans="1:53" x14ac:dyDescent="0.25">
      <c r="A867" s="108"/>
      <c r="B867" s="44"/>
      <c r="C867" s="44"/>
      <c r="D867" s="44"/>
      <c r="E867" s="44"/>
      <c r="F867" s="44"/>
      <c r="G867" s="44"/>
      <c r="H867" s="44"/>
      <c r="I867" s="108"/>
      <c r="J867" s="44"/>
      <c r="K867" s="44" t="str">
        <f t="shared" si="67"/>
        <v/>
      </c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16">
        <f t="shared" si="68"/>
        <v>0</v>
      </c>
      <c r="AX867" s="16">
        <f t="shared" si="69"/>
        <v>0</v>
      </c>
      <c r="AY867" s="16">
        <f t="shared" si="70"/>
        <v>0</v>
      </c>
      <c r="AZ867" s="18" t="str">
        <f t="shared" si="71"/>
        <v/>
      </c>
      <c r="BA867" s="54"/>
    </row>
    <row r="868" spans="1:53" x14ac:dyDescent="0.25">
      <c r="A868" s="108"/>
      <c r="B868" s="44"/>
      <c r="C868" s="44"/>
      <c r="D868" s="44"/>
      <c r="E868" s="44"/>
      <c r="F868" s="44"/>
      <c r="G868" s="44"/>
      <c r="H868" s="44"/>
      <c r="I868" s="108"/>
      <c r="J868" s="44"/>
      <c r="K868" s="44" t="str">
        <f t="shared" si="67"/>
        <v/>
      </c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16">
        <f t="shared" si="68"/>
        <v>0</v>
      </c>
      <c r="AX868" s="16">
        <f t="shared" si="69"/>
        <v>0</v>
      </c>
      <c r="AY868" s="16">
        <f t="shared" si="70"/>
        <v>0</v>
      </c>
      <c r="AZ868" s="18" t="str">
        <f t="shared" si="71"/>
        <v/>
      </c>
      <c r="BA868" s="54"/>
    </row>
    <row r="869" spans="1:53" x14ac:dyDescent="0.25">
      <c r="A869" s="108"/>
      <c r="B869" s="44"/>
      <c r="C869" s="44"/>
      <c r="D869" s="44"/>
      <c r="E869" s="44"/>
      <c r="F869" s="44"/>
      <c r="G869" s="44"/>
      <c r="H869" s="44"/>
      <c r="I869" s="108"/>
      <c r="J869" s="44"/>
      <c r="K869" s="44" t="str">
        <f t="shared" si="67"/>
        <v/>
      </c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16">
        <f t="shared" si="68"/>
        <v>0</v>
      </c>
      <c r="AX869" s="16">
        <f t="shared" si="69"/>
        <v>0</v>
      </c>
      <c r="AY869" s="16">
        <f t="shared" si="70"/>
        <v>0</v>
      </c>
      <c r="AZ869" s="18" t="str">
        <f t="shared" si="71"/>
        <v/>
      </c>
      <c r="BA869" s="54"/>
    </row>
    <row r="870" spans="1:53" x14ac:dyDescent="0.25">
      <c r="A870" s="108"/>
      <c r="B870" s="44"/>
      <c r="C870" s="44"/>
      <c r="D870" s="44"/>
      <c r="E870" s="44"/>
      <c r="F870" s="44"/>
      <c r="G870" s="44"/>
      <c r="H870" s="44"/>
      <c r="I870" s="108"/>
      <c r="J870" s="44"/>
      <c r="K870" s="44" t="str">
        <f t="shared" si="67"/>
        <v/>
      </c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16">
        <f t="shared" si="68"/>
        <v>0</v>
      </c>
      <c r="AX870" s="16">
        <f t="shared" si="69"/>
        <v>0</v>
      </c>
      <c r="AY870" s="16">
        <f t="shared" si="70"/>
        <v>0</v>
      </c>
      <c r="AZ870" s="18" t="str">
        <f t="shared" si="71"/>
        <v/>
      </c>
      <c r="BA870" s="54"/>
    </row>
    <row r="871" spans="1:53" x14ac:dyDescent="0.25">
      <c r="A871" s="108"/>
      <c r="B871" s="44"/>
      <c r="C871" s="44"/>
      <c r="D871" s="44"/>
      <c r="E871" s="44"/>
      <c r="F871" s="44"/>
      <c r="G871" s="44"/>
      <c r="H871" s="44"/>
      <c r="I871" s="108"/>
      <c r="J871" s="44"/>
      <c r="K871" s="44" t="str">
        <f t="shared" si="67"/>
        <v/>
      </c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16">
        <f t="shared" si="68"/>
        <v>0</v>
      </c>
      <c r="AX871" s="16">
        <f t="shared" si="69"/>
        <v>0</v>
      </c>
      <c r="AY871" s="16">
        <f t="shared" si="70"/>
        <v>0</v>
      </c>
      <c r="AZ871" s="18" t="str">
        <f t="shared" si="71"/>
        <v/>
      </c>
      <c r="BA871" s="54"/>
    </row>
    <row r="872" spans="1:53" x14ac:dyDescent="0.25">
      <c r="A872" s="108"/>
      <c r="B872" s="44"/>
      <c r="C872" s="44"/>
      <c r="D872" s="44"/>
      <c r="E872" s="44"/>
      <c r="F872" s="44"/>
      <c r="G872" s="44"/>
      <c r="H872" s="44"/>
      <c r="I872" s="108"/>
      <c r="J872" s="44"/>
      <c r="K872" s="44" t="str">
        <f t="shared" si="67"/>
        <v/>
      </c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16">
        <f t="shared" si="68"/>
        <v>0</v>
      </c>
      <c r="AX872" s="16">
        <f t="shared" si="69"/>
        <v>0</v>
      </c>
      <c r="AY872" s="16">
        <f t="shared" si="70"/>
        <v>0</v>
      </c>
      <c r="AZ872" s="18" t="str">
        <f t="shared" si="71"/>
        <v/>
      </c>
      <c r="BA872" s="54"/>
    </row>
    <row r="873" spans="1:53" x14ac:dyDescent="0.25">
      <c r="A873" s="108"/>
      <c r="B873" s="44"/>
      <c r="C873" s="44"/>
      <c r="D873" s="44"/>
      <c r="E873" s="44"/>
      <c r="F873" s="44"/>
      <c r="G873" s="44"/>
      <c r="H873" s="44"/>
      <c r="I873" s="108"/>
      <c r="J873" s="44"/>
      <c r="K873" s="44" t="str">
        <f t="shared" si="67"/>
        <v/>
      </c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16">
        <f t="shared" si="68"/>
        <v>0</v>
      </c>
      <c r="AX873" s="16">
        <f t="shared" si="69"/>
        <v>0</v>
      </c>
      <c r="AY873" s="16">
        <f t="shared" si="70"/>
        <v>0</v>
      </c>
      <c r="AZ873" s="18" t="str">
        <f t="shared" si="71"/>
        <v/>
      </c>
      <c r="BA873" s="54"/>
    </row>
    <row r="874" spans="1:53" x14ac:dyDescent="0.25">
      <c r="A874" s="108"/>
      <c r="B874" s="44"/>
      <c r="C874" s="44"/>
      <c r="D874" s="44"/>
      <c r="E874" s="44"/>
      <c r="F874" s="44"/>
      <c r="G874" s="44"/>
      <c r="H874" s="44"/>
      <c r="I874" s="108"/>
      <c r="J874" s="44"/>
      <c r="K874" s="44" t="str">
        <f t="shared" si="67"/>
        <v/>
      </c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16">
        <f t="shared" si="68"/>
        <v>0</v>
      </c>
      <c r="AX874" s="16">
        <f t="shared" si="69"/>
        <v>0</v>
      </c>
      <c r="AY874" s="16">
        <f t="shared" si="70"/>
        <v>0</v>
      </c>
      <c r="AZ874" s="18" t="str">
        <f t="shared" si="71"/>
        <v/>
      </c>
      <c r="BA874" s="54"/>
    </row>
    <row r="875" spans="1:53" x14ac:dyDescent="0.25">
      <c r="A875" s="108"/>
      <c r="B875" s="44"/>
      <c r="C875" s="44"/>
      <c r="D875" s="44"/>
      <c r="E875" s="44"/>
      <c r="F875" s="44"/>
      <c r="G875" s="44"/>
      <c r="H875" s="44"/>
      <c r="I875" s="108"/>
      <c r="J875" s="44"/>
      <c r="K875" s="44" t="str">
        <f t="shared" si="67"/>
        <v/>
      </c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16">
        <f t="shared" si="68"/>
        <v>0</v>
      </c>
      <c r="AX875" s="16">
        <f t="shared" si="69"/>
        <v>0</v>
      </c>
      <c r="AY875" s="16">
        <f t="shared" si="70"/>
        <v>0</v>
      </c>
      <c r="AZ875" s="18" t="str">
        <f t="shared" si="71"/>
        <v/>
      </c>
      <c r="BA875" s="54"/>
    </row>
    <row r="876" spans="1:53" x14ac:dyDescent="0.25">
      <c r="A876" s="108"/>
      <c r="B876" s="44"/>
      <c r="C876" s="44"/>
      <c r="D876" s="44"/>
      <c r="E876" s="44"/>
      <c r="F876" s="44"/>
      <c r="G876" s="44"/>
      <c r="H876" s="44"/>
      <c r="I876" s="108"/>
      <c r="J876" s="44"/>
      <c r="K876" s="44" t="str">
        <f t="shared" si="67"/>
        <v/>
      </c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16">
        <f t="shared" si="68"/>
        <v>0</v>
      </c>
      <c r="AX876" s="16">
        <f t="shared" si="69"/>
        <v>0</v>
      </c>
      <c r="AY876" s="16">
        <f t="shared" si="70"/>
        <v>0</v>
      </c>
      <c r="AZ876" s="18" t="str">
        <f t="shared" si="71"/>
        <v/>
      </c>
      <c r="BA876" s="54"/>
    </row>
    <row r="877" spans="1:53" x14ac:dyDescent="0.25">
      <c r="A877" s="108"/>
      <c r="B877" s="44"/>
      <c r="C877" s="44"/>
      <c r="D877" s="44"/>
      <c r="E877" s="44"/>
      <c r="F877" s="44"/>
      <c r="G877" s="44"/>
      <c r="H877" s="44"/>
      <c r="I877" s="108"/>
      <c r="J877" s="44"/>
      <c r="K877" s="44" t="str">
        <f t="shared" si="67"/>
        <v/>
      </c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16">
        <f t="shared" si="68"/>
        <v>0</v>
      </c>
      <c r="AX877" s="16">
        <f t="shared" si="69"/>
        <v>0</v>
      </c>
      <c r="AY877" s="16">
        <f t="shared" si="70"/>
        <v>0</v>
      </c>
      <c r="AZ877" s="18" t="str">
        <f t="shared" si="71"/>
        <v/>
      </c>
      <c r="BA877" s="54"/>
    </row>
    <row r="878" spans="1:53" x14ac:dyDescent="0.25">
      <c r="A878" s="108"/>
      <c r="B878" s="44"/>
      <c r="C878" s="44"/>
      <c r="D878" s="44"/>
      <c r="E878" s="44"/>
      <c r="F878" s="44"/>
      <c r="G878" s="44"/>
      <c r="H878" s="44"/>
      <c r="I878" s="108"/>
      <c r="J878" s="44"/>
      <c r="K878" s="44" t="str">
        <f t="shared" si="67"/>
        <v/>
      </c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16">
        <f t="shared" si="68"/>
        <v>0</v>
      </c>
      <c r="AX878" s="16">
        <f t="shared" si="69"/>
        <v>0</v>
      </c>
      <c r="AY878" s="16">
        <f t="shared" si="70"/>
        <v>0</v>
      </c>
      <c r="AZ878" s="18" t="str">
        <f t="shared" si="71"/>
        <v/>
      </c>
      <c r="BA878" s="54"/>
    </row>
    <row r="879" spans="1:53" x14ac:dyDescent="0.25">
      <c r="A879" s="108"/>
      <c r="B879" s="44"/>
      <c r="C879" s="44"/>
      <c r="D879" s="44"/>
      <c r="E879" s="44"/>
      <c r="F879" s="44"/>
      <c r="G879" s="44"/>
      <c r="H879" s="44"/>
      <c r="I879" s="108"/>
      <c r="J879" s="44"/>
      <c r="K879" s="44" t="str">
        <f t="shared" si="67"/>
        <v/>
      </c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16">
        <f t="shared" si="68"/>
        <v>0</v>
      </c>
      <c r="AX879" s="16">
        <f t="shared" si="69"/>
        <v>0</v>
      </c>
      <c r="AY879" s="16">
        <f t="shared" si="70"/>
        <v>0</v>
      </c>
      <c r="AZ879" s="18" t="str">
        <f t="shared" si="71"/>
        <v/>
      </c>
      <c r="BA879" s="54"/>
    </row>
    <row r="880" spans="1:53" x14ac:dyDescent="0.25">
      <c r="A880" s="108"/>
      <c r="B880" s="44"/>
      <c r="C880" s="44"/>
      <c r="D880" s="44"/>
      <c r="E880" s="44"/>
      <c r="F880" s="44"/>
      <c r="G880" s="44"/>
      <c r="H880" s="44"/>
      <c r="I880" s="108"/>
      <c r="J880" s="44"/>
      <c r="K880" s="44" t="str">
        <f t="shared" si="67"/>
        <v/>
      </c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16">
        <f t="shared" si="68"/>
        <v>0</v>
      </c>
      <c r="AX880" s="16">
        <f t="shared" si="69"/>
        <v>0</v>
      </c>
      <c r="AY880" s="16">
        <f t="shared" si="70"/>
        <v>0</v>
      </c>
      <c r="AZ880" s="18" t="str">
        <f t="shared" si="71"/>
        <v/>
      </c>
      <c r="BA880" s="54"/>
    </row>
    <row r="881" spans="1:53" x14ac:dyDescent="0.25">
      <c r="A881" s="108"/>
      <c r="B881" s="44"/>
      <c r="C881" s="44"/>
      <c r="D881" s="44"/>
      <c r="E881" s="44"/>
      <c r="F881" s="44"/>
      <c r="G881" s="44"/>
      <c r="H881" s="44"/>
      <c r="I881" s="108"/>
      <c r="J881" s="44"/>
      <c r="K881" s="44" t="str">
        <f t="shared" si="67"/>
        <v/>
      </c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16">
        <f t="shared" si="68"/>
        <v>0</v>
      </c>
      <c r="AX881" s="16">
        <f t="shared" si="69"/>
        <v>0</v>
      </c>
      <c r="AY881" s="16">
        <f t="shared" si="70"/>
        <v>0</v>
      </c>
      <c r="AZ881" s="18" t="str">
        <f t="shared" si="71"/>
        <v/>
      </c>
      <c r="BA881" s="54"/>
    </row>
    <row r="882" spans="1:53" x14ac:dyDescent="0.25">
      <c r="A882" s="108"/>
      <c r="B882" s="44"/>
      <c r="C882" s="44"/>
      <c r="D882" s="44"/>
      <c r="E882" s="44"/>
      <c r="F882" s="44"/>
      <c r="G882" s="44"/>
      <c r="H882" s="44"/>
      <c r="I882" s="108"/>
      <c r="J882" s="44"/>
      <c r="K882" s="44" t="str">
        <f t="shared" si="67"/>
        <v/>
      </c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16">
        <f t="shared" si="68"/>
        <v>0</v>
      </c>
      <c r="AX882" s="16">
        <f t="shared" si="69"/>
        <v>0</v>
      </c>
      <c r="AY882" s="16">
        <f t="shared" si="70"/>
        <v>0</v>
      </c>
      <c r="AZ882" s="18" t="str">
        <f t="shared" si="71"/>
        <v/>
      </c>
      <c r="BA882" s="54"/>
    </row>
    <row r="883" spans="1:53" x14ac:dyDescent="0.25">
      <c r="A883" s="108"/>
      <c r="B883" s="44"/>
      <c r="C883" s="44"/>
      <c r="D883" s="44"/>
      <c r="E883" s="44"/>
      <c r="F883" s="44"/>
      <c r="G883" s="44"/>
      <c r="H883" s="44"/>
      <c r="I883" s="108"/>
      <c r="J883" s="44"/>
      <c r="K883" s="44" t="str">
        <f t="shared" si="67"/>
        <v/>
      </c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16">
        <f t="shared" si="68"/>
        <v>0</v>
      </c>
      <c r="AX883" s="16">
        <f t="shared" si="69"/>
        <v>0</v>
      </c>
      <c r="AY883" s="16">
        <f t="shared" si="70"/>
        <v>0</v>
      </c>
      <c r="AZ883" s="18" t="str">
        <f t="shared" si="71"/>
        <v/>
      </c>
      <c r="BA883" s="54"/>
    </row>
    <row r="884" spans="1:53" x14ac:dyDescent="0.25">
      <c r="A884" s="108"/>
      <c r="B884" s="44"/>
      <c r="C884" s="44"/>
      <c r="D884" s="44"/>
      <c r="E884" s="44"/>
      <c r="F884" s="44"/>
      <c r="G884" s="44"/>
      <c r="H884" s="44"/>
      <c r="I884" s="108"/>
      <c r="J884" s="44"/>
      <c r="K884" s="44" t="str">
        <f t="shared" si="67"/>
        <v/>
      </c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16">
        <f t="shared" si="68"/>
        <v>0</v>
      </c>
      <c r="AX884" s="16">
        <f t="shared" si="69"/>
        <v>0</v>
      </c>
      <c r="AY884" s="16">
        <f t="shared" si="70"/>
        <v>0</v>
      </c>
      <c r="AZ884" s="18" t="str">
        <f t="shared" si="71"/>
        <v/>
      </c>
      <c r="BA884" s="54"/>
    </row>
    <row r="885" spans="1:53" x14ac:dyDescent="0.25">
      <c r="A885" s="108"/>
      <c r="B885" s="44"/>
      <c r="C885" s="44"/>
      <c r="D885" s="44"/>
      <c r="E885" s="44"/>
      <c r="F885" s="44"/>
      <c r="G885" s="44"/>
      <c r="H885" s="44"/>
      <c r="I885" s="108"/>
      <c r="J885" s="44"/>
      <c r="K885" s="44" t="str">
        <f t="shared" si="67"/>
        <v/>
      </c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16">
        <f t="shared" si="68"/>
        <v>0</v>
      </c>
      <c r="AX885" s="16">
        <f t="shared" si="69"/>
        <v>0</v>
      </c>
      <c r="AY885" s="16">
        <f t="shared" si="70"/>
        <v>0</v>
      </c>
      <c r="AZ885" s="18" t="str">
        <f t="shared" si="71"/>
        <v/>
      </c>
      <c r="BA885" s="54"/>
    </row>
    <row r="886" spans="1:53" x14ac:dyDescent="0.25">
      <c r="A886" s="108"/>
      <c r="B886" s="44"/>
      <c r="C886" s="44"/>
      <c r="D886" s="44"/>
      <c r="E886" s="44"/>
      <c r="F886" s="44"/>
      <c r="G886" s="44"/>
      <c r="H886" s="44"/>
      <c r="I886" s="108"/>
      <c r="J886" s="44"/>
      <c r="K886" s="44" t="str">
        <f t="shared" si="67"/>
        <v/>
      </c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16">
        <f t="shared" si="68"/>
        <v>0</v>
      </c>
      <c r="AX886" s="16">
        <f t="shared" si="69"/>
        <v>0</v>
      </c>
      <c r="AY886" s="16">
        <f t="shared" si="70"/>
        <v>0</v>
      </c>
      <c r="AZ886" s="18" t="str">
        <f t="shared" si="71"/>
        <v/>
      </c>
      <c r="BA886" s="54"/>
    </row>
    <row r="887" spans="1:53" x14ac:dyDescent="0.25">
      <c r="A887" s="108"/>
      <c r="B887" s="44"/>
      <c r="C887" s="44"/>
      <c r="D887" s="44"/>
      <c r="E887" s="44"/>
      <c r="F887" s="44"/>
      <c r="G887" s="44"/>
      <c r="H887" s="44"/>
      <c r="I887" s="108"/>
      <c r="J887" s="44"/>
      <c r="K887" s="44" t="str">
        <f t="shared" si="67"/>
        <v/>
      </c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16">
        <f t="shared" si="68"/>
        <v>0</v>
      </c>
      <c r="AX887" s="16">
        <f t="shared" si="69"/>
        <v>0</v>
      </c>
      <c r="AY887" s="16">
        <f t="shared" si="70"/>
        <v>0</v>
      </c>
      <c r="AZ887" s="18" t="str">
        <f t="shared" si="71"/>
        <v/>
      </c>
      <c r="BA887" s="54"/>
    </row>
    <row r="888" spans="1:53" x14ac:dyDescent="0.25">
      <c r="A888" s="108"/>
      <c r="B888" s="44"/>
      <c r="C888" s="44"/>
      <c r="D888" s="44"/>
      <c r="E888" s="44"/>
      <c r="F888" s="44"/>
      <c r="G888" s="44"/>
      <c r="H888" s="44"/>
      <c r="I888" s="108"/>
      <c r="J888" s="44"/>
      <c r="K888" s="44" t="str">
        <f t="shared" si="67"/>
        <v/>
      </c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16">
        <f t="shared" si="68"/>
        <v>0</v>
      </c>
      <c r="AX888" s="16">
        <f t="shared" si="69"/>
        <v>0</v>
      </c>
      <c r="AY888" s="16">
        <f t="shared" si="70"/>
        <v>0</v>
      </c>
      <c r="AZ888" s="18" t="str">
        <f t="shared" si="71"/>
        <v/>
      </c>
      <c r="BA888" s="54"/>
    </row>
    <row r="889" spans="1:53" x14ac:dyDescent="0.25">
      <c r="A889" s="108"/>
      <c r="B889" s="44"/>
      <c r="C889" s="44"/>
      <c r="D889" s="44"/>
      <c r="E889" s="44"/>
      <c r="F889" s="44"/>
      <c r="G889" s="44"/>
      <c r="H889" s="44"/>
      <c r="I889" s="108"/>
      <c r="J889" s="44"/>
      <c r="K889" s="44" t="str">
        <f t="shared" si="67"/>
        <v/>
      </c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16">
        <f t="shared" si="68"/>
        <v>0</v>
      </c>
      <c r="AX889" s="16">
        <f t="shared" si="69"/>
        <v>0</v>
      </c>
      <c r="AY889" s="16">
        <f t="shared" si="70"/>
        <v>0</v>
      </c>
      <c r="AZ889" s="18" t="str">
        <f t="shared" si="71"/>
        <v/>
      </c>
      <c r="BA889" s="54"/>
    </row>
    <row r="890" spans="1:53" x14ac:dyDescent="0.25">
      <c r="A890" s="108"/>
      <c r="B890" s="44"/>
      <c r="C890" s="44"/>
      <c r="D890" s="44"/>
      <c r="E890" s="44"/>
      <c r="F890" s="44"/>
      <c r="G890" s="44"/>
      <c r="H890" s="44"/>
      <c r="I890" s="108"/>
      <c r="J890" s="44"/>
      <c r="K890" s="44" t="str">
        <f t="shared" si="67"/>
        <v/>
      </c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16">
        <f t="shared" si="68"/>
        <v>0</v>
      </c>
      <c r="AX890" s="16">
        <f t="shared" si="69"/>
        <v>0</v>
      </c>
      <c r="AY890" s="16">
        <f t="shared" si="70"/>
        <v>0</v>
      </c>
      <c r="AZ890" s="18" t="str">
        <f t="shared" si="71"/>
        <v/>
      </c>
      <c r="BA890" s="54"/>
    </row>
    <row r="891" spans="1:53" x14ac:dyDescent="0.25">
      <c r="A891" s="108"/>
      <c r="B891" s="44"/>
      <c r="C891" s="44"/>
      <c r="D891" s="44"/>
      <c r="E891" s="44"/>
      <c r="F891" s="44"/>
      <c r="G891" s="44"/>
      <c r="H891" s="44"/>
      <c r="I891" s="108"/>
      <c r="J891" s="44"/>
      <c r="K891" s="44" t="str">
        <f t="shared" si="67"/>
        <v/>
      </c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16">
        <f t="shared" si="68"/>
        <v>0</v>
      </c>
      <c r="AX891" s="16">
        <f t="shared" si="69"/>
        <v>0</v>
      </c>
      <c r="AY891" s="16">
        <f t="shared" si="70"/>
        <v>0</v>
      </c>
      <c r="AZ891" s="18" t="str">
        <f t="shared" si="71"/>
        <v/>
      </c>
      <c r="BA891" s="54"/>
    </row>
    <row r="892" spans="1:53" x14ac:dyDescent="0.25">
      <c r="A892" s="108"/>
      <c r="B892" s="44"/>
      <c r="C892" s="44"/>
      <c r="D892" s="44"/>
      <c r="E892" s="44"/>
      <c r="F892" s="44"/>
      <c r="G892" s="44"/>
      <c r="H892" s="44"/>
      <c r="I892" s="108"/>
      <c r="J892" s="44"/>
      <c r="K892" s="44" t="str">
        <f t="shared" si="67"/>
        <v/>
      </c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16">
        <f t="shared" si="68"/>
        <v>0</v>
      </c>
      <c r="AX892" s="16">
        <f t="shared" si="69"/>
        <v>0</v>
      </c>
      <c r="AY892" s="16">
        <f t="shared" si="70"/>
        <v>0</v>
      </c>
      <c r="AZ892" s="18" t="str">
        <f t="shared" si="71"/>
        <v/>
      </c>
      <c r="BA892" s="54"/>
    </row>
    <row r="893" spans="1:53" x14ac:dyDescent="0.25">
      <c r="A893" s="108"/>
      <c r="B893" s="44"/>
      <c r="C893" s="44"/>
      <c r="D893" s="44"/>
      <c r="E893" s="44"/>
      <c r="F893" s="44"/>
      <c r="G893" s="44"/>
      <c r="H893" s="44"/>
      <c r="I893" s="108"/>
      <c r="J893" s="44"/>
      <c r="K893" s="44" t="str">
        <f t="shared" si="67"/>
        <v/>
      </c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16">
        <f t="shared" si="68"/>
        <v>0</v>
      </c>
      <c r="AX893" s="16">
        <f t="shared" si="69"/>
        <v>0</v>
      </c>
      <c r="AY893" s="16">
        <f t="shared" si="70"/>
        <v>0</v>
      </c>
      <c r="AZ893" s="18" t="str">
        <f t="shared" si="71"/>
        <v/>
      </c>
      <c r="BA893" s="54"/>
    </row>
    <row r="894" spans="1:53" x14ac:dyDescent="0.25">
      <c r="A894" s="108"/>
      <c r="B894" s="44"/>
      <c r="C894" s="44"/>
      <c r="D894" s="44"/>
      <c r="E894" s="44"/>
      <c r="F894" s="44"/>
      <c r="G894" s="44"/>
      <c r="H894" s="44"/>
      <c r="I894" s="108"/>
      <c r="J894" s="44"/>
      <c r="K894" s="44" t="str">
        <f t="shared" si="67"/>
        <v/>
      </c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16">
        <f t="shared" si="68"/>
        <v>0</v>
      </c>
      <c r="AX894" s="16">
        <f t="shared" si="69"/>
        <v>0</v>
      </c>
      <c r="AY894" s="16">
        <f t="shared" si="70"/>
        <v>0</v>
      </c>
      <c r="AZ894" s="18" t="str">
        <f t="shared" si="71"/>
        <v/>
      </c>
      <c r="BA894" s="54"/>
    </row>
    <row r="895" spans="1:53" x14ac:dyDescent="0.25">
      <c r="A895" s="108"/>
      <c r="B895" s="44"/>
      <c r="C895" s="44"/>
      <c r="D895" s="44"/>
      <c r="E895" s="44"/>
      <c r="F895" s="44"/>
      <c r="G895" s="44"/>
      <c r="H895" s="44"/>
      <c r="I895" s="108"/>
      <c r="J895" s="44"/>
      <c r="K895" s="44" t="str">
        <f t="shared" si="67"/>
        <v/>
      </c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16">
        <f t="shared" si="68"/>
        <v>0</v>
      </c>
      <c r="AX895" s="16">
        <f t="shared" si="69"/>
        <v>0</v>
      </c>
      <c r="AY895" s="16">
        <f t="shared" si="70"/>
        <v>0</v>
      </c>
      <c r="AZ895" s="18" t="str">
        <f t="shared" si="71"/>
        <v/>
      </c>
      <c r="BA895" s="54"/>
    </row>
    <row r="896" spans="1:53" x14ac:dyDescent="0.25">
      <c r="A896" s="108"/>
      <c r="B896" s="44"/>
      <c r="C896" s="44"/>
      <c r="D896" s="44"/>
      <c r="E896" s="44"/>
      <c r="F896" s="44"/>
      <c r="G896" s="44"/>
      <c r="H896" s="44"/>
      <c r="I896" s="108"/>
      <c r="J896" s="44"/>
      <c r="K896" s="44" t="str">
        <f t="shared" si="67"/>
        <v/>
      </c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16">
        <f t="shared" si="68"/>
        <v>0</v>
      </c>
      <c r="AX896" s="16">
        <f t="shared" si="69"/>
        <v>0</v>
      </c>
      <c r="AY896" s="16">
        <f t="shared" si="70"/>
        <v>0</v>
      </c>
      <c r="AZ896" s="18" t="str">
        <f t="shared" si="71"/>
        <v/>
      </c>
      <c r="BA896" s="54"/>
    </row>
    <row r="897" spans="1:53" x14ac:dyDescent="0.25">
      <c r="A897" s="108"/>
      <c r="B897" s="44"/>
      <c r="C897" s="44"/>
      <c r="D897" s="44"/>
      <c r="E897" s="44"/>
      <c r="F897" s="44"/>
      <c r="G897" s="44"/>
      <c r="H897" s="44"/>
      <c r="I897" s="108"/>
      <c r="J897" s="44"/>
      <c r="K897" s="44" t="str">
        <f t="shared" si="67"/>
        <v/>
      </c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16">
        <f t="shared" si="68"/>
        <v>0</v>
      </c>
      <c r="AX897" s="16">
        <f t="shared" si="69"/>
        <v>0</v>
      </c>
      <c r="AY897" s="16">
        <f t="shared" si="70"/>
        <v>0</v>
      </c>
      <c r="AZ897" s="18" t="str">
        <f t="shared" si="71"/>
        <v/>
      </c>
      <c r="BA897" s="54"/>
    </row>
    <row r="898" spans="1:53" x14ac:dyDescent="0.25">
      <c r="A898" s="108"/>
      <c r="B898" s="44"/>
      <c r="C898" s="44"/>
      <c r="D898" s="44"/>
      <c r="E898" s="44"/>
      <c r="F898" s="44"/>
      <c r="G898" s="44"/>
      <c r="H898" s="44"/>
      <c r="I898" s="108"/>
      <c r="J898" s="44"/>
      <c r="K898" s="44" t="str">
        <f t="shared" si="67"/>
        <v/>
      </c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16">
        <f t="shared" si="68"/>
        <v>0</v>
      </c>
      <c r="AX898" s="16">
        <f t="shared" si="69"/>
        <v>0</v>
      </c>
      <c r="AY898" s="16">
        <f t="shared" si="70"/>
        <v>0</v>
      </c>
      <c r="AZ898" s="18" t="str">
        <f t="shared" si="71"/>
        <v/>
      </c>
      <c r="BA898" s="54"/>
    </row>
    <row r="899" spans="1:53" x14ac:dyDescent="0.25">
      <c r="A899" s="108"/>
      <c r="B899" s="44"/>
      <c r="C899" s="44"/>
      <c r="D899" s="44"/>
      <c r="E899" s="44"/>
      <c r="F899" s="44"/>
      <c r="G899" s="44"/>
      <c r="H899" s="44"/>
      <c r="I899" s="108"/>
      <c r="J899" s="44"/>
      <c r="K899" s="44" t="str">
        <f t="shared" si="67"/>
        <v/>
      </c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16">
        <f t="shared" si="68"/>
        <v>0</v>
      </c>
      <c r="AX899" s="16">
        <f t="shared" si="69"/>
        <v>0</v>
      </c>
      <c r="AY899" s="16">
        <f t="shared" si="70"/>
        <v>0</v>
      </c>
      <c r="AZ899" s="18" t="str">
        <f t="shared" si="71"/>
        <v/>
      </c>
      <c r="BA899" s="54"/>
    </row>
    <row r="900" spans="1:53" x14ac:dyDescent="0.25">
      <c r="A900" s="108"/>
      <c r="B900" s="44"/>
      <c r="C900" s="44"/>
      <c r="D900" s="44"/>
      <c r="E900" s="44"/>
      <c r="F900" s="44"/>
      <c r="G900" s="44"/>
      <c r="H900" s="44"/>
      <c r="I900" s="108"/>
      <c r="J900" s="44"/>
      <c r="K900" s="44" t="str">
        <f t="shared" ref="K900:K963" si="72">AZ900</f>
        <v/>
      </c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16">
        <f t="shared" ref="AW900:AW963" si="73">COUNTIF(L900:AV900,"=3")+COUNTIF(L900:AV900,"=4")+COUNTIF(L900:AV900,"=5")</f>
        <v>0</v>
      </c>
      <c r="AX900" s="16">
        <f t="shared" ref="AX900:AX963" si="74">COUNTIF(L900:AV900,"=4")</f>
        <v>0</v>
      </c>
      <c r="AY900" s="16">
        <f t="shared" ref="AY900:AY963" si="75">COUNTIF(L900:AV900,"=1")</f>
        <v>0</v>
      </c>
      <c r="AZ900" s="18" t="str">
        <f t="shared" ref="AZ900:AZ963" si="76">IFERROR(IF(I900&lt;&gt;"",IF(AX900/AW900*100=100, (AX900+AY900)/AW900*100,AX900/AW900*100),""),0)</f>
        <v/>
      </c>
      <c r="BA900" s="54"/>
    </row>
    <row r="901" spans="1:53" x14ac:dyDescent="0.25">
      <c r="A901" s="108"/>
      <c r="B901" s="44"/>
      <c r="C901" s="44"/>
      <c r="D901" s="44"/>
      <c r="E901" s="44"/>
      <c r="F901" s="44"/>
      <c r="G901" s="44"/>
      <c r="H901" s="44"/>
      <c r="I901" s="108"/>
      <c r="J901" s="44"/>
      <c r="K901" s="44" t="str">
        <f t="shared" si="72"/>
        <v/>
      </c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16">
        <f t="shared" si="73"/>
        <v>0</v>
      </c>
      <c r="AX901" s="16">
        <f t="shared" si="74"/>
        <v>0</v>
      </c>
      <c r="AY901" s="16">
        <f t="shared" si="75"/>
        <v>0</v>
      </c>
      <c r="AZ901" s="18" t="str">
        <f t="shared" si="76"/>
        <v/>
      </c>
      <c r="BA901" s="54"/>
    </row>
    <row r="902" spans="1:53" x14ac:dyDescent="0.25">
      <c r="A902" s="108"/>
      <c r="B902" s="44"/>
      <c r="C902" s="44"/>
      <c r="D902" s="44"/>
      <c r="E902" s="44"/>
      <c r="F902" s="44"/>
      <c r="G902" s="44"/>
      <c r="H902" s="44"/>
      <c r="I902" s="108"/>
      <c r="J902" s="44"/>
      <c r="K902" s="44" t="str">
        <f t="shared" si="72"/>
        <v/>
      </c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16">
        <f t="shared" si="73"/>
        <v>0</v>
      </c>
      <c r="AX902" s="16">
        <f t="shared" si="74"/>
        <v>0</v>
      </c>
      <c r="AY902" s="16">
        <f t="shared" si="75"/>
        <v>0</v>
      </c>
      <c r="AZ902" s="18" t="str">
        <f t="shared" si="76"/>
        <v/>
      </c>
      <c r="BA902" s="54"/>
    </row>
    <row r="903" spans="1:53" x14ac:dyDescent="0.25">
      <c r="A903" s="108"/>
      <c r="B903" s="44"/>
      <c r="C903" s="44"/>
      <c r="D903" s="44"/>
      <c r="E903" s="44"/>
      <c r="F903" s="44"/>
      <c r="G903" s="44"/>
      <c r="H903" s="44"/>
      <c r="I903" s="108"/>
      <c r="J903" s="44"/>
      <c r="K903" s="44" t="str">
        <f t="shared" si="72"/>
        <v/>
      </c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16">
        <f t="shared" si="73"/>
        <v>0</v>
      </c>
      <c r="AX903" s="16">
        <f t="shared" si="74"/>
        <v>0</v>
      </c>
      <c r="AY903" s="16">
        <f t="shared" si="75"/>
        <v>0</v>
      </c>
      <c r="AZ903" s="18" t="str">
        <f t="shared" si="76"/>
        <v/>
      </c>
      <c r="BA903" s="54"/>
    </row>
    <row r="904" spans="1:53" x14ac:dyDescent="0.25">
      <c r="A904" s="108"/>
      <c r="B904" s="44"/>
      <c r="C904" s="44"/>
      <c r="D904" s="44"/>
      <c r="E904" s="44"/>
      <c r="F904" s="44"/>
      <c r="G904" s="44"/>
      <c r="H904" s="44"/>
      <c r="I904" s="108"/>
      <c r="J904" s="44"/>
      <c r="K904" s="44" t="str">
        <f t="shared" si="72"/>
        <v/>
      </c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16">
        <f t="shared" si="73"/>
        <v>0</v>
      </c>
      <c r="AX904" s="16">
        <f t="shared" si="74"/>
        <v>0</v>
      </c>
      <c r="AY904" s="16">
        <f t="shared" si="75"/>
        <v>0</v>
      </c>
      <c r="AZ904" s="18" t="str">
        <f t="shared" si="76"/>
        <v/>
      </c>
      <c r="BA904" s="54"/>
    </row>
    <row r="905" spans="1:53" x14ac:dyDescent="0.25">
      <c r="A905" s="108"/>
      <c r="B905" s="44"/>
      <c r="C905" s="44"/>
      <c r="D905" s="44"/>
      <c r="E905" s="44"/>
      <c r="F905" s="44"/>
      <c r="G905" s="44"/>
      <c r="H905" s="44"/>
      <c r="I905" s="108"/>
      <c r="J905" s="44"/>
      <c r="K905" s="44" t="str">
        <f t="shared" si="72"/>
        <v/>
      </c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16">
        <f t="shared" si="73"/>
        <v>0</v>
      </c>
      <c r="AX905" s="16">
        <f t="shared" si="74"/>
        <v>0</v>
      </c>
      <c r="AY905" s="16">
        <f t="shared" si="75"/>
        <v>0</v>
      </c>
      <c r="AZ905" s="18" t="str">
        <f t="shared" si="76"/>
        <v/>
      </c>
      <c r="BA905" s="54"/>
    </row>
    <row r="906" spans="1:53" x14ac:dyDescent="0.25">
      <c r="A906" s="108"/>
      <c r="B906" s="44"/>
      <c r="C906" s="44"/>
      <c r="D906" s="44"/>
      <c r="E906" s="44"/>
      <c r="F906" s="44"/>
      <c r="G906" s="44"/>
      <c r="H906" s="44"/>
      <c r="I906" s="108"/>
      <c r="J906" s="44"/>
      <c r="K906" s="44" t="str">
        <f t="shared" si="72"/>
        <v/>
      </c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16">
        <f t="shared" si="73"/>
        <v>0</v>
      </c>
      <c r="AX906" s="16">
        <f t="shared" si="74"/>
        <v>0</v>
      </c>
      <c r="AY906" s="16">
        <f t="shared" si="75"/>
        <v>0</v>
      </c>
      <c r="AZ906" s="18" t="str">
        <f t="shared" si="76"/>
        <v/>
      </c>
      <c r="BA906" s="54"/>
    </row>
    <row r="907" spans="1:53" x14ac:dyDescent="0.25">
      <c r="A907" s="108"/>
      <c r="B907" s="44"/>
      <c r="C907" s="44"/>
      <c r="D907" s="44"/>
      <c r="E907" s="44"/>
      <c r="F907" s="44"/>
      <c r="G907" s="44"/>
      <c r="H907" s="44"/>
      <c r="I907" s="108"/>
      <c r="J907" s="44"/>
      <c r="K907" s="44" t="str">
        <f t="shared" si="72"/>
        <v/>
      </c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16">
        <f t="shared" si="73"/>
        <v>0</v>
      </c>
      <c r="AX907" s="16">
        <f t="shared" si="74"/>
        <v>0</v>
      </c>
      <c r="AY907" s="16">
        <f t="shared" si="75"/>
        <v>0</v>
      </c>
      <c r="AZ907" s="18" t="str">
        <f t="shared" si="76"/>
        <v/>
      </c>
      <c r="BA907" s="54"/>
    </row>
    <row r="908" spans="1:53" x14ac:dyDescent="0.25">
      <c r="A908" s="108"/>
      <c r="B908" s="44"/>
      <c r="C908" s="44"/>
      <c r="D908" s="44"/>
      <c r="E908" s="44"/>
      <c r="F908" s="44"/>
      <c r="G908" s="44"/>
      <c r="H908" s="44"/>
      <c r="I908" s="108"/>
      <c r="J908" s="44"/>
      <c r="K908" s="44" t="str">
        <f t="shared" si="72"/>
        <v/>
      </c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16">
        <f t="shared" si="73"/>
        <v>0</v>
      </c>
      <c r="AX908" s="16">
        <f t="shared" si="74"/>
        <v>0</v>
      </c>
      <c r="AY908" s="16">
        <f t="shared" si="75"/>
        <v>0</v>
      </c>
      <c r="AZ908" s="18" t="str">
        <f t="shared" si="76"/>
        <v/>
      </c>
      <c r="BA908" s="54"/>
    </row>
    <row r="909" spans="1:53" x14ac:dyDescent="0.25">
      <c r="A909" s="108"/>
      <c r="B909" s="44"/>
      <c r="C909" s="44"/>
      <c r="D909" s="44"/>
      <c r="E909" s="44"/>
      <c r="F909" s="44"/>
      <c r="G909" s="44"/>
      <c r="H909" s="44"/>
      <c r="I909" s="108"/>
      <c r="J909" s="44"/>
      <c r="K909" s="44" t="str">
        <f t="shared" si="72"/>
        <v/>
      </c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16">
        <f t="shared" si="73"/>
        <v>0</v>
      </c>
      <c r="AX909" s="16">
        <f t="shared" si="74"/>
        <v>0</v>
      </c>
      <c r="AY909" s="16">
        <f t="shared" si="75"/>
        <v>0</v>
      </c>
      <c r="AZ909" s="18" t="str">
        <f t="shared" si="76"/>
        <v/>
      </c>
      <c r="BA909" s="54"/>
    </row>
    <row r="910" spans="1:53" x14ac:dyDescent="0.25">
      <c r="A910" s="108"/>
      <c r="B910" s="44"/>
      <c r="C910" s="44"/>
      <c r="D910" s="44"/>
      <c r="E910" s="44"/>
      <c r="F910" s="44"/>
      <c r="G910" s="44"/>
      <c r="H910" s="44"/>
      <c r="I910" s="108"/>
      <c r="J910" s="44"/>
      <c r="K910" s="44" t="str">
        <f t="shared" si="72"/>
        <v/>
      </c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16">
        <f t="shared" si="73"/>
        <v>0</v>
      </c>
      <c r="AX910" s="16">
        <f t="shared" si="74"/>
        <v>0</v>
      </c>
      <c r="AY910" s="16">
        <f t="shared" si="75"/>
        <v>0</v>
      </c>
      <c r="AZ910" s="18" t="str">
        <f t="shared" si="76"/>
        <v/>
      </c>
      <c r="BA910" s="54"/>
    </row>
    <row r="911" spans="1:53" x14ac:dyDescent="0.25">
      <c r="A911" s="108"/>
      <c r="B911" s="44"/>
      <c r="C911" s="44"/>
      <c r="D911" s="44"/>
      <c r="E911" s="44"/>
      <c r="F911" s="44"/>
      <c r="G911" s="44"/>
      <c r="H911" s="44"/>
      <c r="I911" s="108"/>
      <c r="J911" s="44"/>
      <c r="K911" s="44" t="str">
        <f t="shared" si="72"/>
        <v/>
      </c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16">
        <f t="shared" si="73"/>
        <v>0</v>
      </c>
      <c r="AX911" s="16">
        <f t="shared" si="74"/>
        <v>0</v>
      </c>
      <c r="AY911" s="16">
        <f t="shared" si="75"/>
        <v>0</v>
      </c>
      <c r="AZ911" s="18" t="str">
        <f t="shared" si="76"/>
        <v/>
      </c>
      <c r="BA911" s="54"/>
    </row>
    <row r="912" spans="1:53" x14ac:dyDescent="0.25">
      <c r="A912" s="108"/>
      <c r="B912" s="44"/>
      <c r="C912" s="44"/>
      <c r="D912" s="44"/>
      <c r="E912" s="44"/>
      <c r="F912" s="44"/>
      <c r="G912" s="44"/>
      <c r="H912" s="44"/>
      <c r="I912" s="108"/>
      <c r="J912" s="44"/>
      <c r="K912" s="44" t="str">
        <f t="shared" si="72"/>
        <v/>
      </c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16">
        <f t="shared" si="73"/>
        <v>0</v>
      </c>
      <c r="AX912" s="16">
        <f t="shared" si="74"/>
        <v>0</v>
      </c>
      <c r="AY912" s="16">
        <f t="shared" si="75"/>
        <v>0</v>
      </c>
      <c r="AZ912" s="18" t="str">
        <f t="shared" si="76"/>
        <v/>
      </c>
      <c r="BA912" s="54"/>
    </row>
    <row r="913" spans="1:53" x14ac:dyDescent="0.25">
      <c r="A913" s="108"/>
      <c r="B913" s="44"/>
      <c r="C913" s="44"/>
      <c r="D913" s="44"/>
      <c r="E913" s="44"/>
      <c r="F913" s="44"/>
      <c r="G913" s="44"/>
      <c r="H913" s="44"/>
      <c r="I913" s="108"/>
      <c r="J913" s="44"/>
      <c r="K913" s="44" t="str">
        <f t="shared" si="72"/>
        <v/>
      </c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16">
        <f t="shared" si="73"/>
        <v>0</v>
      </c>
      <c r="AX913" s="16">
        <f t="shared" si="74"/>
        <v>0</v>
      </c>
      <c r="AY913" s="16">
        <f t="shared" si="75"/>
        <v>0</v>
      </c>
      <c r="AZ913" s="18" t="str">
        <f t="shared" si="76"/>
        <v/>
      </c>
      <c r="BA913" s="54"/>
    </row>
    <row r="914" spans="1:53" x14ac:dyDescent="0.25">
      <c r="A914" s="108"/>
      <c r="B914" s="44"/>
      <c r="C914" s="44"/>
      <c r="D914" s="44"/>
      <c r="E914" s="44"/>
      <c r="F914" s="44"/>
      <c r="G914" s="44"/>
      <c r="H914" s="44"/>
      <c r="I914" s="108"/>
      <c r="J914" s="44"/>
      <c r="K914" s="44" t="str">
        <f t="shared" si="72"/>
        <v/>
      </c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16">
        <f t="shared" si="73"/>
        <v>0</v>
      </c>
      <c r="AX914" s="16">
        <f t="shared" si="74"/>
        <v>0</v>
      </c>
      <c r="AY914" s="16">
        <f t="shared" si="75"/>
        <v>0</v>
      </c>
      <c r="AZ914" s="18" t="str">
        <f t="shared" si="76"/>
        <v/>
      </c>
      <c r="BA914" s="54"/>
    </row>
    <row r="915" spans="1:53" x14ac:dyDescent="0.25">
      <c r="A915" s="108"/>
      <c r="B915" s="44"/>
      <c r="C915" s="44"/>
      <c r="D915" s="44"/>
      <c r="E915" s="44"/>
      <c r="F915" s="44"/>
      <c r="G915" s="44"/>
      <c r="H915" s="44"/>
      <c r="I915" s="108"/>
      <c r="J915" s="44"/>
      <c r="K915" s="44" t="str">
        <f t="shared" si="72"/>
        <v/>
      </c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16">
        <f t="shared" si="73"/>
        <v>0</v>
      </c>
      <c r="AX915" s="16">
        <f t="shared" si="74"/>
        <v>0</v>
      </c>
      <c r="AY915" s="16">
        <f t="shared" si="75"/>
        <v>0</v>
      </c>
      <c r="AZ915" s="18" t="str">
        <f t="shared" si="76"/>
        <v/>
      </c>
      <c r="BA915" s="54"/>
    </row>
    <row r="916" spans="1:53" x14ac:dyDescent="0.25">
      <c r="A916" s="108"/>
      <c r="B916" s="44"/>
      <c r="C916" s="44"/>
      <c r="D916" s="44"/>
      <c r="E916" s="44"/>
      <c r="F916" s="44"/>
      <c r="G916" s="44"/>
      <c r="H916" s="44"/>
      <c r="I916" s="108"/>
      <c r="J916" s="44"/>
      <c r="K916" s="44" t="str">
        <f t="shared" si="72"/>
        <v/>
      </c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16">
        <f t="shared" si="73"/>
        <v>0</v>
      </c>
      <c r="AX916" s="16">
        <f t="shared" si="74"/>
        <v>0</v>
      </c>
      <c r="AY916" s="16">
        <f t="shared" si="75"/>
        <v>0</v>
      </c>
      <c r="AZ916" s="18" t="str">
        <f t="shared" si="76"/>
        <v/>
      </c>
      <c r="BA916" s="54"/>
    </row>
    <row r="917" spans="1:53" x14ac:dyDescent="0.25">
      <c r="A917" s="108"/>
      <c r="B917" s="44"/>
      <c r="C917" s="44"/>
      <c r="D917" s="44"/>
      <c r="E917" s="44"/>
      <c r="F917" s="44"/>
      <c r="G917" s="44"/>
      <c r="H917" s="44"/>
      <c r="I917" s="108"/>
      <c r="J917" s="44"/>
      <c r="K917" s="44" t="str">
        <f t="shared" si="72"/>
        <v/>
      </c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16">
        <f t="shared" si="73"/>
        <v>0</v>
      </c>
      <c r="AX917" s="16">
        <f t="shared" si="74"/>
        <v>0</v>
      </c>
      <c r="AY917" s="16">
        <f t="shared" si="75"/>
        <v>0</v>
      </c>
      <c r="AZ917" s="18" t="str">
        <f t="shared" si="76"/>
        <v/>
      </c>
      <c r="BA917" s="54"/>
    </row>
    <row r="918" spans="1:53" x14ac:dyDescent="0.25">
      <c r="A918" s="108"/>
      <c r="B918" s="44"/>
      <c r="C918" s="44"/>
      <c r="D918" s="44"/>
      <c r="E918" s="44"/>
      <c r="F918" s="44"/>
      <c r="G918" s="44"/>
      <c r="H918" s="44"/>
      <c r="I918" s="108"/>
      <c r="J918" s="44"/>
      <c r="K918" s="44" t="str">
        <f t="shared" si="72"/>
        <v/>
      </c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16">
        <f t="shared" si="73"/>
        <v>0</v>
      </c>
      <c r="AX918" s="16">
        <f t="shared" si="74"/>
        <v>0</v>
      </c>
      <c r="AY918" s="16">
        <f t="shared" si="75"/>
        <v>0</v>
      </c>
      <c r="AZ918" s="18" t="str">
        <f t="shared" si="76"/>
        <v/>
      </c>
      <c r="BA918" s="54"/>
    </row>
    <row r="919" spans="1:53" x14ac:dyDescent="0.25">
      <c r="A919" s="108"/>
      <c r="B919" s="44"/>
      <c r="C919" s="44"/>
      <c r="D919" s="44"/>
      <c r="E919" s="44"/>
      <c r="F919" s="44"/>
      <c r="G919" s="44"/>
      <c r="H919" s="44"/>
      <c r="I919" s="108"/>
      <c r="J919" s="44"/>
      <c r="K919" s="44" t="str">
        <f t="shared" si="72"/>
        <v/>
      </c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16">
        <f t="shared" si="73"/>
        <v>0</v>
      </c>
      <c r="AX919" s="16">
        <f t="shared" si="74"/>
        <v>0</v>
      </c>
      <c r="AY919" s="16">
        <f t="shared" si="75"/>
        <v>0</v>
      </c>
      <c r="AZ919" s="18" t="str">
        <f t="shared" si="76"/>
        <v/>
      </c>
      <c r="BA919" s="54"/>
    </row>
    <row r="920" spans="1:53" x14ac:dyDescent="0.25">
      <c r="A920" s="108"/>
      <c r="B920" s="44"/>
      <c r="C920" s="44"/>
      <c r="D920" s="44"/>
      <c r="E920" s="44"/>
      <c r="F920" s="44"/>
      <c r="G920" s="44"/>
      <c r="H920" s="44"/>
      <c r="I920" s="108"/>
      <c r="J920" s="44"/>
      <c r="K920" s="44" t="str">
        <f t="shared" si="72"/>
        <v/>
      </c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16">
        <f t="shared" si="73"/>
        <v>0</v>
      </c>
      <c r="AX920" s="16">
        <f t="shared" si="74"/>
        <v>0</v>
      </c>
      <c r="AY920" s="16">
        <f t="shared" si="75"/>
        <v>0</v>
      </c>
      <c r="AZ920" s="18" t="str">
        <f t="shared" si="76"/>
        <v/>
      </c>
      <c r="BA920" s="54"/>
    </row>
    <row r="921" spans="1:53" x14ac:dyDescent="0.25">
      <c r="A921" s="108"/>
      <c r="B921" s="44"/>
      <c r="C921" s="44"/>
      <c r="D921" s="44"/>
      <c r="E921" s="44"/>
      <c r="F921" s="44"/>
      <c r="G921" s="44"/>
      <c r="H921" s="44"/>
      <c r="I921" s="108"/>
      <c r="J921" s="44"/>
      <c r="K921" s="44" t="str">
        <f t="shared" si="72"/>
        <v/>
      </c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16">
        <f t="shared" si="73"/>
        <v>0</v>
      </c>
      <c r="AX921" s="16">
        <f t="shared" si="74"/>
        <v>0</v>
      </c>
      <c r="AY921" s="16">
        <f t="shared" si="75"/>
        <v>0</v>
      </c>
      <c r="AZ921" s="18" t="str">
        <f t="shared" si="76"/>
        <v/>
      </c>
      <c r="BA921" s="54"/>
    </row>
    <row r="922" spans="1:53" x14ac:dyDescent="0.25">
      <c r="A922" s="108"/>
      <c r="B922" s="44"/>
      <c r="C922" s="44"/>
      <c r="D922" s="44"/>
      <c r="E922" s="44"/>
      <c r="F922" s="44"/>
      <c r="G922" s="44"/>
      <c r="H922" s="44"/>
      <c r="I922" s="108"/>
      <c r="J922" s="44"/>
      <c r="K922" s="44" t="str">
        <f t="shared" si="72"/>
        <v/>
      </c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16">
        <f t="shared" si="73"/>
        <v>0</v>
      </c>
      <c r="AX922" s="16">
        <f t="shared" si="74"/>
        <v>0</v>
      </c>
      <c r="AY922" s="16">
        <f t="shared" si="75"/>
        <v>0</v>
      </c>
      <c r="AZ922" s="18" t="str">
        <f t="shared" si="76"/>
        <v/>
      </c>
      <c r="BA922" s="54"/>
    </row>
    <row r="923" spans="1:53" x14ac:dyDescent="0.25">
      <c r="A923" s="108"/>
      <c r="B923" s="44"/>
      <c r="C923" s="44"/>
      <c r="D923" s="44"/>
      <c r="E923" s="44"/>
      <c r="F923" s="44"/>
      <c r="G923" s="44"/>
      <c r="H923" s="44"/>
      <c r="I923" s="108"/>
      <c r="J923" s="44"/>
      <c r="K923" s="44" t="str">
        <f t="shared" si="72"/>
        <v/>
      </c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16">
        <f t="shared" si="73"/>
        <v>0</v>
      </c>
      <c r="AX923" s="16">
        <f t="shared" si="74"/>
        <v>0</v>
      </c>
      <c r="AY923" s="16">
        <f t="shared" si="75"/>
        <v>0</v>
      </c>
      <c r="AZ923" s="18" t="str">
        <f t="shared" si="76"/>
        <v/>
      </c>
      <c r="BA923" s="54"/>
    </row>
    <row r="924" spans="1:53" x14ac:dyDescent="0.25">
      <c r="A924" s="108"/>
      <c r="B924" s="44"/>
      <c r="C924" s="44"/>
      <c r="D924" s="44"/>
      <c r="E924" s="44"/>
      <c r="F924" s="44"/>
      <c r="G924" s="44"/>
      <c r="H924" s="44"/>
      <c r="I924" s="108"/>
      <c r="J924" s="44"/>
      <c r="K924" s="44" t="str">
        <f t="shared" si="72"/>
        <v/>
      </c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16">
        <f t="shared" si="73"/>
        <v>0</v>
      </c>
      <c r="AX924" s="16">
        <f t="shared" si="74"/>
        <v>0</v>
      </c>
      <c r="AY924" s="16">
        <f t="shared" si="75"/>
        <v>0</v>
      </c>
      <c r="AZ924" s="18" t="str">
        <f t="shared" si="76"/>
        <v/>
      </c>
      <c r="BA924" s="54"/>
    </row>
    <row r="925" spans="1:53" x14ac:dyDescent="0.25">
      <c r="A925" s="108"/>
      <c r="B925" s="44"/>
      <c r="C925" s="44"/>
      <c r="D925" s="44"/>
      <c r="E925" s="44"/>
      <c r="F925" s="44"/>
      <c r="G925" s="44"/>
      <c r="H925" s="44"/>
      <c r="I925" s="108"/>
      <c r="J925" s="44"/>
      <c r="K925" s="44" t="str">
        <f t="shared" si="72"/>
        <v/>
      </c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16">
        <f t="shared" si="73"/>
        <v>0</v>
      </c>
      <c r="AX925" s="16">
        <f t="shared" si="74"/>
        <v>0</v>
      </c>
      <c r="AY925" s="16">
        <f t="shared" si="75"/>
        <v>0</v>
      </c>
      <c r="AZ925" s="18" t="str">
        <f t="shared" si="76"/>
        <v/>
      </c>
      <c r="BA925" s="54"/>
    </row>
    <row r="926" spans="1:53" x14ac:dyDescent="0.25">
      <c r="A926" s="108"/>
      <c r="B926" s="44"/>
      <c r="C926" s="44"/>
      <c r="D926" s="44"/>
      <c r="E926" s="44"/>
      <c r="F926" s="44"/>
      <c r="G926" s="44"/>
      <c r="H926" s="44"/>
      <c r="I926" s="108"/>
      <c r="J926" s="44"/>
      <c r="K926" s="44" t="str">
        <f t="shared" si="72"/>
        <v/>
      </c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16">
        <f t="shared" si="73"/>
        <v>0</v>
      </c>
      <c r="AX926" s="16">
        <f t="shared" si="74"/>
        <v>0</v>
      </c>
      <c r="AY926" s="16">
        <f t="shared" si="75"/>
        <v>0</v>
      </c>
      <c r="AZ926" s="18" t="str">
        <f t="shared" si="76"/>
        <v/>
      </c>
      <c r="BA926" s="54"/>
    </row>
    <row r="927" spans="1:53" x14ac:dyDescent="0.25">
      <c r="A927" s="108"/>
      <c r="B927" s="44"/>
      <c r="C927" s="44"/>
      <c r="D927" s="44"/>
      <c r="E927" s="44"/>
      <c r="F927" s="44"/>
      <c r="G927" s="44"/>
      <c r="H927" s="44"/>
      <c r="I927" s="108"/>
      <c r="J927" s="44"/>
      <c r="K927" s="44" t="str">
        <f t="shared" si="72"/>
        <v/>
      </c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16">
        <f t="shared" si="73"/>
        <v>0</v>
      </c>
      <c r="AX927" s="16">
        <f t="shared" si="74"/>
        <v>0</v>
      </c>
      <c r="AY927" s="16">
        <f t="shared" si="75"/>
        <v>0</v>
      </c>
      <c r="AZ927" s="18" t="str">
        <f t="shared" si="76"/>
        <v/>
      </c>
      <c r="BA927" s="54"/>
    </row>
    <row r="928" spans="1:53" x14ac:dyDescent="0.25">
      <c r="A928" s="108"/>
      <c r="B928" s="44"/>
      <c r="C928" s="44"/>
      <c r="D928" s="44"/>
      <c r="E928" s="44"/>
      <c r="F928" s="44"/>
      <c r="G928" s="44"/>
      <c r="H928" s="44"/>
      <c r="I928" s="108"/>
      <c r="J928" s="44"/>
      <c r="K928" s="44" t="str">
        <f t="shared" si="72"/>
        <v/>
      </c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16">
        <f t="shared" si="73"/>
        <v>0</v>
      </c>
      <c r="AX928" s="16">
        <f t="shared" si="74"/>
        <v>0</v>
      </c>
      <c r="AY928" s="16">
        <f t="shared" si="75"/>
        <v>0</v>
      </c>
      <c r="AZ928" s="18" t="str">
        <f t="shared" si="76"/>
        <v/>
      </c>
      <c r="BA928" s="54"/>
    </row>
    <row r="929" spans="1:53" x14ac:dyDescent="0.25">
      <c r="A929" s="108"/>
      <c r="B929" s="44"/>
      <c r="C929" s="44"/>
      <c r="D929" s="44"/>
      <c r="E929" s="44"/>
      <c r="F929" s="44"/>
      <c r="G929" s="44"/>
      <c r="H929" s="44"/>
      <c r="I929" s="108"/>
      <c r="J929" s="44"/>
      <c r="K929" s="44" t="str">
        <f t="shared" si="72"/>
        <v/>
      </c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16">
        <f t="shared" si="73"/>
        <v>0</v>
      </c>
      <c r="AX929" s="16">
        <f t="shared" si="74"/>
        <v>0</v>
      </c>
      <c r="AY929" s="16">
        <f t="shared" si="75"/>
        <v>0</v>
      </c>
      <c r="AZ929" s="18" t="str">
        <f t="shared" si="76"/>
        <v/>
      </c>
      <c r="BA929" s="54"/>
    </row>
    <row r="930" spans="1:53" x14ac:dyDescent="0.25">
      <c r="A930" s="108"/>
      <c r="B930" s="44"/>
      <c r="C930" s="44"/>
      <c r="D930" s="44"/>
      <c r="E930" s="44"/>
      <c r="F930" s="44"/>
      <c r="G930" s="44"/>
      <c r="H930" s="44"/>
      <c r="I930" s="108"/>
      <c r="J930" s="44"/>
      <c r="K930" s="44" t="str">
        <f t="shared" si="72"/>
        <v/>
      </c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16">
        <f t="shared" si="73"/>
        <v>0</v>
      </c>
      <c r="AX930" s="16">
        <f t="shared" si="74"/>
        <v>0</v>
      </c>
      <c r="AY930" s="16">
        <f t="shared" si="75"/>
        <v>0</v>
      </c>
      <c r="AZ930" s="18" t="str">
        <f t="shared" si="76"/>
        <v/>
      </c>
      <c r="BA930" s="54"/>
    </row>
    <row r="931" spans="1:53" x14ac:dyDescent="0.25">
      <c r="A931" s="108"/>
      <c r="B931" s="44"/>
      <c r="C931" s="44"/>
      <c r="D931" s="44"/>
      <c r="E931" s="44"/>
      <c r="F931" s="44"/>
      <c r="G931" s="44"/>
      <c r="H931" s="44"/>
      <c r="I931" s="108"/>
      <c r="J931" s="44"/>
      <c r="K931" s="44" t="str">
        <f t="shared" si="72"/>
        <v/>
      </c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16">
        <f t="shared" si="73"/>
        <v>0</v>
      </c>
      <c r="AX931" s="16">
        <f t="shared" si="74"/>
        <v>0</v>
      </c>
      <c r="AY931" s="16">
        <f t="shared" si="75"/>
        <v>0</v>
      </c>
      <c r="AZ931" s="18" t="str">
        <f t="shared" si="76"/>
        <v/>
      </c>
      <c r="BA931" s="54"/>
    </row>
    <row r="932" spans="1:53" x14ac:dyDescent="0.25">
      <c r="A932" s="108"/>
      <c r="B932" s="44"/>
      <c r="C932" s="44"/>
      <c r="D932" s="44"/>
      <c r="E932" s="44"/>
      <c r="F932" s="44"/>
      <c r="G932" s="44"/>
      <c r="H932" s="44"/>
      <c r="I932" s="108"/>
      <c r="J932" s="44"/>
      <c r="K932" s="44" t="str">
        <f t="shared" si="72"/>
        <v/>
      </c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16">
        <f t="shared" si="73"/>
        <v>0</v>
      </c>
      <c r="AX932" s="16">
        <f t="shared" si="74"/>
        <v>0</v>
      </c>
      <c r="AY932" s="16">
        <f t="shared" si="75"/>
        <v>0</v>
      </c>
      <c r="AZ932" s="18" t="str">
        <f t="shared" si="76"/>
        <v/>
      </c>
      <c r="BA932" s="54"/>
    </row>
    <row r="933" spans="1:53" x14ac:dyDescent="0.25">
      <c r="A933" s="108"/>
      <c r="B933" s="44"/>
      <c r="C933" s="44"/>
      <c r="D933" s="44"/>
      <c r="E933" s="44"/>
      <c r="F933" s="44"/>
      <c r="G933" s="44"/>
      <c r="H933" s="44"/>
      <c r="I933" s="108"/>
      <c r="J933" s="44"/>
      <c r="K933" s="44" t="str">
        <f t="shared" si="72"/>
        <v/>
      </c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16">
        <f t="shared" si="73"/>
        <v>0</v>
      </c>
      <c r="AX933" s="16">
        <f t="shared" si="74"/>
        <v>0</v>
      </c>
      <c r="AY933" s="16">
        <f t="shared" si="75"/>
        <v>0</v>
      </c>
      <c r="AZ933" s="18" t="str">
        <f t="shared" si="76"/>
        <v/>
      </c>
      <c r="BA933" s="54"/>
    </row>
    <row r="934" spans="1:53" x14ac:dyDescent="0.25">
      <c r="A934" s="108"/>
      <c r="B934" s="44"/>
      <c r="C934" s="44"/>
      <c r="D934" s="44"/>
      <c r="E934" s="44"/>
      <c r="F934" s="44"/>
      <c r="G934" s="44"/>
      <c r="H934" s="44"/>
      <c r="I934" s="108"/>
      <c r="J934" s="44"/>
      <c r="K934" s="44" t="str">
        <f t="shared" si="72"/>
        <v/>
      </c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16">
        <f t="shared" si="73"/>
        <v>0</v>
      </c>
      <c r="AX934" s="16">
        <f t="shared" si="74"/>
        <v>0</v>
      </c>
      <c r="AY934" s="16">
        <f t="shared" si="75"/>
        <v>0</v>
      </c>
      <c r="AZ934" s="18" t="str">
        <f t="shared" si="76"/>
        <v/>
      </c>
      <c r="BA934" s="54"/>
    </row>
    <row r="935" spans="1:53" x14ac:dyDescent="0.25">
      <c r="A935" s="108"/>
      <c r="B935" s="44"/>
      <c r="C935" s="44"/>
      <c r="D935" s="44"/>
      <c r="E935" s="44"/>
      <c r="F935" s="44"/>
      <c r="G935" s="44"/>
      <c r="H935" s="44"/>
      <c r="I935" s="108"/>
      <c r="J935" s="44"/>
      <c r="K935" s="44" t="str">
        <f t="shared" si="72"/>
        <v/>
      </c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16">
        <f t="shared" si="73"/>
        <v>0</v>
      </c>
      <c r="AX935" s="16">
        <f t="shared" si="74"/>
        <v>0</v>
      </c>
      <c r="AY935" s="16">
        <f t="shared" si="75"/>
        <v>0</v>
      </c>
      <c r="AZ935" s="18" t="str">
        <f t="shared" si="76"/>
        <v/>
      </c>
      <c r="BA935" s="54"/>
    </row>
    <row r="936" spans="1:53" x14ac:dyDescent="0.25">
      <c r="A936" s="108"/>
      <c r="B936" s="44"/>
      <c r="C936" s="44"/>
      <c r="D936" s="44"/>
      <c r="E936" s="44"/>
      <c r="F936" s="44"/>
      <c r="G936" s="44"/>
      <c r="H936" s="44"/>
      <c r="I936" s="108"/>
      <c r="J936" s="44"/>
      <c r="K936" s="44" t="str">
        <f t="shared" si="72"/>
        <v/>
      </c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16">
        <f t="shared" si="73"/>
        <v>0</v>
      </c>
      <c r="AX936" s="16">
        <f t="shared" si="74"/>
        <v>0</v>
      </c>
      <c r="AY936" s="16">
        <f t="shared" si="75"/>
        <v>0</v>
      </c>
      <c r="AZ936" s="18" t="str">
        <f t="shared" si="76"/>
        <v/>
      </c>
      <c r="BA936" s="54"/>
    </row>
    <row r="937" spans="1:53" x14ac:dyDescent="0.25">
      <c r="A937" s="108"/>
      <c r="B937" s="44"/>
      <c r="C937" s="44"/>
      <c r="D937" s="44"/>
      <c r="E937" s="44"/>
      <c r="F937" s="44"/>
      <c r="G937" s="44"/>
      <c r="H937" s="44"/>
      <c r="I937" s="108"/>
      <c r="J937" s="44"/>
      <c r="K937" s="44" t="str">
        <f t="shared" si="72"/>
        <v/>
      </c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16">
        <f t="shared" si="73"/>
        <v>0</v>
      </c>
      <c r="AX937" s="16">
        <f t="shared" si="74"/>
        <v>0</v>
      </c>
      <c r="AY937" s="16">
        <f t="shared" si="75"/>
        <v>0</v>
      </c>
      <c r="AZ937" s="18" t="str">
        <f t="shared" si="76"/>
        <v/>
      </c>
      <c r="BA937" s="54"/>
    </row>
    <row r="938" spans="1:53" x14ac:dyDescent="0.25">
      <c r="A938" s="108"/>
      <c r="B938" s="44"/>
      <c r="C938" s="44"/>
      <c r="D938" s="44"/>
      <c r="E938" s="44"/>
      <c r="F938" s="44"/>
      <c r="G938" s="44"/>
      <c r="H938" s="44"/>
      <c r="I938" s="108"/>
      <c r="J938" s="44"/>
      <c r="K938" s="44" t="str">
        <f t="shared" si="72"/>
        <v/>
      </c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16">
        <f t="shared" si="73"/>
        <v>0</v>
      </c>
      <c r="AX938" s="16">
        <f t="shared" si="74"/>
        <v>0</v>
      </c>
      <c r="AY938" s="16">
        <f t="shared" si="75"/>
        <v>0</v>
      </c>
      <c r="AZ938" s="18" t="str">
        <f t="shared" si="76"/>
        <v/>
      </c>
      <c r="BA938" s="54"/>
    </row>
    <row r="939" spans="1:53" x14ac:dyDescent="0.25">
      <c r="A939" s="108"/>
      <c r="B939" s="44"/>
      <c r="C939" s="44"/>
      <c r="D939" s="44"/>
      <c r="E939" s="44"/>
      <c r="F939" s="44"/>
      <c r="G939" s="44"/>
      <c r="H939" s="44"/>
      <c r="I939" s="108"/>
      <c r="J939" s="44"/>
      <c r="K939" s="44" t="str">
        <f t="shared" si="72"/>
        <v/>
      </c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16">
        <f t="shared" si="73"/>
        <v>0</v>
      </c>
      <c r="AX939" s="16">
        <f t="shared" si="74"/>
        <v>0</v>
      </c>
      <c r="AY939" s="16">
        <f t="shared" si="75"/>
        <v>0</v>
      </c>
      <c r="AZ939" s="18" t="str">
        <f t="shared" si="76"/>
        <v/>
      </c>
      <c r="BA939" s="54"/>
    </row>
    <row r="940" spans="1:53" x14ac:dyDescent="0.25">
      <c r="A940" s="108"/>
      <c r="B940" s="44"/>
      <c r="C940" s="44"/>
      <c r="D940" s="44"/>
      <c r="E940" s="44"/>
      <c r="F940" s="44"/>
      <c r="G940" s="44"/>
      <c r="H940" s="44"/>
      <c r="I940" s="108"/>
      <c r="J940" s="44"/>
      <c r="K940" s="44" t="str">
        <f t="shared" si="72"/>
        <v/>
      </c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16">
        <f t="shared" si="73"/>
        <v>0</v>
      </c>
      <c r="AX940" s="16">
        <f t="shared" si="74"/>
        <v>0</v>
      </c>
      <c r="AY940" s="16">
        <f t="shared" si="75"/>
        <v>0</v>
      </c>
      <c r="AZ940" s="18" t="str">
        <f t="shared" si="76"/>
        <v/>
      </c>
      <c r="BA940" s="54"/>
    </row>
    <row r="941" spans="1:53" x14ac:dyDescent="0.25">
      <c r="A941" s="108"/>
      <c r="B941" s="44"/>
      <c r="C941" s="44"/>
      <c r="D941" s="44"/>
      <c r="E941" s="44"/>
      <c r="F941" s="44"/>
      <c r="G941" s="44"/>
      <c r="H941" s="44"/>
      <c r="I941" s="108"/>
      <c r="J941" s="44"/>
      <c r="K941" s="44" t="str">
        <f t="shared" si="72"/>
        <v/>
      </c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16">
        <f t="shared" si="73"/>
        <v>0</v>
      </c>
      <c r="AX941" s="16">
        <f t="shared" si="74"/>
        <v>0</v>
      </c>
      <c r="AY941" s="16">
        <f t="shared" si="75"/>
        <v>0</v>
      </c>
      <c r="AZ941" s="18" t="str">
        <f t="shared" si="76"/>
        <v/>
      </c>
      <c r="BA941" s="54"/>
    </row>
    <row r="942" spans="1:53" x14ac:dyDescent="0.25">
      <c r="A942" s="108"/>
      <c r="B942" s="44"/>
      <c r="C942" s="44"/>
      <c r="D942" s="44"/>
      <c r="E942" s="44"/>
      <c r="F942" s="44"/>
      <c r="G942" s="44"/>
      <c r="H942" s="44"/>
      <c r="I942" s="108"/>
      <c r="J942" s="44"/>
      <c r="K942" s="44" t="str">
        <f t="shared" si="72"/>
        <v/>
      </c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16">
        <f t="shared" si="73"/>
        <v>0</v>
      </c>
      <c r="AX942" s="16">
        <f t="shared" si="74"/>
        <v>0</v>
      </c>
      <c r="AY942" s="16">
        <f t="shared" si="75"/>
        <v>0</v>
      </c>
      <c r="AZ942" s="18" t="str">
        <f t="shared" si="76"/>
        <v/>
      </c>
      <c r="BA942" s="54"/>
    </row>
    <row r="943" spans="1:53" x14ac:dyDescent="0.25">
      <c r="A943" s="108"/>
      <c r="B943" s="44"/>
      <c r="C943" s="44"/>
      <c r="D943" s="44"/>
      <c r="E943" s="44"/>
      <c r="F943" s="44"/>
      <c r="G943" s="44"/>
      <c r="H943" s="44"/>
      <c r="I943" s="108"/>
      <c r="J943" s="44"/>
      <c r="K943" s="44" t="str">
        <f t="shared" si="72"/>
        <v/>
      </c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16">
        <f t="shared" si="73"/>
        <v>0</v>
      </c>
      <c r="AX943" s="16">
        <f t="shared" si="74"/>
        <v>0</v>
      </c>
      <c r="AY943" s="16">
        <f t="shared" si="75"/>
        <v>0</v>
      </c>
      <c r="AZ943" s="18" t="str">
        <f t="shared" si="76"/>
        <v/>
      </c>
      <c r="BA943" s="54"/>
    </row>
    <row r="944" spans="1:53" x14ac:dyDescent="0.25">
      <c r="A944" s="108"/>
      <c r="B944" s="44"/>
      <c r="C944" s="44"/>
      <c r="D944" s="44"/>
      <c r="E944" s="44"/>
      <c r="F944" s="44"/>
      <c r="G944" s="44"/>
      <c r="H944" s="44"/>
      <c r="I944" s="108"/>
      <c r="J944" s="44"/>
      <c r="K944" s="44" t="str">
        <f t="shared" si="72"/>
        <v/>
      </c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16">
        <f t="shared" si="73"/>
        <v>0</v>
      </c>
      <c r="AX944" s="16">
        <f t="shared" si="74"/>
        <v>0</v>
      </c>
      <c r="AY944" s="16">
        <f t="shared" si="75"/>
        <v>0</v>
      </c>
      <c r="AZ944" s="18" t="str">
        <f t="shared" si="76"/>
        <v/>
      </c>
      <c r="BA944" s="54"/>
    </row>
    <row r="945" spans="1:53" x14ac:dyDescent="0.25">
      <c r="A945" s="108"/>
      <c r="B945" s="44"/>
      <c r="C945" s="44"/>
      <c r="D945" s="44"/>
      <c r="E945" s="44"/>
      <c r="F945" s="44"/>
      <c r="G945" s="44"/>
      <c r="H945" s="44"/>
      <c r="I945" s="108"/>
      <c r="J945" s="44"/>
      <c r="K945" s="44" t="str">
        <f t="shared" si="72"/>
        <v/>
      </c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16">
        <f t="shared" si="73"/>
        <v>0</v>
      </c>
      <c r="AX945" s="16">
        <f t="shared" si="74"/>
        <v>0</v>
      </c>
      <c r="AY945" s="16">
        <f t="shared" si="75"/>
        <v>0</v>
      </c>
      <c r="AZ945" s="18" t="str">
        <f t="shared" si="76"/>
        <v/>
      </c>
      <c r="BA945" s="54"/>
    </row>
    <row r="946" spans="1:53" x14ac:dyDescent="0.25">
      <c r="A946" s="108"/>
      <c r="B946" s="44"/>
      <c r="C946" s="44"/>
      <c r="D946" s="44"/>
      <c r="E946" s="44"/>
      <c r="F946" s="44"/>
      <c r="G946" s="44"/>
      <c r="H946" s="44"/>
      <c r="I946" s="108"/>
      <c r="J946" s="44"/>
      <c r="K946" s="44" t="str">
        <f t="shared" si="72"/>
        <v/>
      </c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16">
        <f t="shared" si="73"/>
        <v>0</v>
      </c>
      <c r="AX946" s="16">
        <f t="shared" si="74"/>
        <v>0</v>
      </c>
      <c r="AY946" s="16">
        <f t="shared" si="75"/>
        <v>0</v>
      </c>
      <c r="AZ946" s="18" t="str">
        <f t="shared" si="76"/>
        <v/>
      </c>
      <c r="BA946" s="54"/>
    </row>
    <row r="947" spans="1:53" x14ac:dyDescent="0.25">
      <c r="A947" s="108"/>
      <c r="B947" s="44"/>
      <c r="C947" s="44"/>
      <c r="D947" s="44"/>
      <c r="E947" s="44"/>
      <c r="F947" s="44"/>
      <c r="G947" s="44"/>
      <c r="H947" s="44"/>
      <c r="I947" s="108"/>
      <c r="J947" s="44"/>
      <c r="K947" s="44" t="str">
        <f t="shared" si="72"/>
        <v/>
      </c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16">
        <f t="shared" si="73"/>
        <v>0</v>
      </c>
      <c r="AX947" s="16">
        <f t="shared" si="74"/>
        <v>0</v>
      </c>
      <c r="AY947" s="16">
        <f t="shared" si="75"/>
        <v>0</v>
      </c>
      <c r="AZ947" s="18" t="str">
        <f t="shared" si="76"/>
        <v/>
      </c>
      <c r="BA947" s="54"/>
    </row>
    <row r="948" spans="1:53" x14ac:dyDescent="0.25">
      <c r="A948" s="108"/>
      <c r="B948" s="44"/>
      <c r="C948" s="44"/>
      <c r="D948" s="44"/>
      <c r="E948" s="44"/>
      <c r="F948" s="44"/>
      <c r="G948" s="44"/>
      <c r="H948" s="44"/>
      <c r="I948" s="108"/>
      <c r="J948" s="44"/>
      <c r="K948" s="44" t="str">
        <f t="shared" si="72"/>
        <v/>
      </c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16">
        <f t="shared" si="73"/>
        <v>0</v>
      </c>
      <c r="AX948" s="16">
        <f t="shared" si="74"/>
        <v>0</v>
      </c>
      <c r="AY948" s="16">
        <f t="shared" si="75"/>
        <v>0</v>
      </c>
      <c r="AZ948" s="18" t="str">
        <f t="shared" si="76"/>
        <v/>
      </c>
      <c r="BA948" s="54"/>
    </row>
    <row r="949" spans="1:53" x14ac:dyDescent="0.25">
      <c r="A949" s="108"/>
      <c r="B949" s="44"/>
      <c r="C949" s="44"/>
      <c r="D949" s="44"/>
      <c r="E949" s="44"/>
      <c r="F949" s="44"/>
      <c r="G949" s="44"/>
      <c r="H949" s="44"/>
      <c r="I949" s="108"/>
      <c r="J949" s="44"/>
      <c r="K949" s="44" t="str">
        <f t="shared" si="72"/>
        <v/>
      </c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16">
        <f t="shared" si="73"/>
        <v>0</v>
      </c>
      <c r="AX949" s="16">
        <f t="shared" si="74"/>
        <v>0</v>
      </c>
      <c r="AY949" s="16">
        <f t="shared" si="75"/>
        <v>0</v>
      </c>
      <c r="AZ949" s="18" t="str">
        <f t="shared" si="76"/>
        <v/>
      </c>
      <c r="BA949" s="54"/>
    </row>
    <row r="950" spans="1:53" x14ac:dyDescent="0.25">
      <c r="A950" s="108"/>
      <c r="B950" s="44"/>
      <c r="C950" s="44"/>
      <c r="D950" s="44"/>
      <c r="E950" s="44"/>
      <c r="F950" s="44"/>
      <c r="G950" s="44"/>
      <c r="H950" s="44"/>
      <c r="I950" s="108"/>
      <c r="J950" s="44"/>
      <c r="K950" s="44" t="str">
        <f t="shared" si="72"/>
        <v/>
      </c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16">
        <f t="shared" si="73"/>
        <v>0</v>
      </c>
      <c r="AX950" s="16">
        <f t="shared" si="74"/>
        <v>0</v>
      </c>
      <c r="AY950" s="16">
        <f t="shared" si="75"/>
        <v>0</v>
      </c>
      <c r="AZ950" s="18" t="str">
        <f t="shared" si="76"/>
        <v/>
      </c>
      <c r="BA950" s="54"/>
    </row>
    <row r="951" spans="1:53" x14ac:dyDescent="0.25">
      <c r="A951" s="108"/>
      <c r="B951" s="44"/>
      <c r="C951" s="44"/>
      <c r="D951" s="44"/>
      <c r="E951" s="44"/>
      <c r="F951" s="44"/>
      <c r="G951" s="44"/>
      <c r="H951" s="44"/>
      <c r="I951" s="108"/>
      <c r="J951" s="44"/>
      <c r="K951" s="44" t="str">
        <f t="shared" si="72"/>
        <v/>
      </c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16">
        <f t="shared" si="73"/>
        <v>0</v>
      </c>
      <c r="AX951" s="16">
        <f t="shared" si="74"/>
        <v>0</v>
      </c>
      <c r="AY951" s="16">
        <f t="shared" si="75"/>
        <v>0</v>
      </c>
      <c r="AZ951" s="18" t="str">
        <f t="shared" si="76"/>
        <v/>
      </c>
      <c r="BA951" s="54"/>
    </row>
    <row r="952" spans="1:53" x14ac:dyDescent="0.25">
      <c r="A952" s="108"/>
      <c r="B952" s="44"/>
      <c r="C952" s="44"/>
      <c r="D952" s="44"/>
      <c r="E952" s="44"/>
      <c r="F952" s="44"/>
      <c r="G952" s="44"/>
      <c r="H952" s="44"/>
      <c r="I952" s="108"/>
      <c r="J952" s="44"/>
      <c r="K952" s="44" t="str">
        <f t="shared" si="72"/>
        <v/>
      </c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16">
        <f t="shared" si="73"/>
        <v>0</v>
      </c>
      <c r="AX952" s="16">
        <f t="shared" si="74"/>
        <v>0</v>
      </c>
      <c r="AY952" s="16">
        <f t="shared" si="75"/>
        <v>0</v>
      </c>
      <c r="AZ952" s="18" t="str">
        <f t="shared" si="76"/>
        <v/>
      </c>
      <c r="BA952" s="54"/>
    </row>
    <row r="953" spans="1:53" x14ac:dyDescent="0.25">
      <c r="A953" s="108"/>
      <c r="B953" s="44"/>
      <c r="C953" s="44"/>
      <c r="D953" s="44"/>
      <c r="E953" s="44"/>
      <c r="F953" s="44"/>
      <c r="G953" s="44"/>
      <c r="H953" s="44"/>
      <c r="I953" s="108"/>
      <c r="J953" s="44"/>
      <c r="K953" s="44" t="str">
        <f t="shared" si="72"/>
        <v/>
      </c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16">
        <f t="shared" si="73"/>
        <v>0</v>
      </c>
      <c r="AX953" s="16">
        <f t="shared" si="74"/>
        <v>0</v>
      </c>
      <c r="AY953" s="16">
        <f t="shared" si="75"/>
        <v>0</v>
      </c>
      <c r="AZ953" s="18" t="str">
        <f t="shared" si="76"/>
        <v/>
      </c>
      <c r="BA953" s="54"/>
    </row>
    <row r="954" spans="1:53" x14ac:dyDescent="0.25">
      <c r="A954" s="108"/>
      <c r="B954" s="44"/>
      <c r="C954" s="44"/>
      <c r="D954" s="44"/>
      <c r="E954" s="44"/>
      <c r="F954" s="44"/>
      <c r="G954" s="44"/>
      <c r="H954" s="44"/>
      <c r="I954" s="108"/>
      <c r="J954" s="44"/>
      <c r="K954" s="44" t="str">
        <f t="shared" si="72"/>
        <v/>
      </c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16">
        <f t="shared" si="73"/>
        <v>0</v>
      </c>
      <c r="AX954" s="16">
        <f t="shared" si="74"/>
        <v>0</v>
      </c>
      <c r="AY954" s="16">
        <f t="shared" si="75"/>
        <v>0</v>
      </c>
      <c r="AZ954" s="18" t="str">
        <f t="shared" si="76"/>
        <v/>
      </c>
      <c r="BA954" s="54"/>
    </row>
    <row r="955" spans="1:53" x14ac:dyDescent="0.25">
      <c r="A955" s="108"/>
      <c r="B955" s="44"/>
      <c r="C955" s="44"/>
      <c r="D955" s="44"/>
      <c r="E955" s="44"/>
      <c r="F955" s="44"/>
      <c r="G955" s="44"/>
      <c r="H955" s="44"/>
      <c r="I955" s="108"/>
      <c r="J955" s="44"/>
      <c r="K955" s="44" t="str">
        <f t="shared" si="72"/>
        <v/>
      </c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16">
        <f t="shared" si="73"/>
        <v>0</v>
      </c>
      <c r="AX955" s="16">
        <f t="shared" si="74"/>
        <v>0</v>
      </c>
      <c r="AY955" s="16">
        <f t="shared" si="75"/>
        <v>0</v>
      </c>
      <c r="AZ955" s="18" t="str">
        <f t="shared" si="76"/>
        <v/>
      </c>
      <c r="BA955" s="54"/>
    </row>
    <row r="956" spans="1:53" x14ac:dyDescent="0.25">
      <c r="A956" s="108"/>
      <c r="B956" s="44"/>
      <c r="C956" s="44"/>
      <c r="D956" s="44"/>
      <c r="E956" s="44"/>
      <c r="F956" s="44"/>
      <c r="G956" s="44"/>
      <c r="H956" s="44"/>
      <c r="I956" s="108"/>
      <c r="J956" s="44"/>
      <c r="K956" s="44" t="str">
        <f t="shared" si="72"/>
        <v/>
      </c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16">
        <f t="shared" si="73"/>
        <v>0</v>
      </c>
      <c r="AX956" s="16">
        <f t="shared" si="74"/>
        <v>0</v>
      </c>
      <c r="AY956" s="16">
        <f t="shared" si="75"/>
        <v>0</v>
      </c>
      <c r="AZ956" s="18" t="str">
        <f t="shared" si="76"/>
        <v/>
      </c>
      <c r="BA956" s="54"/>
    </row>
    <row r="957" spans="1:53" x14ac:dyDescent="0.25">
      <c r="A957" s="108"/>
      <c r="B957" s="44"/>
      <c r="C957" s="44"/>
      <c r="D957" s="44"/>
      <c r="E957" s="44"/>
      <c r="F957" s="44"/>
      <c r="G957" s="44"/>
      <c r="H957" s="44"/>
      <c r="I957" s="108"/>
      <c r="J957" s="44"/>
      <c r="K957" s="44" t="str">
        <f t="shared" si="72"/>
        <v/>
      </c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16">
        <f t="shared" si="73"/>
        <v>0</v>
      </c>
      <c r="AX957" s="16">
        <f t="shared" si="74"/>
        <v>0</v>
      </c>
      <c r="AY957" s="16">
        <f t="shared" si="75"/>
        <v>0</v>
      </c>
      <c r="AZ957" s="18" t="str">
        <f t="shared" si="76"/>
        <v/>
      </c>
      <c r="BA957" s="54"/>
    </row>
    <row r="958" spans="1:53" x14ac:dyDescent="0.25">
      <c r="A958" s="108"/>
      <c r="B958" s="44"/>
      <c r="C958" s="44"/>
      <c r="D958" s="44"/>
      <c r="E958" s="44"/>
      <c r="F958" s="44"/>
      <c r="G958" s="44"/>
      <c r="H958" s="44"/>
      <c r="I958" s="108"/>
      <c r="J958" s="44"/>
      <c r="K958" s="44" t="str">
        <f t="shared" si="72"/>
        <v/>
      </c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16">
        <f t="shared" si="73"/>
        <v>0</v>
      </c>
      <c r="AX958" s="16">
        <f t="shared" si="74"/>
        <v>0</v>
      </c>
      <c r="AY958" s="16">
        <f t="shared" si="75"/>
        <v>0</v>
      </c>
      <c r="AZ958" s="18" t="str">
        <f t="shared" si="76"/>
        <v/>
      </c>
      <c r="BA958" s="54"/>
    </row>
    <row r="959" spans="1:53" x14ac:dyDescent="0.25">
      <c r="A959" s="108"/>
      <c r="B959" s="44"/>
      <c r="C959" s="44"/>
      <c r="D959" s="44"/>
      <c r="E959" s="44"/>
      <c r="F959" s="44"/>
      <c r="G959" s="44"/>
      <c r="H959" s="44"/>
      <c r="I959" s="108"/>
      <c r="J959" s="44"/>
      <c r="K959" s="44" t="str">
        <f t="shared" si="72"/>
        <v/>
      </c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16">
        <f t="shared" si="73"/>
        <v>0</v>
      </c>
      <c r="AX959" s="16">
        <f t="shared" si="74"/>
        <v>0</v>
      </c>
      <c r="AY959" s="16">
        <f t="shared" si="75"/>
        <v>0</v>
      </c>
      <c r="AZ959" s="18" t="str">
        <f t="shared" si="76"/>
        <v/>
      </c>
      <c r="BA959" s="54"/>
    </row>
    <row r="960" spans="1:53" x14ac:dyDescent="0.25">
      <c r="A960" s="108"/>
      <c r="B960" s="44"/>
      <c r="C960" s="44"/>
      <c r="D960" s="44"/>
      <c r="E960" s="44"/>
      <c r="F960" s="44"/>
      <c r="G960" s="44"/>
      <c r="H960" s="44"/>
      <c r="I960" s="108"/>
      <c r="J960" s="44"/>
      <c r="K960" s="44" t="str">
        <f t="shared" si="72"/>
        <v/>
      </c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16">
        <f t="shared" si="73"/>
        <v>0</v>
      </c>
      <c r="AX960" s="16">
        <f t="shared" si="74"/>
        <v>0</v>
      </c>
      <c r="AY960" s="16">
        <f t="shared" si="75"/>
        <v>0</v>
      </c>
      <c r="AZ960" s="18" t="str">
        <f t="shared" si="76"/>
        <v/>
      </c>
      <c r="BA960" s="54"/>
    </row>
    <row r="961" spans="1:53" x14ac:dyDescent="0.25">
      <c r="A961" s="108"/>
      <c r="B961" s="44"/>
      <c r="C961" s="44"/>
      <c r="D961" s="44"/>
      <c r="E961" s="44"/>
      <c r="F961" s="44"/>
      <c r="G961" s="44"/>
      <c r="H961" s="44"/>
      <c r="I961" s="108"/>
      <c r="J961" s="44"/>
      <c r="K961" s="44" t="str">
        <f t="shared" si="72"/>
        <v/>
      </c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16">
        <f t="shared" si="73"/>
        <v>0</v>
      </c>
      <c r="AX961" s="16">
        <f t="shared" si="74"/>
        <v>0</v>
      </c>
      <c r="AY961" s="16">
        <f t="shared" si="75"/>
        <v>0</v>
      </c>
      <c r="AZ961" s="18" t="str">
        <f t="shared" si="76"/>
        <v/>
      </c>
      <c r="BA961" s="54"/>
    </row>
    <row r="962" spans="1:53" x14ac:dyDescent="0.25">
      <c r="A962" s="108"/>
      <c r="B962" s="44"/>
      <c r="C962" s="44"/>
      <c r="D962" s="44"/>
      <c r="E962" s="44"/>
      <c r="F962" s="44"/>
      <c r="G962" s="44"/>
      <c r="H962" s="44"/>
      <c r="I962" s="108"/>
      <c r="J962" s="44"/>
      <c r="K962" s="44" t="str">
        <f t="shared" si="72"/>
        <v/>
      </c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16">
        <f t="shared" si="73"/>
        <v>0</v>
      </c>
      <c r="AX962" s="16">
        <f t="shared" si="74"/>
        <v>0</v>
      </c>
      <c r="AY962" s="16">
        <f t="shared" si="75"/>
        <v>0</v>
      </c>
      <c r="AZ962" s="18" t="str">
        <f t="shared" si="76"/>
        <v/>
      </c>
      <c r="BA962" s="54"/>
    </row>
    <row r="963" spans="1:53" x14ac:dyDescent="0.25">
      <c r="A963" s="108"/>
      <c r="B963" s="44"/>
      <c r="C963" s="44"/>
      <c r="D963" s="44"/>
      <c r="E963" s="44"/>
      <c r="F963" s="44"/>
      <c r="G963" s="44"/>
      <c r="H963" s="44"/>
      <c r="I963" s="108"/>
      <c r="J963" s="44"/>
      <c r="K963" s="44" t="str">
        <f t="shared" si="72"/>
        <v/>
      </c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16">
        <f t="shared" si="73"/>
        <v>0</v>
      </c>
      <c r="AX963" s="16">
        <f t="shared" si="74"/>
        <v>0</v>
      </c>
      <c r="AY963" s="16">
        <f t="shared" si="75"/>
        <v>0</v>
      </c>
      <c r="AZ963" s="18" t="str">
        <f t="shared" si="76"/>
        <v/>
      </c>
      <c r="BA963" s="54"/>
    </row>
    <row r="964" spans="1:53" x14ac:dyDescent="0.25">
      <c r="A964" s="108"/>
      <c r="B964" s="44"/>
      <c r="C964" s="44"/>
      <c r="D964" s="44"/>
      <c r="E964" s="44"/>
      <c r="F964" s="44"/>
      <c r="G964" s="44"/>
      <c r="H964" s="44"/>
      <c r="I964" s="108"/>
      <c r="J964" s="44"/>
      <c r="K964" s="44" t="str">
        <f t="shared" ref="K964:K1001" si="77">AZ964</f>
        <v/>
      </c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16">
        <f t="shared" ref="AW964:AW1001" si="78">COUNTIF(L964:AV964,"=3")+COUNTIF(L964:AV964,"=4")+COUNTIF(L964:AV964,"=5")</f>
        <v>0</v>
      </c>
      <c r="AX964" s="16">
        <f t="shared" ref="AX964:AX1001" si="79">COUNTIF(L964:AV964,"=4")</f>
        <v>0</v>
      </c>
      <c r="AY964" s="16">
        <f t="shared" ref="AY964:AY1001" si="80">COUNTIF(L964:AV964,"=1")</f>
        <v>0</v>
      </c>
      <c r="AZ964" s="18" t="str">
        <f t="shared" ref="AZ964:AZ1001" si="81">IFERROR(IF(I964&lt;&gt;"",IF(AX964/AW964*100=100, (AX964+AY964)/AW964*100,AX964/AW964*100),""),0)</f>
        <v/>
      </c>
      <c r="BA964" s="54"/>
    </row>
    <row r="965" spans="1:53" x14ac:dyDescent="0.25">
      <c r="A965" s="108"/>
      <c r="B965" s="44"/>
      <c r="C965" s="44"/>
      <c r="D965" s="44"/>
      <c r="E965" s="44"/>
      <c r="F965" s="44"/>
      <c r="G965" s="44"/>
      <c r="H965" s="44"/>
      <c r="I965" s="108"/>
      <c r="J965" s="44"/>
      <c r="K965" s="44" t="str">
        <f t="shared" si="77"/>
        <v/>
      </c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16">
        <f t="shared" si="78"/>
        <v>0</v>
      </c>
      <c r="AX965" s="16">
        <f t="shared" si="79"/>
        <v>0</v>
      </c>
      <c r="AY965" s="16">
        <f t="shared" si="80"/>
        <v>0</v>
      </c>
      <c r="AZ965" s="18" t="str">
        <f t="shared" si="81"/>
        <v/>
      </c>
      <c r="BA965" s="54"/>
    </row>
    <row r="966" spans="1:53" x14ac:dyDescent="0.25">
      <c r="A966" s="108"/>
      <c r="B966" s="44"/>
      <c r="C966" s="44"/>
      <c r="D966" s="44"/>
      <c r="E966" s="44"/>
      <c r="F966" s="44"/>
      <c r="G966" s="44"/>
      <c r="H966" s="44"/>
      <c r="I966" s="108"/>
      <c r="J966" s="44"/>
      <c r="K966" s="44" t="str">
        <f t="shared" si="77"/>
        <v/>
      </c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16">
        <f t="shared" si="78"/>
        <v>0</v>
      </c>
      <c r="AX966" s="16">
        <f t="shared" si="79"/>
        <v>0</v>
      </c>
      <c r="AY966" s="16">
        <f t="shared" si="80"/>
        <v>0</v>
      </c>
      <c r="AZ966" s="18" t="str">
        <f t="shared" si="81"/>
        <v/>
      </c>
      <c r="BA966" s="54"/>
    </row>
    <row r="967" spans="1:53" x14ac:dyDescent="0.25">
      <c r="A967" s="108"/>
      <c r="B967" s="44"/>
      <c r="C967" s="44"/>
      <c r="D967" s="44"/>
      <c r="E967" s="44"/>
      <c r="F967" s="44"/>
      <c r="G967" s="44"/>
      <c r="H967" s="44"/>
      <c r="I967" s="108"/>
      <c r="J967" s="44"/>
      <c r="K967" s="44" t="str">
        <f t="shared" si="77"/>
        <v/>
      </c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16">
        <f t="shared" si="78"/>
        <v>0</v>
      </c>
      <c r="AX967" s="16">
        <f t="shared" si="79"/>
        <v>0</v>
      </c>
      <c r="AY967" s="16">
        <f t="shared" si="80"/>
        <v>0</v>
      </c>
      <c r="AZ967" s="18" t="str">
        <f t="shared" si="81"/>
        <v/>
      </c>
      <c r="BA967" s="54"/>
    </row>
    <row r="968" spans="1:53" x14ac:dyDescent="0.25">
      <c r="A968" s="108"/>
      <c r="B968" s="44"/>
      <c r="C968" s="44"/>
      <c r="D968" s="44"/>
      <c r="E968" s="44"/>
      <c r="F968" s="44"/>
      <c r="G968" s="44"/>
      <c r="H968" s="44"/>
      <c r="I968" s="108"/>
      <c r="J968" s="44"/>
      <c r="K968" s="44" t="str">
        <f t="shared" si="77"/>
        <v/>
      </c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16">
        <f t="shared" si="78"/>
        <v>0</v>
      </c>
      <c r="AX968" s="16">
        <f t="shared" si="79"/>
        <v>0</v>
      </c>
      <c r="AY968" s="16">
        <f t="shared" si="80"/>
        <v>0</v>
      </c>
      <c r="AZ968" s="18" t="str">
        <f t="shared" si="81"/>
        <v/>
      </c>
      <c r="BA968" s="54"/>
    </row>
    <row r="969" spans="1:53" x14ac:dyDescent="0.25">
      <c r="A969" s="108"/>
      <c r="B969" s="44"/>
      <c r="C969" s="44"/>
      <c r="D969" s="44"/>
      <c r="E969" s="44"/>
      <c r="F969" s="44"/>
      <c r="G969" s="44"/>
      <c r="H969" s="44"/>
      <c r="I969" s="108"/>
      <c r="J969" s="44"/>
      <c r="K969" s="44" t="str">
        <f t="shared" si="77"/>
        <v/>
      </c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16">
        <f t="shared" si="78"/>
        <v>0</v>
      </c>
      <c r="AX969" s="16">
        <f t="shared" si="79"/>
        <v>0</v>
      </c>
      <c r="AY969" s="16">
        <f t="shared" si="80"/>
        <v>0</v>
      </c>
      <c r="AZ969" s="18" t="str">
        <f t="shared" si="81"/>
        <v/>
      </c>
      <c r="BA969" s="54"/>
    </row>
    <row r="970" spans="1:53" x14ac:dyDescent="0.25">
      <c r="A970" s="108"/>
      <c r="B970" s="44"/>
      <c r="C970" s="44"/>
      <c r="D970" s="44"/>
      <c r="E970" s="44"/>
      <c r="F970" s="44"/>
      <c r="G970" s="44"/>
      <c r="H970" s="44"/>
      <c r="I970" s="108"/>
      <c r="J970" s="44"/>
      <c r="K970" s="44" t="str">
        <f t="shared" si="77"/>
        <v/>
      </c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16">
        <f t="shared" si="78"/>
        <v>0</v>
      </c>
      <c r="AX970" s="16">
        <f t="shared" si="79"/>
        <v>0</v>
      </c>
      <c r="AY970" s="16">
        <f t="shared" si="80"/>
        <v>0</v>
      </c>
      <c r="AZ970" s="18" t="str">
        <f t="shared" si="81"/>
        <v/>
      </c>
      <c r="BA970" s="54"/>
    </row>
    <row r="971" spans="1:53" x14ac:dyDescent="0.25">
      <c r="A971" s="108"/>
      <c r="B971" s="44"/>
      <c r="C971" s="44"/>
      <c r="D971" s="44"/>
      <c r="E971" s="44"/>
      <c r="F971" s="44"/>
      <c r="G971" s="44"/>
      <c r="H971" s="44"/>
      <c r="I971" s="108"/>
      <c r="J971" s="44"/>
      <c r="K971" s="44" t="str">
        <f t="shared" si="77"/>
        <v/>
      </c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16">
        <f t="shared" si="78"/>
        <v>0</v>
      </c>
      <c r="AX971" s="16">
        <f t="shared" si="79"/>
        <v>0</v>
      </c>
      <c r="AY971" s="16">
        <f t="shared" si="80"/>
        <v>0</v>
      </c>
      <c r="AZ971" s="18" t="str">
        <f t="shared" si="81"/>
        <v/>
      </c>
      <c r="BA971" s="54"/>
    </row>
    <row r="972" spans="1:53" x14ac:dyDescent="0.25">
      <c r="A972" s="108"/>
      <c r="B972" s="44"/>
      <c r="C972" s="44"/>
      <c r="D972" s="44"/>
      <c r="E972" s="44"/>
      <c r="F972" s="44"/>
      <c r="G972" s="44"/>
      <c r="H972" s="44"/>
      <c r="I972" s="108"/>
      <c r="J972" s="44"/>
      <c r="K972" s="44" t="str">
        <f t="shared" si="77"/>
        <v/>
      </c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16">
        <f t="shared" si="78"/>
        <v>0</v>
      </c>
      <c r="AX972" s="16">
        <f t="shared" si="79"/>
        <v>0</v>
      </c>
      <c r="AY972" s="16">
        <f t="shared" si="80"/>
        <v>0</v>
      </c>
      <c r="AZ972" s="18" t="str">
        <f t="shared" si="81"/>
        <v/>
      </c>
      <c r="BA972" s="54"/>
    </row>
    <row r="973" spans="1:53" x14ac:dyDescent="0.25">
      <c r="A973" s="108"/>
      <c r="B973" s="44"/>
      <c r="C973" s="44"/>
      <c r="D973" s="44"/>
      <c r="E973" s="44"/>
      <c r="F973" s="44"/>
      <c r="G973" s="44"/>
      <c r="H973" s="44"/>
      <c r="I973" s="108"/>
      <c r="J973" s="44"/>
      <c r="K973" s="44" t="str">
        <f t="shared" si="77"/>
        <v/>
      </c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16">
        <f t="shared" si="78"/>
        <v>0</v>
      </c>
      <c r="AX973" s="16">
        <f t="shared" si="79"/>
        <v>0</v>
      </c>
      <c r="AY973" s="16">
        <f t="shared" si="80"/>
        <v>0</v>
      </c>
      <c r="AZ973" s="18" t="str">
        <f t="shared" si="81"/>
        <v/>
      </c>
      <c r="BA973" s="54"/>
    </row>
    <row r="974" spans="1:53" x14ac:dyDescent="0.25">
      <c r="A974" s="108"/>
      <c r="B974" s="44"/>
      <c r="C974" s="44"/>
      <c r="D974" s="44"/>
      <c r="E974" s="44"/>
      <c r="F974" s="44"/>
      <c r="G974" s="44"/>
      <c r="H974" s="44"/>
      <c r="I974" s="108"/>
      <c r="J974" s="44"/>
      <c r="K974" s="44" t="str">
        <f t="shared" si="77"/>
        <v/>
      </c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16">
        <f t="shared" si="78"/>
        <v>0</v>
      </c>
      <c r="AX974" s="16">
        <f t="shared" si="79"/>
        <v>0</v>
      </c>
      <c r="AY974" s="16">
        <f t="shared" si="80"/>
        <v>0</v>
      </c>
      <c r="AZ974" s="18" t="str">
        <f t="shared" si="81"/>
        <v/>
      </c>
      <c r="BA974" s="54"/>
    </row>
    <row r="975" spans="1:53" x14ac:dyDescent="0.25">
      <c r="A975" s="108"/>
      <c r="B975" s="44"/>
      <c r="C975" s="44"/>
      <c r="D975" s="44"/>
      <c r="E975" s="44"/>
      <c r="F975" s="44"/>
      <c r="G975" s="44"/>
      <c r="H975" s="44"/>
      <c r="I975" s="108"/>
      <c r="J975" s="44"/>
      <c r="K975" s="44" t="str">
        <f t="shared" si="77"/>
        <v/>
      </c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16">
        <f t="shared" si="78"/>
        <v>0</v>
      </c>
      <c r="AX975" s="16">
        <f t="shared" si="79"/>
        <v>0</v>
      </c>
      <c r="AY975" s="16">
        <f t="shared" si="80"/>
        <v>0</v>
      </c>
      <c r="AZ975" s="18" t="str">
        <f t="shared" si="81"/>
        <v/>
      </c>
      <c r="BA975" s="54"/>
    </row>
    <row r="976" spans="1:53" x14ac:dyDescent="0.25">
      <c r="A976" s="108"/>
      <c r="B976" s="44"/>
      <c r="C976" s="44"/>
      <c r="D976" s="44"/>
      <c r="E976" s="44"/>
      <c r="F976" s="44"/>
      <c r="G976" s="44"/>
      <c r="H976" s="44"/>
      <c r="I976" s="108"/>
      <c r="J976" s="44"/>
      <c r="K976" s="44" t="str">
        <f t="shared" si="77"/>
        <v/>
      </c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16">
        <f t="shared" si="78"/>
        <v>0</v>
      </c>
      <c r="AX976" s="16">
        <f t="shared" si="79"/>
        <v>0</v>
      </c>
      <c r="AY976" s="16">
        <f t="shared" si="80"/>
        <v>0</v>
      </c>
      <c r="AZ976" s="18" t="str">
        <f t="shared" si="81"/>
        <v/>
      </c>
      <c r="BA976" s="54"/>
    </row>
    <row r="977" spans="1:53" x14ac:dyDescent="0.25">
      <c r="A977" s="108"/>
      <c r="B977" s="44"/>
      <c r="C977" s="44"/>
      <c r="D977" s="44"/>
      <c r="E977" s="44"/>
      <c r="F977" s="44"/>
      <c r="G977" s="44"/>
      <c r="H977" s="44"/>
      <c r="I977" s="108"/>
      <c r="J977" s="44"/>
      <c r="K977" s="44" t="str">
        <f t="shared" si="77"/>
        <v/>
      </c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16">
        <f t="shared" si="78"/>
        <v>0</v>
      </c>
      <c r="AX977" s="16">
        <f t="shared" si="79"/>
        <v>0</v>
      </c>
      <c r="AY977" s="16">
        <f t="shared" si="80"/>
        <v>0</v>
      </c>
      <c r="AZ977" s="18" t="str">
        <f t="shared" si="81"/>
        <v/>
      </c>
      <c r="BA977" s="54"/>
    </row>
    <row r="978" spans="1:53" x14ac:dyDescent="0.25">
      <c r="A978" s="108"/>
      <c r="B978" s="44"/>
      <c r="C978" s="44"/>
      <c r="D978" s="44"/>
      <c r="E978" s="44"/>
      <c r="F978" s="44"/>
      <c r="G978" s="44"/>
      <c r="H978" s="44"/>
      <c r="I978" s="108"/>
      <c r="J978" s="44"/>
      <c r="K978" s="44" t="str">
        <f t="shared" si="77"/>
        <v/>
      </c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16">
        <f t="shared" si="78"/>
        <v>0</v>
      </c>
      <c r="AX978" s="16">
        <f t="shared" si="79"/>
        <v>0</v>
      </c>
      <c r="AY978" s="16">
        <f t="shared" si="80"/>
        <v>0</v>
      </c>
      <c r="AZ978" s="18" t="str">
        <f t="shared" si="81"/>
        <v/>
      </c>
      <c r="BA978" s="54"/>
    </row>
    <row r="979" spans="1:53" x14ac:dyDescent="0.25">
      <c r="A979" s="108"/>
      <c r="B979" s="44"/>
      <c r="C979" s="44"/>
      <c r="D979" s="44"/>
      <c r="E979" s="44"/>
      <c r="F979" s="44"/>
      <c r="G979" s="44"/>
      <c r="H979" s="44"/>
      <c r="I979" s="108"/>
      <c r="J979" s="44"/>
      <c r="K979" s="44" t="str">
        <f t="shared" si="77"/>
        <v/>
      </c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16">
        <f t="shared" si="78"/>
        <v>0</v>
      </c>
      <c r="AX979" s="16">
        <f t="shared" si="79"/>
        <v>0</v>
      </c>
      <c r="AY979" s="16">
        <f t="shared" si="80"/>
        <v>0</v>
      </c>
      <c r="AZ979" s="18" t="str">
        <f t="shared" si="81"/>
        <v/>
      </c>
      <c r="BA979" s="54"/>
    </row>
    <row r="980" spans="1:53" x14ac:dyDescent="0.25">
      <c r="A980" s="108"/>
      <c r="B980" s="44"/>
      <c r="C980" s="44"/>
      <c r="D980" s="44"/>
      <c r="E980" s="44"/>
      <c r="F980" s="44"/>
      <c r="G980" s="44"/>
      <c r="H980" s="44"/>
      <c r="I980" s="108"/>
      <c r="J980" s="44"/>
      <c r="K980" s="44" t="str">
        <f t="shared" si="77"/>
        <v/>
      </c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16">
        <f t="shared" si="78"/>
        <v>0</v>
      </c>
      <c r="AX980" s="16">
        <f t="shared" si="79"/>
        <v>0</v>
      </c>
      <c r="AY980" s="16">
        <f t="shared" si="80"/>
        <v>0</v>
      </c>
      <c r="AZ980" s="18" t="str">
        <f t="shared" si="81"/>
        <v/>
      </c>
      <c r="BA980" s="54"/>
    </row>
    <row r="981" spans="1:53" x14ac:dyDescent="0.25">
      <c r="A981" s="108"/>
      <c r="B981" s="44"/>
      <c r="C981" s="44"/>
      <c r="D981" s="44"/>
      <c r="E981" s="44"/>
      <c r="F981" s="44"/>
      <c r="G981" s="44"/>
      <c r="H981" s="44"/>
      <c r="I981" s="108"/>
      <c r="J981" s="44"/>
      <c r="K981" s="44" t="str">
        <f t="shared" si="77"/>
        <v/>
      </c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16">
        <f t="shared" si="78"/>
        <v>0</v>
      </c>
      <c r="AX981" s="16">
        <f t="shared" si="79"/>
        <v>0</v>
      </c>
      <c r="AY981" s="16">
        <f t="shared" si="80"/>
        <v>0</v>
      </c>
      <c r="AZ981" s="18" t="str">
        <f t="shared" si="81"/>
        <v/>
      </c>
      <c r="BA981" s="54"/>
    </row>
    <row r="982" spans="1:53" x14ac:dyDescent="0.25">
      <c r="A982" s="108"/>
      <c r="B982" s="44"/>
      <c r="C982" s="44"/>
      <c r="D982" s="44"/>
      <c r="E982" s="44"/>
      <c r="F982" s="44"/>
      <c r="G982" s="44"/>
      <c r="H982" s="44"/>
      <c r="I982" s="108"/>
      <c r="J982" s="44"/>
      <c r="K982" s="44" t="str">
        <f t="shared" si="77"/>
        <v/>
      </c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16">
        <f t="shared" si="78"/>
        <v>0</v>
      </c>
      <c r="AX982" s="16">
        <f t="shared" si="79"/>
        <v>0</v>
      </c>
      <c r="AY982" s="16">
        <f t="shared" si="80"/>
        <v>0</v>
      </c>
      <c r="AZ982" s="18" t="str">
        <f t="shared" si="81"/>
        <v/>
      </c>
      <c r="BA982" s="54"/>
    </row>
    <row r="983" spans="1:53" x14ac:dyDescent="0.25">
      <c r="A983" s="108"/>
      <c r="B983" s="44"/>
      <c r="C983" s="44"/>
      <c r="D983" s="44"/>
      <c r="E983" s="44"/>
      <c r="F983" s="44"/>
      <c r="G983" s="44"/>
      <c r="H983" s="44"/>
      <c r="I983" s="108"/>
      <c r="J983" s="44"/>
      <c r="K983" s="44" t="str">
        <f t="shared" si="77"/>
        <v/>
      </c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16">
        <f t="shared" si="78"/>
        <v>0</v>
      </c>
      <c r="AX983" s="16">
        <f t="shared" si="79"/>
        <v>0</v>
      </c>
      <c r="AY983" s="16">
        <f t="shared" si="80"/>
        <v>0</v>
      </c>
      <c r="AZ983" s="18" t="str">
        <f t="shared" si="81"/>
        <v/>
      </c>
      <c r="BA983" s="54"/>
    </row>
    <row r="984" spans="1:53" x14ac:dyDescent="0.25">
      <c r="A984" s="108"/>
      <c r="B984" s="44"/>
      <c r="C984" s="44"/>
      <c r="D984" s="44"/>
      <c r="E984" s="44"/>
      <c r="F984" s="44"/>
      <c r="G984" s="44"/>
      <c r="H984" s="44"/>
      <c r="I984" s="108"/>
      <c r="J984" s="44"/>
      <c r="K984" s="44" t="str">
        <f t="shared" si="77"/>
        <v/>
      </c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16">
        <f t="shared" si="78"/>
        <v>0</v>
      </c>
      <c r="AX984" s="16">
        <f t="shared" si="79"/>
        <v>0</v>
      </c>
      <c r="AY984" s="16">
        <f t="shared" si="80"/>
        <v>0</v>
      </c>
      <c r="AZ984" s="18" t="str">
        <f t="shared" si="81"/>
        <v/>
      </c>
      <c r="BA984" s="54"/>
    </row>
    <row r="985" spans="1:53" x14ac:dyDescent="0.25">
      <c r="A985" s="108"/>
      <c r="B985" s="44"/>
      <c r="C985" s="44"/>
      <c r="D985" s="44"/>
      <c r="E985" s="44"/>
      <c r="F985" s="44"/>
      <c r="G985" s="44"/>
      <c r="H985" s="44"/>
      <c r="I985" s="108"/>
      <c r="J985" s="44"/>
      <c r="K985" s="44" t="str">
        <f t="shared" si="77"/>
        <v/>
      </c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16">
        <f t="shared" si="78"/>
        <v>0</v>
      </c>
      <c r="AX985" s="16">
        <f t="shared" si="79"/>
        <v>0</v>
      </c>
      <c r="AY985" s="16">
        <f t="shared" si="80"/>
        <v>0</v>
      </c>
      <c r="AZ985" s="18" t="str">
        <f t="shared" si="81"/>
        <v/>
      </c>
      <c r="BA985" s="54"/>
    </row>
    <row r="986" spans="1:53" x14ac:dyDescent="0.25">
      <c r="A986" s="108"/>
      <c r="B986" s="44"/>
      <c r="C986" s="44"/>
      <c r="D986" s="44"/>
      <c r="E986" s="44"/>
      <c r="F986" s="44"/>
      <c r="G986" s="44"/>
      <c r="H986" s="44"/>
      <c r="I986" s="108"/>
      <c r="J986" s="44"/>
      <c r="K986" s="44" t="str">
        <f t="shared" si="77"/>
        <v/>
      </c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16">
        <f t="shared" si="78"/>
        <v>0</v>
      </c>
      <c r="AX986" s="16">
        <f t="shared" si="79"/>
        <v>0</v>
      </c>
      <c r="AY986" s="16">
        <f t="shared" si="80"/>
        <v>0</v>
      </c>
      <c r="AZ986" s="18" t="str">
        <f t="shared" si="81"/>
        <v/>
      </c>
      <c r="BA986" s="54"/>
    </row>
    <row r="987" spans="1:53" x14ac:dyDescent="0.25">
      <c r="A987" s="108"/>
      <c r="B987" s="44"/>
      <c r="C987" s="44"/>
      <c r="D987" s="44"/>
      <c r="E987" s="44"/>
      <c r="F987" s="44"/>
      <c r="G987" s="44"/>
      <c r="H987" s="44"/>
      <c r="I987" s="108"/>
      <c r="J987" s="44"/>
      <c r="K987" s="44" t="str">
        <f t="shared" si="77"/>
        <v/>
      </c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16">
        <f t="shared" si="78"/>
        <v>0</v>
      </c>
      <c r="AX987" s="16">
        <f t="shared" si="79"/>
        <v>0</v>
      </c>
      <c r="AY987" s="16">
        <f t="shared" si="80"/>
        <v>0</v>
      </c>
      <c r="AZ987" s="18" t="str">
        <f t="shared" si="81"/>
        <v/>
      </c>
      <c r="BA987" s="54"/>
    </row>
    <row r="988" spans="1:53" x14ac:dyDescent="0.25">
      <c r="A988" s="108"/>
      <c r="B988" s="44"/>
      <c r="C988" s="44"/>
      <c r="D988" s="44"/>
      <c r="E988" s="44"/>
      <c r="F988" s="44"/>
      <c r="G988" s="44"/>
      <c r="H988" s="44"/>
      <c r="I988" s="108"/>
      <c r="J988" s="44"/>
      <c r="K988" s="44" t="str">
        <f t="shared" si="77"/>
        <v/>
      </c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16">
        <f t="shared" si="78"/>
        <v>0</v>
      </c>
      <c r="AX988" s="16">
        <f t="shared" si="79"/>
        <v>0</v>
      </c>
      <c r="AY988" s="16">
        <f t="shared" si="80"/>
        <v>0</v>
      </c>
      <c r="AZ988" s="18" t="str">
        <f t="shared" si="81"/>
        <v/>
      </c>
      <c r="BA988" s="54"/>
    </row>
    <row r="989" spans="1:53" x14ac:dyDescent="0.25">
      <c r="A989" s="108"/>
      <c r="B989" s="44"/>
      <c r="C989" s="44"/>
      <c r="D989" s="44"/>
      <c r="E989" s="44"/>
      <c r="F989" s="44"/>
      <c r="G989" s="44"/>
      <c r="H989" s="44"/>
      <c r="I989" s="108"/>
      <c r="J989" s="44"/>
      <c r="K989" s="44" t="str">
        <f t="shared" si="77"/>
        <v/>
      </c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16">
        <f t="shared" si="78"/>
        <v>0</v>
      </c>
      <c r="AX989" s="16">
        <f t="shared" si="79"/>
        <v>0</v>
      </c>
      <c r="AY989" s="16">
        <f t="shared" si="80"/>
        <v>0</v>
      </c>
      <c r="AZ989" s="18" t="str">
        <f t="shared" si="81"/>
        <v/>
      </c>
      <c r="BA989" s="54"/>
    </row>
    <row r="990" spans="1:53" x14ac:dyDescent="0.25">
      <c r="A990" s="108"/>
      <c r="B990" s="44"/>
      <c r="C990" s="44"/>
      <c r="D990" s="44"/>
      <c r="E990" s="44"/>
      <c r="F990" s="44"/>
      <c r="G990" s="44"/>
      <c r="H990" s="44"/>
      <c r="I990" s="108"/>
      <c r="J990" s="44"/>
      <c r="K990" s="44" t="str">
        <f t="shared" si="77"/>
        <v/>
      </c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16">
        <f t="shared" si="78"/>
        <v>0</v>
      </c>
      <c r="AX990" s="16">
        <f t="shared" si="79"/>
        <v>0</v>
      </c>
      <c r="AY990" s="16">
        <f t="shared" si="80"/>
        <v>0</v>
      </c>
      <c r="AZ990" s="18" t="str">
        <f t="shared" si="81"/>
        <v/>
      </c>
      <c r="BA990" s="54"/>
    </row>
    <row r="991" spans="1:53" x14ac:dyDescent="0.25">
      <c r="A991" s="108"/>
      <c r="B991" s="44"/>
      <c r="C991" s="44"/>
      <c r="D991" s="44"/>
      <c r="E991" s="44"/>
      <c r="F991" s="44"/>
      <c r="G991" s="44"/>
      <c r="H991" s="44"/>
      <c r="I991" s="108"/>
      <c r="J991" s="44"/>
      <c r="K991" s="44" t="str">
        <f t="shared" si="77"/>
        <v/>
      </c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16">
        <f t="shared" si="78"/>
        <v>0</v>
      </c>
      <c r="AX991" s="16">
        <f t="shared" si="79"/>
        <v>0</v>
      </c>
      <c r="AY991" s="16">
        <f t="shared" si="80"/>
        <v>0</v>
      </c>
      <c r="AZ991" s="18" t="str">
        <f t="shared" si="81"/>
        <v/>
      </c>
      <c r="BA991" s="54"/>
    </row>
    <row r="992" spans="1:53" x14ac:dyDescent="0.25">
      <c r="A992" s="108"/>
      <c r="B992" s="44"/>
      <c r="C992" s="44"/>
      <c r="D992" s="44"/>
      <c r="E992" s="44"/>
      <c r="F992" s="44"/>
      <c r="G992" s="44"/>
      <c r="H992" s="44"/>
      <c r="I992" s="108"/>
      <c r="J992" s="44"/>
      <c r="K992" s="44" t="str">
        <f t="shared" si="77"/>
        <v/>
      </c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16">
        <f t="shared" si="78"/>
        <v>0</v>
      </c>
      <c r="AX992" s="16">
        <f t="shared" si="79"/>
        <v>0</v>
      </c>
      <c r="AY992" s="16">
        <f t="shared" si="80"/>
        <v>0</v>
      </c>
      <c r="AZ992" s="18" t="str">
        <f t="shared" si="81"/>
        <v/>
      </c>
      <c r="BA992" s="54"/>
    </row>
    <row r="993" spans="1:53" x14ac:dyDescent="0.25">
      <c r="A993" s="108"/>
      <c r="B993" s="44"/>
      <c r="C993" s="44"/>
      <c r="D993" s="44"/>
      <c r="E993" s="44"/>
      <c r="F993" s="44"/>
      <c r="G993" s="44"/>
      <c r="H993" s="44"/>
      <c r="I993" s="108"/>
      <c r="J993" s="44"/>
      <c r="K993" s="44" t="str">
        <f t="shared" si="77"/>
        <v/>
      </c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16">
        <f t="shared" si="78"/>
        <v>0</v>
      </c>
      <c r="AX993" s="16">
        <f t="shared" si="79"/>
        <v>0</v>
      </c>
      <c r="AY993" s="16">
        <f t="shared" si="80"/>
        <v>0</v>
      </c>
      <c r="AZ993" s="18" t="str">
        <f t="shared" si="81"/>
        <v/>
      </c>
      <c r="BA993" s="54"/>
    </row>
    <row r="994" spans="1:53" x14ac:dyDescent="0.25">
      <c r="A994" s="108"/>
      <c r="B994" s="44"/>
      <c r="C994" s="44"/>
      <c r="D994" s="44"/>
      <c r="E994" s="44"/>
      <c r="F994" s="44"/>
      <c r="G994" s="44"/>
      <c r="H994" s="44"/>
      <c r="I994" s="108"/>
      <c r="J994" s="44"/>
      <c r="K994" s="44" t="str">
        <f t="shared" si="77"/>
        <v/>
      </c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16">
        <f t="shared" si="78"/>
        <v>0</v>
      </c>
      <c r="AX994" s="16">
        <f t="shared" si="79"/>
        <v>0</v>
      </c>
      <c r="AY994" s="16">
        <f t="shared" si="80"/>
        <v>0</v>
      </c>
      <c r="AZ994" s="18" t="str">
        <f t="shared" si="81"/>
        <v/>
      </c>
      <c r="BA994" s="54"/>
    </row>
    <row r="995" spans="1:53" x14ac:dyDescent="0.25">
      <c r="A995" s="108"/>
      <c r="B995" s="44"/>
      <c r="C995" s="44"/>
      <c r="D995" s="44"/>
      <c r="E995" s="44"/>
      <c r="F995" s="44"/>
      <c r="G995" s="44"/>
      <c r="H995" s="44"/>
      <c r="I995" s="108"/>
      <c r="J995" s="44"/>
      <c r="K995" s="44" t="str">
        <f t="shared" si="77"/>
        <v/>
      </c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16">
        <f t="shared" si="78"/>
        <v>0</v>
      </c>
      <c r="AX995" s="16">
        <f t="shared" si="79"/>
        <v>0</v>
      </c>
      <c r="AY995" s="16">
        <f t="shared" si="80"/>
        <v>0</v>
      </c>
      <c r="AZ995" s="18" t="str">
        <f t="shared" si="81"/>
        <v/>
      </c>
      <c r="BA995" s="54"/>
    </row>
    <row r="996" spans="1:53" x14ac:dyDescent="0.25">
      <c r="A996" s="108"/>
      <c r="B996" s="44"/>
      <c r="C996" s="44"/>
      <c r="D996" s="44"/>
      <c r="E996" s="44"/>
      <c r="F996" s="44"/>
      <c r="G996" s="44"/>
      <c r="H996" s="44"/>
      <c r="I996" s="108"/>
      <c r="J996" s="44"/>
      <c r="K996" s="44" t="str">
        <f t="shared" si="77"/>
        <v/>
      </c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16">
        <f t="shared" si="78"/>
        <v>0</v>
      </c>
      <c r="AX996" s="16">
        <f t="shared" si="79"/>
        <v>0</v>
      </c>
      <c r="AY996" s="16">
        <f t="shared" si="80"/>
        <v>0</v>
      </c>
      <c r="AZ996" s="18" t="str">
        <f t="shared" si="81"/>
        <v/>
      </c>
      <c r="BA996" s="54"/>
    </row>
    <row r="997" spans="1:53" x14ac:dyDescent="0.25">
      <c r="A997" s="108"/>
      <c r="B997" s="44"/>
      <c r="C997" s="44"/>
      <c r="D997" s="44"/>
      <c r="E997" s="44"/>
      <c r="F997" s="44"/>
      <c r="G997" s="44"/>
      <c r="H997" s="44"/>
      <c r="I997" s="108"/>
      <c r="J997" s="44"/>
      <c r="K997" s="44" t="str">
        <f t="shared" si="77"/>
        <v/>
      </c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16">
        <f t="shared" si="78"/>
        <v>0</v>
      </c>
      <c r="AX997" s="16">
        <f t="shared" si="79"/>
        <v>0</v>
      </c>
      <c r="AY997" s="16">
        <f t="shared" si="80"/>
        <v>0</v>
      </c>
      <c r="AZ997" s="18" t="str">
        <f t="shared" si="81"/>
        <v/>
      </c>
      <c r="BA997" s="54"/>
    </row>
    <row r="998" spans="1:53" x14ac:dyDescent="0.25">
      <c r="A998" s="108"/>
      <c r="B998" s="44"/>
      <c r="C998" s="44"/>
      <c r="D998" s="44"/>
      <c r="E998" s="44"/>
      <c r="F998" s="44"/>
      <c r="G998" s="44"/>
      <c r="H998" s="44"/>
      <c r="I998" s="108"/>
      <c r="J998" s="44"/>
      <c r="K998" s="44" t="str">
        <f t="shared" si="77"/>
        <v/>
      </c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16">
        <f t="shared" si="78"/>
        <v>0</v>
      </c>
      <c r="AX998" s="16">
        <f t="shared" si="79"/>
        <v>0</v>
      </c>
      <c r="AY998" s="16">
        <f t="shared" si="80"/>
        <v>0</v>
      </c>
      <c r="AZ998" s="18" t="str">
        <f t="shared" si="81"/>
        <v/>
      </c>
      <c r="BA998" s="54"/>
    </row>
    <row r="999" spans="1:53" x14ac:dyDescent="0.25">
      <c r="A999" s="108"/>
      <c r="B999" s="44"/>
      <c r="C999" s="44"/>
      <c r="D999" s="44"/>
      <c r="E999" s="44"/>
      <c r="F999" s="44"/>
      <c r="G999" s="44"/>
      <c r="H999" s="44"/>
      <c r="I999" s="108"/>
      <c r="J999" s="44"/>
      <c r="K999" s="44" t="str">
        <f t="shared" si="77"/>
        <v/>
      </c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16">
        <f t="shared" si="78"/>
        <v>0</v>
      </c>
      <c r="AX999" s="16">
        <f t="shared" si="79"/>
        <v>0</v>
      </c>
      <c r="AY999" s="16">
        <f t="shared" si="80"/>
        <v>0</v>
      </c>
      <c r="AZ999" s="18" t="str">
        <f t="shared" si="81"/>
        <v/>
      </c>
      <c r="BA999" s="54"/>
    </row>
    <row r="1000" spans="1:53" x14ac:dyDescent="0.25">
      <c r="A1000" s="108"/>
      <c r="B1000" s="44"/>
      <c r="C1000" s="44"/>
      <c r="D1000" s="44"/>
      <c r="E1000" s="44"/>
      <c r="F1000" s="44"/>
      <c r="G1000" s="44"/>
      <c r="H1000" s="44"/>
      <c r="I1000" s="108"/>
      <c r="J1000" s="44"/>
      <c r="K1000" s="44" t="str">
        <f t="shared" si="77"/>
        <v/>
      </c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16">
        <f t="shared" si="78"/>
        <v>0</v>
      </c>
      <c r="AX1000" s="16">
        <f t="shared" si="79"/>
        <v>0</v>
      </c>
      <c r="AY1000" s="16">
        <f t="shared" si="80"/>
        <v>0</v>
      </c>
      <c r="AZ1000" s="18" t="str">
        <f t="shared" si="81"/>
        <v/>
      </c>
      <c r="BA1000" s="54"/>
    </row>
    <row r="1001" spans="1:53" x14ac:dyDescent="0.25">
      <c r="A1001" s="108"/>
      <c r="B1001" s="44"/>
      <c r="C1001" s="44"/>
      <c r="D1001" s="44"/>
      <c r="E1001" s="44"/>
      <c r="F1001" s="44"/>
      <c r="G1001" s="44"/>
      <c r="H1001" s="44"/>
      <c r="I1001" s="39"/>
      <c r="J1001" s="40"/>
      <c r="K1001" s="44" t="str">
        <f t="shared" si="77"/>
        <v/>
      </c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16">
        <f t="shared" si="78"/>
        <v>0</v>
      </c>
      <c r="AX1001" s="16">
        <f t="shared" si="79"/>
        <v>0</v>
      </c>
      <c r="AY1001" s="16">
        <f t="shared" si="80"/>
        <v>0</v>
      </c>
      <c r="AZ1001" s="18" t="str">
        <f t="shared" si="81"/>
        <v/>
      </c>
      <c r="BA1001" s="54"/>
    </row>
  </sheetData>
  <sheetProtection algorithmName="SHA-512" hashValue="1Y1AIWJjAMNR4sLjWI7f9onX6Oo4KsBhk/vpm8y+N4Liw5s44eOwZpKM7fRVf7axyFBlZQPRGG8KGmbiytNARA==" saltValue="iJj9slszvkEmzfgLf6Ea8w==" spinCount="100000" sheet="1" objects="1" scenarios="1" selectLockedCells="1"/>
  <sortState xmlns:xlrd2="http://schemas.microsoft.com/office/spreadsheetml/2017/richdata2" ref="A3:AS4">
    <sortCondition ref="A4"/>
  </sortState>
  <conditionalFormatting sqref="L4:AV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V1001">
    <cfRule type="expression" dxfId="5" priority="7">
      <formula>L4=6</formula>
    </cfRule>
  </conditionalFormatting>
  <conditionalFormatting sqref="L4:AV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3" r:id="rId4" name="BtnAddNew">
          <controlPr defaultSize="0" autoLine="0" r:id="rId5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4" name="BtnAddNew"/>
      </mc:Fallback>
    </mc:AlternateContent>
    <mc:AlternateContent xmlns:mc="http://schemas.openxmlformats.org/markup-compatibility/2006">
      <mc:Choice Requires="x14">
        <control shapeId="2081" r:id="rId6" name="BtnImpExp">
          <controlPr defaultSize="0" autoLine="0" r:id="rId7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6" name="BtnImpExp"/>
      </mc:Fallback>
    </mc:AlternateContent>
    <mc:AlternateContent xmlns:mc="http://schemas.openxmlformats.org/markup-compatibility/2006">
      <mc:Choice Requires="x14">
        <control shapeId="2067" r:id="rId8" name="CmdSort">
          <controlPr locked="0" defaultSize="0" autoLine="0" r:id="rId9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8" name="CmdSort"/>
      </mc:Fallback>
    </mc:AlternateContent>
    <mc:AlternateContent xmlns:mc="http://schemas.openxmlformats.org/markup-compatibility/2006">
      <mc:Choice Requires="x14">
        <control shapeId="2058" r:id="rId10" name="BtnEnterDate">
          <controlPr defaultSize="0" autoLine="0" r:id="rId11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0" name="BtnEnterDat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69" r:id="rId14" name="CmdShowHide">
          <controlPr defaultSize="0" autoLine="0" r:id="rId15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19050</xdr:colOff>
                <xdr:row>1</xdr:row>
                <xdr:rowOff>1352550</xdr:rowOff>
              </to>
            </anchor>
          </controlPr>
        </control>
      </mc:Choice>
      <mc:Fallback>
        <control shapeId="2069" r:id="rId14" name="CmdShowHide"/>
      </mc:Fallback>
    </mc:AlternateContent>
    <mc:AlternateContent xmlns:mc="http://schemas.openxmlformats.org/markup-compatibility/2006">
      <mc:Choice Requires="x14">
        <control shapeId="2074" r:id="rId16" name="CmdReports">
          <controlPr defaultSize="0" autoLine="0" r:id="rId1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16" name="CmdReports"/>
      </mc:Fallback>
    </mc:AlternateContent>
    <mc:AlternateContent xmlns:mc="http://schemas.openxmlformats.org/markup-compatibility/2006">
      <mc:Choice Requires="x14">
        <control shapeId="2076" r:id="rId18" name="CmdRefresh">
          <controlPr defaultSize="0" autoLine="0" r:id="rId19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18" name="CmdRefresh"/>
      </mc:Fallback>
    </mc:AlternateContent>
    <mc:AlternateContent xmlns:mc="http://schemas.openxmlformats.org/markup-compatibility/2006">
      <mc:Choice Requires="x14">
        <control shapeId="2084" r:id="rId20" name="BtnShowHideCols">
          <controlPr defaultSize="0" autoLine="0" r:id="rId21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20" name="BtnShowHideCols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L4:AV1000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48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72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68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69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70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71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73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74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80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81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75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76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195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6" customWidth="1"/>
    <col min="3" max="35" width="11.28515625" style="8" customWidth="1"/>
    <col min="36" max="40" width="11.28515625" style="7" customWidth="1"/>
  </cols>
  <sheetData>
    <row r="1" spans="1:40" x14ac:dyDescent="0.25">
      <c r="C1" s="8" t="s">
        <v>431</v>
      </c>
      <c r="D1" s="8" t="s">
        <v>432</v>
      </c>
      <c r="E1" s="8" t="s">
        <v>433</v>
      </c>
      <c r="F1" s="8" t="s">
        <v>434</v>
      </c>
      <c r="G1" s="8" t="s">
        <v>435</v>
      </c>
      <c r="H1" s="8" t="s">
        <v>436</v>
      </c>
      <c r="I1" s="8" t="s">
        <v>437</v>
      </c>
      <c r="J1" s="8" t="s">
        <v>438</v>
      </c>
      <c r="K1" s="8" t="s">
        <v>439</v>
      </c>
      <c r="L1" s="8" t="s">
        <v>440</v>
      </c>
      <c r="M1" s="8" t="s">
        <v>441</v>
      </c>
      <c r="N1" s="8" t="s">
        <v>442</v>
      </c>
      <c r="O1" s="8" t="s">
        <v>443</v>
      </c>
      <c r="P1" s="8" t="s">
        <v>444</v>
      </c>
      <c r="Q1" s="8" t="s">
        <v>445</v>
      </c>
      <c r="R1" s="8" t="s">
        <v>446</v>
      </c>
      <c r="S1" s="8" t="s">
        <v>447</v>
      </c>
      <c r="T1" s="8" t="s">
        <v>448</v>
      </c>
      <c r="U1" s="8" t="s">
        <v>449</v>
      </c>
      <c r="V1" s="8" t="s">
        <v>450</v>
      </c>
      <c r="W1" s="8" t="s">
        <v>451</v>
      </c>
      <c r="X1" s="8" t="s">
        <v>452</v>
      </c>
      <c r="Y1" s="8" t="s">
        <v>453</v>
      </c>
      <c r="Z1" s="8" t="s">
        <v>454</v>
      </c>
      <c r="AA1" s="8" t="s">
        <v>455</v>
      </c>
      <c r="AB1" s="8" t="s">
        <v>456</v>
      </c>
      <c r="AC1" s="8" t="s">
        <v>457</v>
      </c>
      <c r="AD1" s="8" t="s">
        <v>458</v>
      </c>
      <c r="AE1" s="8" t="s">
        <v>459</v>
      </c>
      <c r="AF1" s="8" t="s">
        <v>460</v>
      </c>
      <c r="AG1" s="8" t="s">
        <v>461</v>
      </c>
      <c r="AH1" s="8" t="s">
        <v>462</v>
      </c>
      <c r="AI1" s="8" t="s">
        <v>463</v>
      </c>
      <c r="AJ1" s="8" t="s">
        <v>464</v>
      </c>
      <c r="AK1" s="8" t="s">
        <v>465</v>
      </c>
      <c r="AL1" s="8" t="s">
        <v>466</v>
      </c>
      <c r="AM1" s="8" t="s">
        <v>467</v>
      </c>
      <c r="AN1" s="8" t="s">
        <v>112</v>
      </c>
    </row>
    <row r="2" spans="1:40" ht="120" x14ac:dyDescent="0.25">
      <c r="A2" s="5"/>
      <c r="B2" s="87" t="s">
        <v>78</v>
      </c>
      <c r="C2" s="27" t="s">
        <v>113</v>
      </c>
      <c r="D2" s="27" t="s">
        <v>127</v>
      </c>
      <c r="E2" s="27" t="s">
        <v>117</v>
      </c>
      <c r="F2" s="27" t="s">
        <v>198</v>
      </c>
      <c r="G2" s="28" t="s">
        <v>199</v>
      </c>
      <c r="H2" s="28" t="s">
        <v>82</v>
      </c>
      <c r="I2" s="28" t="s">
        <v>83</v>
      </c>
      <c r="J2" s="28" t="s">
        <v>84</v>
      </c>
      <c r="K2" s="28" t="s">
        <v>85</v>
      </c>
      <c r="L2" s="28" t="s">
        <v>86</v>
      </c>
      <c r="M2" s="28" t="s">
        <v>87</v>
      </c>
      <c r="N2" s="28" t="s">
        <v>60</v>
      </c>
      <c r="O2" s="28" t="s">
        <v>88</v>
      </c>
      <c r="P2" s="28" t="s">
        <v>89</v>
      </c>
      <c r="Q2" s="28" t="s">
        <v>90</v>
      </c>
      <c r="R2" s="28" t="s">
        <v>91</v>
      </c>
      <c r="S2" s="28" t="s">
        <v>92</v>
      </c>
      <c r="T2" s="28" t="s">
        <v>93</v>
      </c>
      <c r="U2" s="28" t="s">
        <v>94</v>
      </c>
      <c r="V2" s="28" t="s">
        <v>95</v>
      </c>
      <c r="W2" s="28" t="s">
        <v>96</v>
      </c>
      <c r="X2" s="28" t="s">
        <v>97</v>
      </c>
      <c r="Y2" s="28" t="s">
        <v>98</v>
      </c>
      <c r="Z2" s="28" t="s">
        <v>58</v>
      </c>
      <c r="AA2" s="28" t="s">
        <v>99</v>
      </c>
      <c r="AB2" s="28" t="s">
        <v>100</v>
      </c>
      <c r="AC2" s="28" t="s">
        <v>101</v>
      </c>
      <c r="AD2" s="28" t="s">
        <v>102</v>
      </c>
      <c r="AE2" s="28" t="s">
        <v>59</v>
      </c>
      <c r="AF2" s="28" t="s">
        <v>109</v>
      </c>
      <c r="AG2" s="28" t="s">
        <v>103</v>
      </c>
      <c r="AH2" s="28" t="s">
        <v>104</v>
      </c>
      <c r="AI2" s="28" t="s">
        <v>105</v>
      </c>
      <c r="AJ2" s="28" t="s">
        <v>106</v>
      </c>
      <c r="AK2" s="28" t="s">
        <v>107</v>
      </c>
      <c r="AL2" s="28" t="s">
        <v>108</v>
      </c>
      <c r="AM2" s="28" t="s">
        <v>61</v>
      </c>
      <c r="AN2" s="28" t="s">
        <v>112</v>
      </c>
    </row>
    <row r="3" spans="1:40" x14ac:dyDescent="0.25">
      <c r="A3" s="5"/>
      <c r="B3" s="88">
        <v>1374</v>
      </c>
      <c r="C3" s="6">
        <v>43817</v>
      </c>
      <c r="D3" s="6">
        <v>43097</v>
      </c>
      <c r="E3" s="6">
        <v>43577</v>
      </c>
      <c r="F3" s="6">
        <v>40085</v>
      </c>
      <c r="G3" s="6">
        <v>40085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/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/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/>
      <c r="AL3" s="6"/>
      <c r="AM3" s="6"/>
      <c r="AN3" s="29" t="s">
        <v>112</v>
      </c>
    </row>
    <row r="4" spans="1:40" x14ac:dyDescent="0.25">
      <c r="A4" s="5"/>
      <c r="B4" s="88">
        <v>2781</v>
      </c>
      <c r="C4" s="6">
        <v>42761</v>
      </c>
      <c r="D4" s="6" t="s">
        <v>468</v>
      </c>
      <c r="E4" s="6">
        <v>42712</v>
      </c>
      <c r="F4" s="6">
        <v>42032</v>
      </c>
      <c r="G4" s="6">
        <v>42032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/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/>
      <c r="AF4" s="6">
        <v>1</v>
      </c>
      <c r="AG4" s="6"/>
      <c r="AH4" s="6">
        <v>1</v>
      </c>
      <c r="AI4" s="6"/>
      <c r="AJ4" s="6"/>
      <c r="AK4" s="6"/>
      <c r="AL4" s="6"/>
      <c r="AM4" s="6"/>
      <c r="AN4" s="29" t="s">
        <v>112</v>
      </c>
    </row>
    <row r="5" spans="1:40" x14ac:dyDescent="0.25">
      <c r="A5" s="5"/>
      <c r="B5" s="88">
        <v>3142</v>
      </c>
      <c r="C5" s="6"/>
      <c r="D5" s="6"/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/>
      <c r="O5" s="6">
        <v>1</v>
      </c>
      <c r="P5" s="6"/>
      <c r="Q5" s="6">
        <v>1</v>
      </c>
      <c r="R5" s="6">
        <v>1</v>
      </c>
      <c r="S5" s="6">
        <v>1</v>
      </c>
      <c r="T5" s="6">
        <v>1</v>
      </c>
      <c r="U5" s="6"/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/>
      <c r="AF5" s="6"/>
      <c r="AG5" s="6"/>
      <c r="AH5" s="6"/>
      <c r="AI5" s="6"/>
      <c r="AJ5" s="6"/>
      <c r="AK5" s="6"/>
      <c r="AL5" s="6"/>
      <c r="AM5" s="6"/>
      <c r="AN5" s="29" t="s">
        <v>112</v>
      </c>
    </row>
    <row r="6" spans="1:40" x14ac:dyDescent="0.25">
      <c r="A6" s="5"/>
      <c r="B6" s="88">
        <v>3947</v>
      </c>
      <c r="C6" s="6"/>
      <c r="D6" s="6">
        <v>42081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/>
      <c r="M6" s="6"/>
      <c r="N6" s="6"/>
      <c r="O6" s="6">
        <v>1</v>
      </c>
      <c r="P6" s="6">
        <v>1</v>
      </c>
      <c r="Q6" s="6"/>
      <c r="R6" s="6">
        <v>1</v>
      </c>
      <c r="S6" s="6">
        <v>1</v>
      </c>
      <c r="T6" s="6">
        <v>1</v>
      </c>
      <c r="U6" s="6"/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/>
      <c r="AF6" s="6"/>
      <c r="AG6" s="6"/>
      <c r="AH6" s="6"/>
      <c r="AI6" s="6"/>
      <c r="AJ6" s="6"/>
      <c r="AK6" s="6"/>
      <c r="AL6" s="6"/>
      <c r="AM6" s="6"/>
      <c r="AN6" s="29" t="s">
        <v>112</v>
      </c>
    </row>
    <row r="7" spans="1:40" x14ac:dyDescent="0.25">
      <c r="A7" s="5"/>
      <c r="B7" s="88">
        <v>4270</v>
      </c>
      <c r="C7" s="6"/>
      <c r="D7" s="6"/>
      <c r="E7" s="6"/>
      <c r="F7" s="6">
        <v>43382</v>
      </c>
      <c r="G7" s="6">
        <v>43382</v>
      </c>
      <c r="H7" s="6">
        <v>35520</v>
      </c>
      <c r="I7" s="6">
        <v>35727</v>
      </c>
      <c r="J7" s="6">
        <v>1</v>
      </c>
      <c r="K7" s="6">
        <v>34326</v>
      </c>
      <c r="L7" s="6">
        <v>1</v>
      </c>
      <c r="M7" s="6">
        <v>1</v>
      </c>
      <c r="N7" s="6"/>
      <c r="O7" s="6">
        <v>34326</v>
      </c>
      <c r="P7" s="6"/>
      <c r="Q7" s="6">
        <v>36550</v>
      </c>
      <c r="R7" s="6">
        <v>35464</v>
      </c>
      <c r="S7" s="6">
        <v>36244</v>
      </c>
      <c r="T7" s="6">
        <v>35650</v>
      </c>
      <c r="U7" s="6"/>
      <c r="V7" s="6">
        <v>36994</v>
      </c>
      <c r="W7" s="6">
        <v>36654</v>
      </c>
      <c r="X7" s="6">
        <v>37272</v>
      </c>
      <c r="Y7" s="6">
        <v>36551</v>
      </c>
      <c r="Z7" s="6">
        <v>1</v>
      </c>
      <c r="AA7" s="6">
        <v>37603</v>
      </c>
      <c r="AB7" s="6">
        <v>38504</v>
      </c>
      <c r="AC7" s="6">
        <v>38789</v>
      </c>
      <c r="AD7" s="6">
        <v>38440</v>
      </c>
      <c r="AE7" s="6"/>
      <c r="AF7" s="6"/>
      <c r="AG7" s="6">
        <v>38068</v>
      </c>
      <c r="AH7" s="6">
        <v>38531</v>
      </c>
      <c r="AI7" s="6">
        <v>38531</v>
      </c>
      <c r="AJ7" s="6"/>
      <c r="AK7" s="6"/>
      <c r="AL7" s="6"/>
      <c r="AM7" s="6"/>
      <c r="AN7" s="29" t="s">
        <v>112</v>
      </c>
    </row>
    <row r="8" spans="1:40" x14ac:dyDescent="0.25">
      <c r="A8" s="5"/>
      <c r="B8" s="88">
        <v>5157</v>
      </c>
      <c r="C8" s="6"/>
      <c r="D8" s="6"/>
      <c r="E8" s="6"/>
      <c r="F8" s="6"/>
      <c r="G8" s="6"/>
      <c r="H8" s="6">
        <v>1</v>
      </c>
      <c r="I8" s="6">
        <v>1</v>
      </c>
      <c r="J8" s="6">
        <v>1</v>
      </c>
      <c r="K8" s="6">
        <v>1</v>
      </c>
      <c r="L8" s="6"/>
      <c r="M8" s="6"/>
      <c r="N8" s="6"/>
      <c r="O8" s="6"/>
      <c r="P8" s="6"/>
      <c r="Q8" s="6"/>
      <c r="R8" s="6">
        <v>1</v>
      </c>
      <c r="S8" s="6">
        <v>1</v>
      </c>
      <c r="T8" s="6">
        <v>1</v>
      </c>
      <c r="U8" s="6"/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/>
      <c r="AF8" s="6"/>
      <c r="AG8" s="6">
        <v>1</v>
      </c>
      <c r="AH8" s="6"/>
      <c r="AI8" s="6"/>
      <c r="AJ8" s="6"/>
      <c r="AK8" s="6"/>
      <c r="AL8" s="6"/>
      <c r="AM8" s="6"/>
      <c r="AN8" s="29" t="s">
        <v>112</v>
      </c>
    </row>
    <row r="9" spans="1:40" x14ac:dyDescent="0.25">
      <c r="A9" s="5"/>
      <c r="B9" s="88">
        <v>5864</v>
      </c>
      <c r="C9" s="6">
        <v>43465</v>
      </c>
      <c r="D9" s="6"/>
      <c r="E9" s="6">
        <v>43577</v>
      </c>
      <c r="F9" s="6">
        <v>41877</v>
      </c>
      <c r="G9" s="6">
        <v>41877</v>
      </c>
      <c r="H9" s="6">
        <v>35087</v>
      </c>
      <c r="I9" s="6">
        <v>35718</v>
      </c>
      <c r="J9" s="6">
        <v>2</v>
      </c>
      <c r="K9" s="6">
        <v>34115</v>
      </c>
      <c r="L9" s="6">
        <v>37956</v>
      </c>
      <c r="M9" s="6">
        <v>37956</v>
      </c>
      <c r="N9" s="6"/>
      <c r="O9" s="6">
        <v>34115</v>
      </c>
      <c r="P9" s="6">
        <v>40805</v>
      </c>
      <c r="Q9" s="6">
        <v>40142</v>
      </c>
      <c r="R9" s="6">
        <v>38663</v>
      </c>
      <c r="S9" s="6">
        <v>35320</v>
      </c>
      <c r="T9" s="6">
        <v>35010</v>
      </c>
      <c r="U9" s="6">
        <v>42425</v>
      </c>
      <c r="V9" s="6">
        <v>37826</v>
      </c>
      <c r="W9" s="6">
        <v>38103</v>
      </c>
      <c r="X9" s="6">
        <v>38103</v>
      </c>
      <c r="Y9" s="6">
        <v>38441</v>
      </c>
      <c r="Z9" s="6">
        <v>40582</v>
      </c>
      <c r="AA9" s="6">
        <v>38103</v>
      </c>
      <c r="AB9" s="6">
        <v>39393</v>
      </c>
      <c r="AC9" s="6">
        <v>38307</v>
      </c>
      <c r="AD9" s="6">
        <v>38923</v>
      </c>
      <c r="AE9" s="6"/>
      <c r="AF9" s="6">
        <v>42234</v>
      </c>
      <c r="AG9" s="6">
        <v>1</v>
      </c>
      <c r="AH9" s="6">
        <v>1</v>
      </c>
      <c r="AI9" s="6"/>
      <c r="AJ9" s="6"/>
      <c r="AK9" s="6"/>
      <c r="AL9" s="6"/>
      <c r="AM9" s="6"/>
      <c r="AN9" s="29" t="s">
        <v>112</v>
      </c>
    </row>
    <row r="10" spans="1:40" x14ac:dyDescent="0.25">
      <c r="A10" s="5"/>
      <c r="B10" s="88">
        <v>8043</v>
      </c>
      <c r="C10" s="6">
        <v>43655</v>
      </c>
      <c r="D10" s="6"/>
      <c r="E10" s="6">
        <v>43577</v>
      </c>
      <c r="F10" s="6">
        <v>42078</v>
      </c>
      <c r="G10" s="6">
        <v>42078</v>
      </c>
      <c r="H10" s="6">
        <v>1</v>
      </c>
      <c r="I10" s="6">
        <v>1</v>
      </c>
      <c r="J10" s="6">
        <v>1</v>
      </c>
      <c r="K10" s="6">
        <v>34229</v>
      </c>
      <c r="L10" s="6">
        <v>37956</v>
      </c>
      <c r="M10" s="6">
        <v>37956</v>
      </c>
      <c r="N10" s="6"/>
      <c r="O10" s="6">
        <v>34229</v>
      </c>
      <c r="P10" s="6">
        <v>38189</v>
      </c>
      <c r="Q10" s="6">
        <v>36698</v>
      </c>
      <c r="R10" s="6">
        <v>36579</v>
      </c>
      <c r="S10" s="6">
        <v>36899</v>
      </c>
      <c r="T10" s="6">
        <v>36683</v>
      </c>
      <c r="U10" s="6"/>
      <c r="V10" s="6">
        <v>37547</v>
      </c>
      <c r="W10" s="6">
        <v>37096</v>
      </c>
      <c r="X10" s="6">
        <v>37548</v>
      </c>
      <c r="Y10" s="6">
        <v>36698</v>
      </c>
      <c r="Z10" s="6">
        <v>39990</v>
      </c>
      <c r="AA10" s="6">
        <v>38103</v>
      </c>
      <c r="AB10" s="6">
        <v>42977</v>
      </c>
      <c r="AC10" s="6">
        <v>37548</v>
      </c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29" t="s">
        <v>112</v>
      </c>
    </row>
    <row r="11" spans="1:40" x14ac:dyDescent="0.25">
      <c r="A11" s="5"/>
      <c r="B11" s="88" t="s">
        <v>223</v>
      </c>
      <c r="C11" s="6">
        <v>43426</v>
      </c>
      <c r="D11" s="6">
        <v>43637</v>
      </c>
      <c r="E11" s="6">
        <v>43337</v>
      </c>
      <c r="F11" s="6">
        <v>40813</v>
      </c>
      <c r="G11" s="6">
        <v>40813</v>
      </c>
      <c r="H11" s="6">
        <v>36501</v>
      </c>
      <c r="I11" s="6">
        <v>36539</v>
      </c>
      <c r="J11" s="6">
        <v>36539</v>
      </c>
      <c r="K11" s="6">
        <v>36594</v>
      </c>
      <c r="L11" s="6">
        <v>37951</v>
      </c>
      <c r="M11" s="6">
        <v>37951</v>
      </c>
      <c r="N11" s="6">
        <v>44662</v>
      </c>
      <c r="O11" s="6">
        <v>36811</v>
      </c>
      <c r="P11" s="6">
        <v>37550</v>
      </c>
      <c r="Q11" s="6">
        <v>37358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>
        <v>44662</v>
      </c>
      <c r="AN11" s="29" t="s">
        <v>112</v>
      </c>
    </row>
    <row r="12" spans="1:40" x14ac:dyDescent="0.25">
      <c r="A12" s="5"/>
      <c r="B12" s="88" t="s">
        <v>275</v>
      </c>
      <c r="C12" s="6">
        <v>43801</v>
      </c>
      <c r="D12" s="6" t="s">
        <v>468</v>
      </c>
      <c r="E12" s="6">
        <v>43339</v>
      </c>
      <c r="F12" s="6">
        <v>40804</v>
      </c>
      <c r="G12" s="6">
        <v>40804</v>
      </c>
      <c r="H12" s="6">
        <v>38484</v>
      </c>
      <c r="I12" s="6">
        <v>38533</v>
      </c>
      <c r="J12" s="6">
        <v>38617</v>
      </c>
      <c r="K12" s="6">
        <v>38777</v>
      </c>
      <c r="L12" s="6">
        <v>39652</v>
      </c>
      <c r="M12" s="6">
        <v>39652</v>
      </c>
      <c r="N12" s="6"/>
      <c r="O12" s="6">
        <v>38904</v>
      </c>
      <c r="P12" s="6">
        <v>39182</v>
      </c>
      <c r="Q12" s="6">
        <v>1</v>
      </c>
      <c r="R12" s="6">
        <v>40290</v>
      </c>
      <c r="S12" s="6">
        <v>40674</v>
      </c>
      <c r="T12" s="6">
        <v>40107</v>
      </c>
      <c r="U12" s="6">
        <v>42580</v>
      </c>
      <c r="V12" s="6">
        <v>42221</v>
      </c>
      <c r="W12" s="6"/>
      <c r="X12" s="6">
        <v>41929</v>
      </c>
      <c r="Y12" s="6">
        <v>1</v>
      </c>
      <c r="Z12" s="6">
        <v>42424</v>
      </c>
      <c r="AA12" s="6">
        <v>1</v>
      </c>
      <c r="AB12" s="6"/>
      <c r="AC12" s="6"/>
      <c r="AD12" s="6"/>
      <c r="AE12" s="6">
        <v>1</v>
      </c>
      <c r="AF12" s="6">
        <v>1</v>
      </c>
      <c r="AG12" s="6">
        <v>40003</v>
      </c>
      <c r="AH12" s="6">
        <v>38874</v>
      </c>
      <c r="AI12" s="6">
        <v>40430</v>
      </c>
      <c r="AJ12" s="6"/>
      <c r="AK12" s="6"/>
      <c r="AL12" s="6"/>
      <c r="AM12" s="6"/>
      <c r="AN12" s="29" t="s">
        <v>112</v>
      </c>
    </row>
    <row r="13" spans="1:40" x14ac:dyDescent="0.25">
      <c r="A13" s="5"/>
      <c r="B13" s="88" t="s">
        <v>260</v>
      </c>
      <c r="C13" s="6">
        <v>43455</v>
      </c>
      <c r="D13" s="6" t="s">
        <v>468</v>
      </c>
      <c r="E13" s="6">
        <v>43107</v>
      </c>
      <c r="F13" s="6">
        <v>43200</v>
      </c>
      <c r="G13" s="6">
        <v>43200</v>
      </c>
      <c r="H13" s="6">
        <v>38590</v>
      </c>
      <c r="I13" s="6">
        <v>38666</v>
      </c>
      <c r="J13" s="6">
        <v>38642</v>
      </c>
      <c r="K13" s="6">
        <v>38804</v>
      </c>
      <c r="L13" s="6">
        <v>41290</v>
      </c>
      <c r="M13" s="6">
        <v>41290</v>
      </c>
      <c r="N13" s="6"/>
      <c r="O13" s="6">
        <v>39518</v>
      </c>
      <c r="P13" s="6">
        <v>40724</v>
      </c>
      <c r="Q13" s="6">
        <v>39464</v>
      </c>
      <c r="R13" s="6">
        <v>41093</v>
      </c>
      <c r="S13" s="6">
        <v>40898</v>
      </c>
      <c r="T13" s="6">
        <v>40785</v>
      </c>
      <c r="U13" s="6">
        <v>42419</v>
      </c>
      <c r="V13" s="6">
        <v>42439</v>
      </c>
      <c r="W13" s="6">
        <v>42579</v>
      </c>
      <c r="X13" s="6">
        <v>41689</v>
      </c>
      <c r="Y13" s="6">
        <v>39702</v>
      </c>
      <c r="Z13" s="6">
        <v>41921</v>
      </c>
      <c r="AA13" s="6"/>
      <c r="AB13" s="6"/>
      <c r="AC13" s="6"/>
      <c r="AD13" s="6"/>
      <c r="AE13" s="6">
        <v>1</v>
      </c>
      <c r="AF13" s="6"/>
      <c r="AG13" s="6"/>
      <c r="AH13" s="6">
        <v>38874</v>
      </c>
      <c r="AI13" s="6">
        <v>39239</v>
      </c>
      <c r="AJ13" s="6"/>
      <c r="AK13" s="6"/>
      <c r="AL13" s="6"/>
      <c r="AM13" s="6"/>
      <c r="AN13" s="29" t="s">
        <v>112</v>
      </c>
    </row>
    <row r="14" spans="1:40" x14ac:dyDescent="0.25">
      <c r="A14" s="5"/>
      <c r="B14" s="88" t="s">
        <v>221</v>
      </c>
      <c r="C14" s="6">
        <v>42735</v>
      </c>
      <c r="D14" s="6">
        <v>42907</v>
      </c>
      <c r="E14" s="6">
        <v>42685</v>
      </c>
      <c r="F14" s="6">
        <v>40804</v>
      </c>
      <c r="G14" s="6">
        <v>40804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/>
      <c r="V14" s="6"/>
      <c r="W14" s="6"/>
      <c r="X14" s="6"/>
      <c r="Y14" s="6"/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9" t="s">
        <v>112</v>
      </c>
    </row>
    <row r="15" spans="1:40" x14ac:dyDescent="0.25">
      <c r="A15" s="5"/>
      <c r="B15" s="88" t="s">
        <v>224</v>
      </c>
      <c r="C15" s="6">
        <v>43572</v>
      </c>
      <c r="D15" s="6">
        <v>43633</v>
      </c>
      <c r="E15" s="6">
        <v>43342</v>
      </c>
      <c r="F15" s="6">
        <v>41476</v>
      </c>
      <c r="G15" s="6">
        <v>41476</v>
      </c>
      <c r="H15" s="6">
        <v>41254</v>
      </c>
      <c r="I15" s="6">
        <v>41379</v>
      </c>
      <c r="J15" s="6">
        <v>41515</v>
      </c>
      <c r="K15" s="6">
        <v>41737</v>
      </c>
      <c r="L15" s="6">
        <v>42082</v>
      </c>
      <c r="M15" s="6">
        <v>42082</v>
      </c>
      <c r="N15" s="6">
        <v>46381</v>
      </c>
      <c r="O15" s="6">
        <v>42377</v>
      </c>
      <c r="P15" s="6">
        <v>42530</v>
      </c>
      <c r="Q15" s="6">
        <v>41786</v>
      </c>
      <c r="R15" s="6">
        <v>1</v>
      </c>
      <c r="S15" s="6">
        <v>1</v>
      </c>
      <c r="T15" s="6">
        <v>42940</v>
      </c>
      <c r="U15" s="6">
        <v>1</v>
      </c>
      <c r="V15" s="6"/>
      <c r="W15" s="6"/>
      <c r="X15" s="6"/>
      <c r="Y15" s="6">
        <v>41786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29" t="s">
        <v>112</v>
      </c>
    </row>
    <row r="16" spans="1:40" x14ac:dyDescent="0.25">
      <c r="A16" s="5"/>
      <c r="B16" s="88" t="s">
        <v>53</v>
      </c>
      <c r="C16" s="6">
        <v>43448</v>
      </c>
      <c r="D16" s="6">
        <v>43608</v>
      </c>
      <c r="E16" s="6">
        <v>43577</v>
      </c>
      <c r="F16" s="6">
        <v>42426</v>
      </c>
      <c r="G16" s="6">
        <v>42426</v>
      </c>
      <c r="H16" s="6">
        <v>35390</v>
      </c>
      <c r="I16" s="6">
        <v>35529</v>
      </c>
      <c r="J16" s="6">
        <v>36360</v>
      </c>
      <c r="K16" s="6">
        <v>36545</v>
      </c>
      <c r="L16" s="6"/>
      <c r="M16" s="6"/>
      <c r="N16" s="6"/>
      <c r="O16" s="6"/>
      <c r="P16" s="6">
        <v>37594</v>
      </c>
      <c r="Q16" s="6">
        <v>38041</v>
      </c>
      <c r="R16" s="6">
        <v>36858</v>
      </c>
      <c r="S16" s="6">
        <v>37655</v>
      </c>
      <c r="T16" s="6">
        <v>36655</v>
      </c>
      <c r="U16" s="6">
        <v>42795</v>
      </c>
      <c r="V16" s="6">
        <v>38201</v>
      </c>
      <c r="W16" s="6">
        <v>39693</v>
      </c>
      <c r="X16" s="6">
        <v>39923</v>
      </c>
      <c r="Y16" s="6">
        <v>38041</v>
      </c>
      <c r="Z16" s="6">
        <v>40316</v>
      </c>
      <c r="AA16" s="6">
        <v>40448</v>
      </c>
      <c r="AB16" s="6">
        <v>41845</v>
      </c>
      <c r="AC16" s="6"/>
      <c r="AD16" s="6"/>
      <c r="AE16" s="6"/>
      <c r="AF16" s="6">
        <v>1</v>
      </c>
      <c r="AG16" s="6"/>
      <c r="AH16" s="6"/>
      <c r="AI16" s="6"/>
      <c r="AJ16" s="6"/>
      <c r="AK16" s="6"/>
      <c r="AL16" s="6"/>
      <c r="AM16" s="6"/>
      <c r="AN16" s="29" t="s">
        <v>112</v>
      </c>
    </row>
    <row r="17" spans="1:40" x14ac:dyDescent="0.25">
      <c r="A17" s="5"/>
      <c r="B17" s="88" t="s">
        <v>258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9" t="s">
        <v>112</v>
      </c>
    </row>
    <row r="18" spans="1:40" x14ac:dyDescent="0.25">
      <c r="A18" s="5"/>
      <c r="B18" s="88" t="s">
        <v>234</v>
      </c>
      <c r="C18" s="6">
        <v>43131</v>
      </c>
      <c r="D18" s="6"/>
      <c r="E18" s="6"/>
      <c r="F18" s="6">
        <v>43255</v>
      </c>
      <c r="G18" s="6">
        <v>43255</v>
      </c>
      <c r="H18" s="6">
        <v>1</v>
      </c>
      <c r="I18" s="6"/>
      <c r="J18" s="6"/>
      <c r="K18" s="6"/>
      <c r="L18" s="6">
        <v>1</v>
      </c>
      <c r="M18" s="6">
        <v>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9" t="s">
        <v>112</v>
      </c>
    </row>
    <row r="19" spans="1:40" x14ac:dyDescent="0.25">
      <c r="A19" s="5"/>
      <c r="B19" s="88" t="s">
        <v>225</v>
      </c>
      <c r="C19" s="6">
        <v>43554</v>
      </c>
      <c r="D19" s="6">
        <v>43654</v>
      </c>
      <c r="E19" s="6">
        <v>43429</v>
      </c>
      <c r="F19" s="6">
        <v>40754</v>
      </c>
      <c r="G19" s="6">
        <v>40754</v>
      </c>
      <c r="H19" s="6">
        <v>35454</v>
      </c>
      <c r="I19" s="6">
        <v>35529</v>
      </c>
      <c r="J19" s="6">
        <v>36360</v>
      </c>
      <c r="K19" s="6">
        <v>36545</v>
      </c>
      <c r="L19" s="6"/>
      <c r="M19" s="6"/>
      <c r="N19" s="6">
        <v>45055</v>
      </c>
      <c r="O19" s="6"/>
      <c r="P19" s="6">
        <v>37887</v>
      </c>
      <c r="Q19" s="6">
        <v>36272</v>
      </c>
      <c r="R19" s="6">
        <v>36817</v>
      </c>
      <c r="S19" s="6">
        <v>36843</v>
      </c>
      <c r="T19" s="6">
        <v>36655</v>
      </c>
      <c r="U19" s="6">
        <v>42613</v>
      </c>
      <c r="V19" s="6">
        <v>36921</v>
      </c>
      <c r="W19" s="6">
        <v>37298</v>
      </c>
      <c r="X19" s="6">
        <v>40619</v>
      </c>
      <c r="Y19" s="6">
        <v>40722</v>
      </c>
      <c r="Z19" s="6">
        <v>41509</v>
      </c>
      <c r="AA19" s="6">
        <v>42139</v>
      </c>
      <c r="AB19" s="6">
        <v>40441</v>
      </c>
      <c r="AC19" s="6"/>
      <c r="AD19" s="6"/>
      <c r="AE19" s="6"/>
      <c r="AF19" s="6">
        <v>42191</v>
      </c>
      <c r="AG19" s="6"/>
      <c r="AH19" s="6"/>
      <c r="AI19" s="6"/>
      <c r="AJ19" s="6"/>
      <c r="AK19" s="6"/>
      <c r="AL19" s="6"/>
      <c r="AM19" s="6">
        <v>45055</v>
      </c>
      <c r="AN19" s="29" t="s">
        <v>112</v>
      </c>
    </row>
    <row r="20" spans="1:40" x14ac:dyDescent="0.25">
      <c r="A20" s="5"/>
      <c r="B20" s="88" t="s">
        <v>226</v>
      </c>
      <c r="C20" s="6">
        <v>43531</v>
      </c>
      <c r="D20" s="6">
        <v>43152</v>
      </c>
      <c r="E20" s="6">
        <v>43342</v>
      </c>
      <c r="F20" s="6">
        <v>42352</v>
      </c>
      <c r="G20" s="6">
        <v>42352</v>
      </c>
      <c r="H20" s="6">
        <v>41498</v>
      </c>
      <c r="I20" s="6">
        <v>41614</v>
      </c>
      <c r="J20" s="6">
        <v>41835</v>
      </c>
      <c r="K20" s="6">
        <v>41988</v>
      </c>
      <c r="L20" s="6">
        <v>42439</v>
      </c>
      <c r="M20" s="6">
        <v>42439</v>
      </c>
      <c r="N20" s="6">
        <v>48801</v>
      </c>
      <c r="O20" s="6">
        <v>42275</v>
      </c>
      <c r="P20" s="6">
        <v>42388</v>
      </c>
      <c r="Q20" s="6">
        <v>42535</v>
      </c>
      <c r="R20" s="6">
        <v>1</v>
      </c>
      <c r="S20" s="6"/>
      <c r="T20" s="6">
        <v>42832</v>
      </c>
      <c r="U20" s="6">
        <v>1</v>
      </c>
      <c r="V20" s="6">
        <v>1</v>
      </c>
      <c r="W20" s="6"/>
      <c r="X20" s="6"/>
      <c r="Y20" s="6"/>
      <c r="Z20" s="6">
        <v>1</v>
      </c>
      <c r="AA20" s="6"/>
      <c r="AB20" s="6"/>
      <c r="AC20" s="6"/>
      <c r="AD20" s="6"/>
      <c r="AE20" s="6"/>
      <c r="AF20" s="6"/>
      <c r="AG20" s="6"/>
      <c r="AH20" s="6">
        <v>42076</v>
      </c>
      <c r="AI20" s="6">
        <v>42076</v>
      </c>
      <c r="AJ20" s="6"/>
      <c r="AK20" s="6"/>
      <c r="AL20" s="6"/>
      <c r="AM20" s="6"/>
      <c r="AN20" s="29" t="s">
        <v>112</v>
      </c>
    </row>
    <row r="21" spans="1:40" x14ac:dyDescent="0.25">
      <c r="A21" s="5"/>
      <c r="B21" s="88" t="s">
        <v>288</v>
      </c>
      <c r="C21" s="6">
        <v>43642</v>
      </c>
      <c r="D21" s="6">
        <v>43104</v>
      </c>
      <c r="E21" s="6">
        <v>43344</v>
      </c>
      <c r="F21" s="6">
        <v>41900</v>
      </c>
      <c r="G21" s="6">
        <v>41900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/>
      <c r="O21" s="6">
        <v>1</v>
      </c>
      <c r="P21" s="6">
        <v>1</v>
      </c>
      <c r="Q21" s="6">
        <v>1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9" t="s">
        <v>112</v>
      </c>
    </row>
    <row r="22" spans="1:40" x14ac:dyDescent="0.25">
      <c r="A22" s="5"/>
      <c r="B22" s="88" t="s">
        <v>290</v>
      </c>
      <c r="C22" s="6">
        <v>42738</v>
      </c>
      <c r="D22" s="6">
        <v>42928</v>
      </c>
      <c r="E22" s="6">
        <v>42623</v>
      </c>
      <c r="F22" s="6">
        <v>41945</v>
      </c>
      <c r="G22" s="6">
        <v>41945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/>
      <c r="O22" s="6">
        <v>1</v>
      </c>
      <c r="P22" s="6">
        <v>1</v>
      </c>
      <c r="Q22" s="6">
        <v>1</v>
      </c>
      <c r="R22" s="6"/>
      <c r="S22" s="6"/>
      <c r="T22" s="6"/>
      <c r="U22" s="6"/>
      <c r="V22" s="6"/>
      <c r="W22" s="6"/>
      <c r="X22" s="6"/>
      <c r="Y22" s="6">
        <v>1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>
        <v>1</v>
      </c>
      <c r="AM22" s="6"/>
      <c r="AN22" s="29" t="s">
        <v>112</v>
      </c>
    </row>
    <row r="23" spans="1:40" x14ac:dyDescent="0.25">
      <c r="A23" s="5"/>
      <c r="B23" s="88" t="s">
        <v>250</v>
      </c>
      <c r="C23" s="6">
        <v>42735</v>
      </c>
      <c r="D23" s="6">
        <v>42892</v>
      </c>
      <c r="E23" s="6">
        <v>43350</v>
      </c>
      <c r="F23" s="6">
        <v>41593</v>
      </c>
      <c r="G23" s="6">
        <v>41593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/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/>
      <c r="V23" s="6">
        <v>1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>
        <v>1</v>
      </c>
      <c r="AI23" s="6"/>
      <c r="AJ23" s="6"/>
      <c r="AK23" s="6"/>
      <c r="AL23" s="6"/>
      <c r="AM23" s="6"/>
      <c r="AN23" s="29" t="s">
        <v>112</v>
      </c>
    </row>
    <row r="24" spans="1:40" x14ac:dyDescent="0.25">
      <c r="A24" s="5"/>
      <c r="B24" s="88" t="s">
        <v>227</v>
      </c>
      <c r="C24" s="6"/>
      <c r="D24" s="6"/>
      <c r="E24" s="6">
        <v>43199</v>
      </c>
      <c r="F24" s="6">
        <v>40821</v>
      </c>
      <c r="G24" s="6">
        <v>40821</v>
      </c>
      <c r="H24" s="6">
        <v>37320</v>
      </c>
      <c r="I24" s="6">
        <v>1</v>
      </c>
      <c r="J24" s="6">
        <v>1</v>
      </c>
      <c r="K24" s="6">
        <v>37449</v>
      </c>
      <c r="L24" s="6"/>
      <c r="M24" s="6"/>
      <c r="N24" s="6"/>
      <c r="O24" s="6"/>
      <c r="P24" s="6">
        <v>37327</v>
      </c>
      <c r="Q24" s="6">
        <v>40162</v>
      </c>
      <c r="R24" s="6">
        <v>38084</v>
      </c>
      <c r="S24" s="6">
        <v>37515</v>
      </c>
      <c r="T24" s="6">
        <v>38007</v>
      </c>
      <c r="U24" s="6">
        <v>1</v>
      </c>
      <c r="V24" s="6">
        <v>38119</v>
      </c>
      <c r="W24" s="6">
        <v>38769</v>
      </c>
      <c r="X24" s="6">
        <v>40603</v>
      </c>
      <c r="Y24" s="6">
        <v>38274</v>
      </c>
      <c r="Z24" s="6">
        <v>41509</v>
      </c>
      <c r="AA24" s="6">
        <v>42097</v>
      </c>
      <c r="AB24" s="6"/>
      <c r="AC24" s="6">
        <v>41838</v>
      </c>
      <c r="AD24" s="6">
        <v>42482</v>
      </c>
      <c r="AE24" s="6"/>
      <c r="AF24" s="6">
        <v>1</v>
      </c>
      <c r="AG24" s="6"/>
      <c r="AH24" s="6"/>
      <c r="AI24" s="6"/>
      <c r="AJ24" s="6"/>
      <c r="AK24" s="6"/>
      <c r="AL24" s="6"/>
      <c r="AM24" s="6"/>
      <c r="AN24" s="29" t="s">
        <v>112</v>
      </c>
    </row>
    <row r="25" spans="1:40" x14ac:dyDescent="0.25">
      <c r="A25" s="5"/>
      <c r="B25" s="88" t="s">
        <v>228</v>
      </c>
      <c r="C25" s="6">
        <v>42916</v>
      </c>
      <c r="D25" s="6">
        <v>43608</v>
      </c>
      <c r="E25" s="6">
        <v>43361</v>
      </c>
      <c r="F25" s="6">
        <v>41924</v>
      </c>
      <c r="G25" s="6">
        <v>41924</v>
      </c>
      <c r="H25" s="6">
        <v>41754</v>
      </c>
      <c r="I25" s="6">
        <v>41803</v>
      </c>
      <c r="J25" s="6">
        <v>41949</v>
      </c>
      <c r="K25" s="6">
        <v>42170</v>
      </c>
      <c r="L25" s="6">
        <v>42275</v>
      </c>
      <c r="M25" s="6">
        <v>42275</v>
      </c>
      <c r="N25" s="6">
        <v>43759</v>
      </c>
      <c r="O25" s="6">
        <v>42394</v>
      </c>
      <c r="P25" s="6">
        <v>42492</v>
      </c>
      <c r="Q25" s="6">
        <v>42866</v>
      </c>
      <c r="R25" s="6">
        <v>1</v>
      </c>
      <c r="S25" s="6">
        <v>1</v>
      </c>
      <c r="T25" s="6">
        <v>1</v>
      </c>
      <c r="U25" s="6">
        <v>1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9" t="s">
        <v>112</v>
      </c>
    </row>
    <row r="26" spans="1:40" x14ac:dyDescent="0.25">
      <c r="A26" s="5"/>
      <c r="B26" s="88" t="s">
        <v>229</v>
      </c>
      <c r="C26" s="6">
        <v>42369</v>
      </c>
      <c r="D26" s="6">
        <v>42123</v>
      </c>
      <c r="E26" s="6">
        <v>42316</v>
      </c>
      <c r="F26" s="6">
        <v>41923</v>
      </c>
      <c r="G26" s="6">
        <v>41923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/>
      <c r="O26" s="6">
        <v>1</v>
      </c>
      <c r="P26" s="6">
        <v>1</v>
      </c>
      <c r="Q26" s="6">
        <v>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9" t="s">
        <v>112</v>
      </c>
    </row>
    <row r="27" spans="1:40" x14ac:dyDescent="0.25">
      <c r="A27" s="5"/>
      <c r="B27" s="88" t="s">
        <v>276</v>
      </c>
      <c r="C27" s="6">
        <v>43579</v>
      </c>
      <c r="D27" s="6">
        <v>43311</v>
      </c>
      <c r="E27" s="6">
        <v>43276</v>
      </c>
      <c r="F27" s="6">
        <v>43267</v>
      </c>
      <c r="G27" s="6">
        <v>43267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9" t="s">
        <v>112</v>
      </c>
    </row>
    <row r="28" spans="1:40" x14ac:dyDescent="0.25">
      <c r="A28" s="5"/>
      <c r="B28" s="88" t="s">
        <v>50</v>
      </c>
      <c r="C28" s="6">
        <v>43069</v>
      </c>
      <c r="D28" s="6" t="s">
        <v>468</v>
      </c>
      <c r="E28" s="6">
        <v>43205</v>
      </c>
      <c r="F28" s="6">
        <v>42534</v>
      </c>
      <c r="G28" s="6">
        <v>42534</v>
      </c>
      <c r="H28" s="6">
        <v>37204</v>
      </c>
      <c r="I28" s="6">
        <v>37361</v>
      </c>
      <c r="J28" s="6">
        <v>37361</v>
      </c>
      <c r="K28" s="6">
        <v>37551</v>
      </c>
      <c r="L28" s="6">
        <v>37951</v>
      </c>
      <c r="M28" s="6">
        <v>37951</v>
      </c>
      <c r="N28" s="6">
        <v>43850</v>
      </c>
      <c r="O28" s="6">
        <v>38134</v>
      </c>
      <c r="P28" s="6">
        <v>39295</v>
      </c>
      <c r="Q28" s="6">
        <v>40162</v>
      </c>
      <c r="R28" s="6">
        <v>38986</v>
      </c>
      <c r="S28" s="6">
        <v>38159</v>
      </c>
      <c r="T28" s="6">
        <v>38484</v>
      </c>
      <c r="U28" s="6">
        <v>1</v>
      </c>
      <c r="V28" s="6">
        <v>41011</v>
      </c>
      <c r="W28" s="6">
        <v>38204</v>
      </c>
      <c r="X28" s="6">
        <v>40700</v>
      </c>
      <c r="Y28" s="6"/>
      <c r="Z28" s="6">
        <v>41509</v>
      </c>
      <c r="AA28" s="6">
        <v>1</v>
      </c>
      <c r="AB28" s="6"/>
      <c r="AC28" s="6"/>
      <c r="AD28" s="6"/>
      <c r="AE28" s="6">
        <v>1</v>
      </c>
      <c r="AF28" s="6"/>
      <c r="AG28" s="6"/>
      <c r="AH28" s="6"/>
      <c r="AI28" s="6"/>
      <c r="AJ28" s="6"/>
      <c r="AK28" s="6"/>
      <c r="AL28" s="6"/>
      <c r="AM28" s="6"/>
      <c r="AN28" s="29" t="s">
        <v>112</v>
      </c>
    </row>
    <row r="29" spans="1:40" x14ac:dyDescent="0.25">
      <c r="A29" s="5"/>
      <c r="B29" s="88" t="s">
        <v>31</v>
      </c>
      <c r="C29" s="6">
        <v>43250</v>
      </c>
      <c r="D29" s="6">
        <v>43342</v>
      </c>
      <c r="E29" s="6">
        <v>43263</v>
      </c>
      <c r="F29" s="6">
        <v>43337</v>
      </c>
      <c r="G29" s="6">
        <v>43337</v>
      </c>
      <c r="H29" s="6">
        <v>43245</v>
      </c>
      <c r="I29" s="6">
        <v>43435</v>
      </c>
      <c r="J29" s="6">
        <v>43509</v>
      </c>
      <c r="K29" s="6">
        <v>43606</v>
      </c>
      <c r="L29" s="6">
        <v>1</v>
      </c>
      <c r="M29" s="6">
        <v>1</v>
      </c>
      <c r="N29" s="6">
        <v>48824</v>
      </c>
      <c r="O29" s="6"/>
      <c r="P29" s="6"/>
      <c r="Q29" s="6">
        <v>1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9" t="s">
        <v>112</v>
      </c>
    </row>
    <row r="30" spans="1:40" x14ac:dyDescent="0.25">
      <c r="A30" s="5"/>
      <c r="B30" s="88" t="s">
        <v>230</v>
      </c>
      <c r="C30" s="6">
        <v>43250</v>
      </c>
      <c r="D30" s="6">
        <v>43342</v>
      </c>
      <c r="E30" s="6">
        <v>43305</v>
      </c>
      <c r="F30" s="6">
        <v>43266</v>
      </c>
      <c r="G30" s="6">
        <v>43266</v>
      </c>
      <c r="H30" s="6">
        <v>43329</v>
      </c>
      <c r="I30" s="6">
        <v>43462</v>
      </c>
      <c r="J30" s="6">
        <v>43524</v>
      </c>
      <c r="K30" s="59">
        <v>43807</v>
      </c>
      <c r="L30" s="6">
        <v>43608</v>
      </c>
      <c r="M30" s="59" t="s">
        <v>469</v>
      </c>
      <c r="N30" s="6">
        <v>45524</v>
      </c>
      <c r="O30" s="6"/>
      <c r="P30" s="6"/>
      <c r="Q30" s="6">
        <v>43643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9"/>
      <c r="AF30" s="6"/>
      <c r="AG30" s="6"/>
      <c r="AH30" s="6"/>
      <c r="AI30" s="6"/>
      <c r="AJ30" s="6"/>
      <c r="AK30" s="6"/>
      <c r="AL30" s="6"/>
      <c r="AM30" s="6"/>
      <c r="AN30" s="29" t="s">
        <v>112</v>
      </c>
    </row>
    <row r="31" spans="1:40" x14ac:dyDescent="0.25">
      <c r="A31" s="5"/>
      <c r="B31" s="88" t="s">
        <v>231</v>
      </c>
      <c r="C31" s="6">
        <v>43250</v>
      </c>
      <c r="D31" s="6">
        <v>43311</v>
      </c>
      <c r="E31" s="6">
        <v>43252</v>
      </c>
      <c r="F31" s="6">
        <v>43244</v>
      </c>
      <c r="G31" s="6">
        <v>43244</v>
      </c>
      <c r="H31" s="6">
        <v>43318</v>
      </c>
      <c r="I31" s="6">
        <v>43418</v>
      </c>
      <c r="J31" s="6">
        <v>43608</v>
      </c>
      <c r="K31" s="6">
        <v>43634</v>
      </c>
      <c r="L31" s="6">
        <v>43524</v>
      </c>
      <c r="M31" s="6"/>
      <c r="N31" s="6"/>
      <c r="O31" s="6"/>
      <c r="P31" s="6"/>
      <c r="Q31" s="6">
        <v>43643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9"/>
      <c r="AF31" s="6"/>
      <c r="AG31" s="6"/>
      <c r="AH31" s="6"/>
      <c r="AI31" s="6"/>
      <c r="AJ31" s="6"/>
      <c r="AK31" s="6"/>
      <c r="AL31" s="6"/>
      <c r="AM31" s="6"/>
      <c r="AN31" s="29" t="s">
        <v>112</v>
      </c>
    </row>
    <row r="32" spans="1:40" x14ac:dyDescent="0.25">
      <c r="A32" s="5"/>
      <c r="B32" s="88" t="s">
        <v>246</v>
      </c>
      <c r="C32" s="6">
        <v>43363</v>
      </c>
      <c r="D32" s="6">
        <v>43363</v>
      </c>
      <c r="E32" s="6">
        <v>43387</v>
      </c>
      <c r="F32" s="6"/>
      <c r="G32" s="6"/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9" t="s">
        <v>112</v>
      </c>
    </row>
    <row r="33" spans="1:40" x14ac:dyDescent="0.25">
      <c r="A33" s="5"/>
      <c r="B33" s="88" t="s">
        <v>10</v>
      </c>
      <c r="C33" s="6">
        <v>43448</v>
      </c>
      <c r="D33" s="6">
        <v>43363</v>
      </c>
      <c r="E33" s="6">
        <v>43448</v>
      </c>
      <c r="F33" s="6">
        <v>43422</v>
      </c>
      <c r="G33" s="6">
        <v>43422</v>
      </c>
      <c r="H33" s="6">
        <v>1</v>
      </c>
      <c r="I33" s="6">
        <v>1</v>
      </c>
      <c r="J33" s="6">
        <v>1</v>
      </c>
      <c r="K33" s="6">
        <v>1</v>
      </c>
      <c r="L33" s="6"/>
      <c r="M33" s="6"/>
      <c r="N33" s="6"/>
      <c r="O33" s="6"/>
      <c r="P33" s="6"/>
      <c r="Q33" s="6">
        <v>1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>
        <v>1</v>
      </c>
      <c r="AI33" s="6"/>
      <c r="AJ33" s="6"/>
      <c r="AK33" s="6"/>
      <c r="AL33" s="6"/>
      <c r="AM33" s="6"/>
      <c r="AN33" s="29" t="s">
        <v>112</v>
      </c>
    </row>
    <row r="34" spans="1:40" x14ac:dyDescent="0.25">
      <c r="A34" s="5"/>
      <c r="B34" s="88" t="s">
        <v>8</v>
      </c>
      <c r="C34" s="6">
        <v>43238</v>
      </c>
      <c r="D34" s="6">
        <v>43308</v>
      </c>
      <c r="E34" s="6">
        <v>43247</v>
      </c>
      <c r="F34" s="6">
        <v>43244</v>
      </c>
      <c r="G34" s="6">
        <v>43244</v>
      </c>
      <c r="H34" s="6">
        <v>43256</v>
      </c>
      <c r="I34" s="6">
        <v>1</v>
      </c>
      <c r="J34" s="6">
        <v>1</v>
      </c>
      <c r="K34" s="6">
        <v>1</v>
      </c>
      <c r="L34" s="6">
        <v>1</v>
      </c>
      <c r="M34" s="6"/>
      <c r="N34" s="6"/>
      <c r="O34" s="6">
        <v>1</v>
      </c>
      <c r="P34" s="6"/>
      <c r="Q34" s="6">
        <v>1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9" t="s">
        <v>112</v>
      </c>
    </row>
    <row r="35" spans="1:40" x14ac:dyDescent="0.25">
      <c r="A35" s="5"/>
      <c r="B35" s="88" t="s">
        <v>233</v>
      </c>
      <c r="C35" s="6">
        <v>43679</v>
      </c>
      <c r="D35" s="6">
        <v>43342</v>
      </c>
      <c r="E35" s="6">
        <v>43335</v>
      </c>
      <c r="F35" s="6">
        <v>43320</v>
      </c>
      <c r="G35" s="6">
        <v>43320</v>
      </c>
      <c r="H35" s="6">
        <v>43320</v>
      </c>
      <c r="I35" s="6"/>
      <c r="J35" s="6"/>
      <c r="K35" s="6"/>
      <c r="L35" s="6">
        <v>1</v>
      </c>
      <c r="M35" s="6"/>
      <c r="N35" s="6">
        <v>45465</v>
      </c>
      <c r="O35" s="6"/>
      <c r="P35" s="6"/>
      <c r="Q35" s="6">
        <v>1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9" t="s">
        <v>112</v>
      </c>
    </row>
    <row r="36" spans="1:40" x14ac:dyDescent="0.25">
      <c r="A36" s="5"/>
      <c r="B36" s="88" t="s">
        <v>235</v>
      </c>
      <c r="C36" s="6">
        <v>43342</v>
      </c>
      <c r="D36" s="6">
        <v>43511</v>
      </c>
      <c r="E36" s="6">
        <v>43549</v>
      </c>
      <c r="F36" s="6">
        <v>43314</v>
      </c>
      <c r="G36" s="6">
        <v>43314</v>
      </c>
      <c r="H36" s="6">
        <v>43339</v>
      </c>
      <c r="I36" s="6">
        <v>43584</v>
      </c>
      <c r="J36" s="6">
        <v>43608</v>
      </c>
      <c r="K36" s="6"/>
      <c r="L36" s="6"/>
      <c r="M36" s="6"/>
      <c r="N36" s="6"/>
      <c r="O36" s="6"/>
      <c r="P36" s="6"/>
      <c r="Q36" s="6">
        <v>1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9" t="s">
        <v>112</v>
      </c>
    </row>
    <row r="37" spans="1:40" x14ac:dyDescent="0.25">
      <c r="A37" s="5"/>
      <c r="B37" s="88" t="s">
        <v>222</v>
      </c>
      <c r="C37" s="6"/>
      <c r="D37" s="6" t="s">
        <v>468</v>
      </c>
      <c r="E37" s="6">
        <v>42313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/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/>
      <c r="X37" s="6"/>
      <c r="Y37" s="6"/>
      <c r="Z37" s="6">
        <v>1</v>
      </c>
      <c r="AA37" s="6"/>
      <c r="AB37" s="6"/>
      <c r="AC37" s="6"/>
      <c r="AD37" s="6"/>
      <c r="AE37" s="6">
        <v>1</v>
      </c>
      <c r="AF37" s="6"/>
      <c r="AG37" s="6"/>
      <c r="AH37" s="6">
        <v>1</v>
      </c>
      <c r="AI37" s="6"/>
      <c r="AJ37" s="6"/>
      <c r="AK37" s="6"/>
      <c r="AL37" s="6"/>
      <c r="AM37" s="6"/>
      <c r="AN37" s="29" t="s">
        <v>112</v>
      </c>
    </row>
    <row r="38" spans="1:40" x14ac:dyDescent="0.25">
      <c r="A38" s="5"/>
      <c r="B38" s="88" t="s">
        <v>297</v>
      </c>
      <c r="C38" s="6">
        <v>42735</v>
      </c>
      <c r="D38" s="6">
        <v>42825</v>
      </c>
      <c r="E38" s="6">
        <v>42749</v>
      </c>
      <c r="F38" s="6">
        <v>42770</v>
      </c>
      <c r="G38" s="6">
        <v>42770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/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/>
      <c r="V38" s="6"/>
      <c r="W38" s="6"/>
      <c r="X38" s="6">
        <v>1</v>
      </c>
      <c r="Y38" s="6"/>
      <c r="Z38" s="6"/>
      <c r="AA38" s="6"/>
      <c r="AB38" s="6"/>
      <c r="AC38" s="6"/>
      <c r="AD38" s="6"/>
      <c r="AE38" s="6"/>
      <c r="AF38" s="6"/>
      <c r="AG38" s="6"/>
      <c r="AH38" s="6">
        <v>1</v>
      </c>
      <c r="AI38" s="6"/>
      <c r="AJ38" s="6"/>
      <c r="AK38" s="6"/>
      <c r="AL38" s="6"/>
      <c r="AM38" s="6"/>
      <c r="AN38" s="29" t="s">
        <v>112</v>
      </c>
    </row>
    <row r="39" spans="1:40" x14ac:dyDescent="0.25">
      <c r="A39" s="5"/>
      <c r="B39" s="88" t="s">
        <v>248</v>
      </c>
      <c r="C39" s="6"/>
      <c r="D39" s="6">
        <v>42346</v>
      </c>
      <c r="E39" s="6">
        <v>42237</v>
      </c>
      <c r="F39" s="6">
        <v>42234</v>
      </c>
      <c r="G39" s="6">
        <v>42234</v>
      </c>
      <c r="H39" s="6">
        <v>1</v>
      </c>
      <c r="I39" s="6">
        <v>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9" t="s">
        <v>112</v>
      </c>
    </row>
    <row r="40" spans="1:40" x14ac:dyDescent="0.25">
      <c r="A40" s="5"/>
      <c r="B40" s="88" t="s">
        <v>232</v>
      </c>
      <c r="C40" s="6"/>
      <c r="D40" s="6">
        <v>42388</v>
      </c>
      <c r="E40" s="6">
        <v>42350</v>
      </c>
      <c r="F40" s="6"/>
      <c r="G40" s="6"/>
      <c r="H40" s="6">
        <v>1</v>
      </c>
      <c r="I40" s="6">
        <v>1</v>
      </c>
      <c r="J40" s="6">
        <v>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9" t="s">
        <v>112</v>
      </c>
    </row>
    <row r="41" spans="1:40" x14ac:dyDescent="0.25">
      <c r="A41" s="5"/>
      <c r="B41" s="88" t="s">
        <v>236</v>
      </c>
      <c r="C41" s="6">
        <v>43732</v>
      </c>
      <c r="D41" s="6">
        <v>43208</v>
      </c>
      <c r="E41" s="6">
        <v>43351</v>
      </c>
      <c r="F41" s="6">
        <v>42409</v>
      </c>
      <c r="G41" s="6">
        <v>42409</v>
      </c>
      <c r="H41" s="6">
        <v>42247</v>
      </c>
      <c r="I41" s="6">
        <v>42765</v>
      </c>
      <c r="J41" s="6">
        <v>42775</v>
      </c>
      <c r="K41" s="6">
        <v>42933</v>
      </c>
      <c r="L41" s="6">
        <v>1</v>
      </c>
      <c r="M41" s="6">
        <v>1</v>
      </c>
      <c r="N41" s="6"/>
      <c r="O41" s="6"/>
      <c r="P41" s="6"/>
      <c r="Q41" s="6">
        <v>1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>
        <v>1</v>
      </c>
      <c r="AI41" s="6"/>
      <c r="AJ41" s="6"/>
      <c r="AK41" s="6"/>
      <c r="AL41" s="6"/>
      <c r="AM41" s="6"/>
      <c r="AN41" s="29" t="s">
        <v>112</v>
      </c>
    </row>
    <row r="42" spans="1:40" x14ac:dyDescent="0.25">
      <c r="A42" s="5"/>
      <c r="B42" s="88" t="s">
        <v>237</v>
      </c>
      <c r="C42" s="6">
        <v>43732</v>
      </c>
      <c r="D42" s="6">
        <v>43200</v>
      </c>
      <c r="E42" s="6">
        <v>43348</v>
      </c>
      <c r="F42" s="6">
        <v>42409</v>
      </c>
      <c r="G42" s="6">
        <v>42409</v>
      </c>
      <c r="H42" s="6">
        <v>42247</v>
      </c>
      <c r="I42" s="6">
        <v>42499</v>
      </c>
      <c r="J42" s="6">
        <v>42667</v>
      </c>
      <c r="K42" s="6">
        <v>42926</v>
      </c>
      <c r="L42" s="6">
        <v>42891</v>
      </c>
      <c r="M42" s="6">
        <v>42891</v>
      </c>
      <c r="N42" s="6">
        <v>44105</v>
      </c>
      <c r="O42" s="6">
        <v>1</v>
      </c>
      <c r="P42" s="6">
        <v>1</v>
      </c>
      <c r="Q42" s="6">
        <v>1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9" t="s">
        <v>112</v>
      </c>
    </row>
    <row r="43" spans="1:40" x14ac:dyDescent="0.25">
      <c r="A43" s="5"/>
      <c r="B43" s="88" t="s">
        <v>238</v>
      </c>
      <c r="C43" s="6">
        <v>43662</v>
      </c>
      <c r="D43" s="6">
        <v>43195</v>
      </c>
      <c r="E43" s="6">
        <v>43342</v>
      </c>
      <c r="F43" s="6">
        <v>42566</v>
      </c>
      <c r="G43" s="6">
        <v>42566</v>
      </c>
      <c r="H43" s="6">
        <v>42439</v>
      </c>
      <c r="I43" s="6">
        <v>42622</v>
      </c>
      <c r="J43" s="6">
        <v>42795</v>
      </c>
      <c r="K43" s="6">
        <v>1</v>
      </c>
      <c r="L43" s="6">
        <v>1</v>
      </c>
      <c r="M43" s="6">
        <v>1</v>
      </c>
      <c r="N43" s="6">
        <v>44942</v>
      </c>
      <c r="O43" s="6"/>
      <c r="P43" s="6"/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9" t="s">
        <v>112</v>
      </c>
    </row>
    <row r="44" spans="1:40" x14ac:dyDescent="0.25">
      <c r="A44" s="5"/>
      <c r="B44" s="88" t="s">
        <v>239</v>
      </c>
      <c r="C44" s="6"/>
      <c r="D44" s="6">
        <v>43511</v>
      </c>
      <c r="E44" s="6">
        <v>43572</v>
      </c>
      <c r="F44" s="6">
        <v>43536</v>
      </c>
      <c r="G44" s="6">
        <v>43536</v>
      </c>
      <c r="H44" s="6">
        <v>1</v>
      </c>
      <c r="I44" s="6">
        <v>1</v>
      </c>
      <c r="J44" s="6">
        <v>1</v>
      </c>
      <c r="K44" s="6">
        <v>1</v>
      </c>
      <c r="L44" s="6"/>
      <c r="M44" s="6"/>
      <c r="N44" s="6">
        <v>44329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9" t="s">
        <v>112</v>
      </c>
    </row>
    <row r="45" spans="1:40" x14ac:dyDescent="0.25">
      <c r="A45" s="5"/>
      <c r="B45" s="88" t="s">
        <v>9</v>
      </c>
      <c r="C45" s="6">
        <v>43448</v>
      </c>
      <c r="D45" s="6">
        <v>43415</v>
      </c>
      <c r="E45" s="6">
        <v>43343</v>
      </c>
      <c r="F45" s="6">
        <v>43340</v>
      </c>
      <c r="G45" s="6">
        <v>43340</v>
      </c>
      <c r="H45" s="6">
        <v>43329</v>
      </c>
      <c r="I45" s="6">
        <v>43454</v>
      </c>
      <c r="J45" s="6">
        <v>43545</v>
      </c>
      <c r="K45" s="6">
        <v>43651</v>
      </c>
      <c r="L45" s="6">
        <v>43560</v>
      </c>
      <c r="M45" s="6">
        <v>43560</v>
      </c>
      <c r="N45" s="6"/>
      <c r="O45" s="6"/>
      <c r="P45" s="6"/>
      <c r="Q45" s="6">
        <v>1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9" t="s">
        <v>112</v>
      </c>
    </row>
    <row r="46" spans="1:40" x14ac:dyDescent="0.25">
      <c r="A46" s="5"/>
      <c r="B46" s="88" t="s">
        <v>240</v>
      </c>
      <c r="C46" s="6">
        <v>43531</v>
      </c>
      <c r="D46" s="6">
        <v>43565</v>
      </c>
      <c r="E46" s="6">
        <v>43511</v>
      </c>
      <c r="F46" s="6">
        <v>43550</v>
      </c>
      <c r="G46" s="6">
        <v>43550</v>
      </c>
      <c r="H46" s="6">
        <v>43460</v>
      </c>
      <c r="I46" s="6">
        <v>43654</v>
      </c>
      <c r="J46" s="6">
        <v>1</v>
      </c>
      <c r="K46" s="6">
        <v>1</v>
      </c>
      <c r="L46" s="6">
        <v>1</v>
      </c>
      <c r="M46" s="6"/>
      <c r="N46" s="6">
        <v>45717</v>
      </c>
      <c r="O46" s="6">
        <v>1</v>
      </c>
      <c r="P46" s="6"/>
      <c r="Q46" s="6">
        <v>1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9" t="s">
        <v>112</v>
      </c>
    </row>
    <row r="47" spans="1:40" x14ac:dyDescent="0.25">
      <c r="A47" s="5"/>
      <c r="B47" s="88" t="s">
        <v>302</v>
      </c>
      <c r="C47" s="6"/>
      <c r="D47" s="6"/>
      <c r="E47" s="6"/>
      <c r="F47" s="6">
        <v>42523</v>
      </c>
      <c r="G47" s="6">
        <v>42523</v>
      </c>
      <c r="H47" s="6">
        <v>1</v>
      </c>
      <c r="I47" s="6"/>
      <c r="J47" s="6"/>
      <c r="K47" s="6"/>
      <c r="L47" s="6">
        <v>1</v>
      </c>
      <c r="M47" s="6">
        <v>1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9" t="s">
        <v>112</v>
      </c>
    </row>
    <row r="48" spans="1:40" x14ac:dyDescent="0.25">
      <c r="A48" s="5"/>
      <c r="B48" s="88" t="s">
        <v>241</v>
      </c>
      <c r="C48" s="6">
        <v>43817</v>
      </c>
      <c r="D48" s="6"/>
      <c r="E48" s="6"/>
      <c r="F48" s="6">
        <v>43827</v>
      </c>
      <c r="G48" s="6">
        <v>43827</v>
      </c>
      <c r="H48" s="6">
        <v>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9" t="s">
        <v>112</v>
      </c>
    </row>
    <row r="49" spans="1:40" x14ac:dyDescent="0.25">
      <c r="A49" s="5"/>
      <c r="B49" s="88" t="s">
        <v>12</v>
      </c>
      <c r="C49" s="6">
        <v>43404</v>
      </c>
      <c r="D49" s="6">
        <v>43595</v>
      </c>
      <c r="E49" s="6">
        <v>43692</v>
      </c>
      <c r="F49" s="6">
        <v>43644</v>
      </c>
      <c r="G49" s="6">
        <v>43644</v>
      </c>
      <c r="H49" s="6">
        <v>43595</v>
      </c>
      <c r="I49" s="6">
        <v>43595</v>
      </c>
      <c r="J49" s="6">
        <v>43595</v>
      </c>
      <c r="K49" s="6">
        <v>43595</v>
      </c>
      <c r="L49" s="6"/>
      <c r="M49" s="6"/>
      <c r="N49" s="6">
        <v>45320</v>
      </c>
      <c r="O49" s="6"/>
      <c r="P49" s="6"/>
      <c r="Q49" s="6">
        <v>1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9" t="s">
        <v>112</v>
      </c>
    </row>
    <row r="50" spans="1:40" x14ac:dyDescent="0.25">
      <c r="A50" s="5"/>
      <c r="B50" s="88" t="s">
        <v>242</v>
      </c>
      <c r="C50" s="6">
        <v>43542</v>
      </c>
      <c r="D50" s="6"/>
      <c r="E50" s="6"/>
      <c r="F50" s="6">
        <v>42536</v>
      </c>
      <c r="G50" s="6">
        <v>42536</v>
      </c>
      <c r="H50" s="6">
        <v>42530</v>
      </c>
      <c r="I50" s="6"/>
      <c r="J50" s="6"/>
      <c r="K50" s="6"/>
      <c r="L50" s="6">
        <v>42580</v>
      </c>
      <c r="M50" s="6">
        <v>42580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9" t="s">
        <v>112</v>
      </c>
    </row>
    <row r="51" spans="1:40" x14ac:dyDescent="0.25">
      <c r="A51" s="5"/>
      <c r="B51" s="88" t="s">
        <v>273</v>
      </c>
      <c r="C51" s="6">
        <v>43100</v>
      </c>
      <c r="D51" s="6">
        <v>43195</v>
      </c>
      <c r="E51" s="6">
        <v>42619</v>
      </c>
      <c r="F51" s="6">
        <v>42412</v>
      </c>
      <c r="G51" s="6">
        <v>42412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/>
      <c r="N51" s="6"/>
      <c r="O51" s="6">
        <v>1</v>
      </c>
      <c r="P51" s="6"/>
      <c r="Q51" s="6">
        <v>1</v>
      </c>
      <c r="R51" s="6"/>
      <c r="S51" s="6"/>
      <c r="T51" s="6">
        <v>1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9" t="s">
        <v>112</v>
      </c>
    </row>
    <row r="52" spans="1:40" x14ac:dyDescent="0.25">
      <c r="A52" s="5"/>
      <c r="B52" s="88" t="s">
        <v>269</v>
      </c>
      <c r="C52" s="6">
        <v>43159</v>
      </c>
      <c r="D52" s="6">
        <v>43245</v>
      </c>
      <c r="E52" s="6">
        <v>42606</v>
      </c>
      <c r="F52" s="6">
        <v>42465</v>
      </c>
      <c r="G52" s="6">
        <v>42465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/>
      <c r="O52" s="6">
        <v>1</v>
      </c>
      <c r="P52" s="6">
        <v>1</v>
      </c>
      <c r="Q52" s="6">
        <v>1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>
        <v>1</v>
      </c>
      <c r="AI52" s="6"/>
      <c r="AJ52" s="6"/>
      <c r="AK52" s="6"/>
      <c r="AL52" s="6"/>
      <c r="AM52" s="6"/>
      <c r="AN52" s="29" t="s">
        <v>112</v>
      </c>
    </row>
    <row r="53" spans="1:40" x14ac:dyDescent="0.25">
      <c r="A53" s="5"/>
      <c r="B53" s="88" t="s">
        <v>301</v>
      </c>
      <c r="C53" s="6"/>
      <c r="D53" s="6"/>
      <c r="E53" s="6"/>
      <c r="F53" s="6">
        <v>42729</v>
      </c>
      <c r="G53" s="6">
        <v>42729</v>
      </c>
      <c r="H53" s="6">
        <v>1</v>
      </c>
      <c r="I53" s="6"/>
      <c r="J53" s="6"/>
      <c r="K53" s="6"/>
      <c r="L53" s="6">
        <v>1</v>
      </c>
      <c r="M53" s="6">
        <v>1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9" t="s">
        <v>112</v>
      </c>
    </row>
    <row r="54" spans="1:40" x14ac:dyDescent="0.25">
      <c r="A54" s="5"/>
      <c r="B54" s="88" t="s">
        <v>33</v>
      </c>
      <c r="C54" s="6">
        <v>43455</v>
      </c>
      <c r="D54" s="6">
        <v>43531</v>
      </c>
      <c r="E54" s="6">
        <v>43332</v>
      </c>
      <c r="F54" s="6">
        <v>42525</v>
      </c>
      <c r="G54" s="6">
        <v>42525</v>
      </c>
      <c r="H54" s="6">
        <v>42492</v>
      </c>
      <c r="I54" s="6">
        <v>42719</v>
      </c>
      <c r="J54" s="6">
        <v>42775</v>
      </c>
      <c r="K54" s="6">
        <v>42914</v>
      </c>
      <c r="L54" s="6">
        <v>42866</v>
      </c>
      <c r="M54" s="6">
        <v>42866</v>
      </c>
      <c r="N54" s="6">
        <v>48078</v>
      </c>
      <c r="O54" s="6">
        <v>1</v>
      </c>
      <c r="P54" s="6">
        <v>1</v>
      </c>
      <c r="Q54" s="6">
        <v>1</v>
      </c>
      <c r="R54" s="6"/>
      <c r="S54" s="6"/>
      <c r="T54" s="6">
        <v>1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>
        <v>1</v>
      </c>
      <c r="AI54" s="6"/>
      <c r="AJ54" s="6"/>
      <c r="AK54" s="6"/>
      <c r="AL54" s="6"/>
      <c r="AM54" s="6"/>
      <c r="AN54" s="29" t="s">
        <v>112</v>
      </c>
    </row>
    <row r="55" spans="1:40" x14ac:dyDescent="0.25">
      <c r="A55" s="5"/>
      <c r="B55" s="88" t="s">
        <v>243</v>
      </c>
      <c r="C55" s="6">
        <v>43579</v>
      </c>
      <c r="D55" s="6">
        <v>43415</v>
      </c>
      <c r="E55" s="6">
        <v>43345</v>
      </c>
      <c r="F55" s="6">
        <v>42511</v>
      </c>
      <c r="G55" s="6">
        <v>42511</v>
      </c>
      <c r="H55" s="6">
        <v>42517</v>
      </c>
      <c r="I55" s="6">
        <v>42704</v>
      </c>
      <c r="J55" s="6">
        <v>42832</v>
      </c>
      <c r="K55" s="6">
        <v>42913</v>
      </c>
      <c r="L55" s="6">
        <v>42781</v>
      </c>
      <c r="M55" s="6">
        <v>42781</v>
      </c>
      <c r="N55" s="6">
        <v>44145</v>
      </c>
      <c r="O55" s="6">
        <v>1</v>
      </c>
      <c r="P55" s="6">
        <v>1</v>
      </c>
      <c r="Q55" s="6">
        <v>1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9" t="s">
        <v>112</v>
      </c>
    </row>
    <row r="56" spans="1:40" x14ac:dyDescent="0.25">
      <c r="A56" s="5"/>
      <c r="B56" s="88" t="s">
        <v>244</v>
      </c>
      <c r="C56" s="6">
        <v>43643</v>
      </c>
      <c r="D56" s="6">
        <v>43654</v>
      </c>
      <c r="E56" s="6">
        <v>43352</v>
      </c>
      <c r="F56" s="6">
        <v>42555</v>
      </c>
      <c r="G56" s="6">
        <v>42555</v>
      </c>
      <c r="H56" s="6">
        <v>42517</v>
      </c>
      <c r="I56" s="6">
        <v>42781</v>
      </c>
      <c r="J56" s="6">
        <v>42865</v>
      </c>
      <c r="K56" s="6">
        <v>42928</v>
      </c>
      <c r="L56" s="6">
        <v>1</v>
      </c>
      <c r="M56" s="6">
        <v>1</v>
      </c>
      <c r="N56" s="6">
        <v>45769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9" t="s">
        <v>112</v>
      </c>
    </row>
    <row r="57" spans="1:40" x14ac:dyDescent="0.25">
      <c r="A57" s="5"/>
      <c r="B57" s="88" t="s">
        <v>282</v>
      </c>
      <c r="C57" s="6">
        <v>42613</v>
      </c>
      <c r="D57" s="6">
        <v>42684</v>
      </c>
      <c r="E57" s="6">
        <v>42620</v>
      </c>
      <c r="F57" s="6">
        <v>42659</v>
      </c>
      <c r="G57" s="6">
        <v>42659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9" t="s">
        <v>112</v>
      </c>
    </row>
    <row r="58" spans="1:40" x14ac:dyDescent="0.25">
      <c r="A58" s="5"/>
      <c r="B58" s="88" t="s">
        <v>279</v>
      </c>
      <c r="C58" s="6">
        <v>42674</v>
      </c>
      <c r="D58" s="6">
        <v>42772</v>
      </c>
      <c r="E58" s="6">
        <v>42732</v>
      </c>
      <c r="F58" s="6">
        <v>42678</v>
      </c>
      <c r="G58" s="6">
        <v>42678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/>
      <c r="O58" s="6">
        <v>1</v>
      </c>
      <c r="P58" s="6">
        <v>1</v>
      </c>
      <c r="Q58" s="6">
        <v>1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9" t="s">
        <v>112</v>
      </c>
    </row>
    <row r="59" spans="1:40" x14ac:dyDescent="0.25">
      <c r="A59" s="5"/>
      <c r="B59" s="88" t="s">
        <v>44</v>
      </c>
      <c r="C59" s="6">
        <v>43448</v>
      </c>
      <c r="D59" s="6">
        <v>43530</v>
      </c>
      <c r="E59" s="6">
        <v>43344</v>
      </c>
      <c r="F59" s="6">
        <v>42262</v>
      </c>
      <c r="G59" s="6">
        <v>42262</v>
      </c>
      <c r="H59" s="6">
        <v>39430</v>
      </c>
      <c r="I59" s="6">
        <v>39847</v>
      </c>
      <c r="J59" s="6">
        <v>39652</v>
      </c>
      <c r="K59" s="6">
        <v>39895</v>
      </c>
      <c r="L59" s="6">
        <v>39959</v>
      </c>
      <c r="M59" s="6">
        <v>39959</v>
      </c>
      <c r="N59" s="6"/>
      <c r="O59" s="6">
        <v>40569</v>
      </c>
      <c r="P59" s="6">
        <v>41226</v>
      </c>
      <c r="Q59" s="6">
        <v>40162</v>
      </c>
      <c r="R59" s="6">
        <v>42625</v>
      </c>
      <c r="S59" s="6"/>
      <c r="T59" s="6">
        <v>41631</v>
      </c>
      <c r="U59" s="6">
        <v>1</v>
      </c>
      <c r="V59" s="6"/>
      <c r="W59" s="6"/>
      <c r="X59" s="6"/>
      <c r="Y59" s="6"/>
      <c r="Z59" s="6">
        <v>1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9" t="s">
        <v>112</v>
      </c>
    </row>
    <row r="60" spans="1:40" x14ac:dyDescent="0.25">
      <c r="A60" s="5"/>
      <c r="B60" s="88" t="s">
        <v>272</v>
      </c>
      <c r="C60" s="6">
        <v>42738</v>
      </c>
      <c r="D60" s="6">
        <v>42825</v>
      </c>
      <c r="E60" s="6"/>
      <c r="F60" s="6">
        <v>42674</v>
      </c>
      <c r="G60" s="6">
        <v>42674</v>
      </c>
      <c r="H60" s="6">
        <v>1</v>
      </c>
      <c r="I60" s="6">
        <v>1</v>
      </c>
      <c r="J60" s="6">
        <v>1</v>
      </c>
      <c r="K60" s="6"/>
      <c r="L60" s="6">
        <v>1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9" t="s">
        <v>112</v>
      </c>
    </row>
    <row r="61" spans="1:40" x14ac:dyDescent="0.25">
      <c r="A61" s="5"/>
      <c r="B61" s="88" t="s">
        <v>247</v>
      </c>
      <c r="C61" s="6">
        <v>43676</v>
      </c>
      <c r="D61" s="6">
        <v>42996</v>
      </c>
      <c r="E61" s="6"/>
      <c r="F61" s="6"/>
      <c r="G61" s="6"/>
      <c r="H61" s="6">
        <v>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9" t="s">
        <v>112</v>
      </c>
    </row>
    <row r="62" spans="1:40" x14ac:dyDescent="0.25">
      <c r="A62" s="5"/>
      <c r="B62" s="88" t="s">
        <v>22</v>
      </c>
      <c r="C62" s="6">
        <v>43448</v>
      </c>
      <c r="D62" s="6">
        <v>43608</v>
      </c>
      <c r="E62" s="6">
        <v>43530</v>
      </c>
      <c r="F62" s="6">
        <v>42772</v>
      </c>
      <c r="G62" s="6">
        <v>42772</v>
      </c>
      <c r="H62" s="6">
        <v>42761</v>
      </c>
      <c r="I62" s="6">
        <v>42961</v>
      </c>
      <c r="J62" s="6">
        <v>1</v>
      </c>
      <c r="K62" s="6">
        <v>1</v>
      </c>
      <c r="L62" s="6">
        <v>1</v>
      </c>
      <c r="M62" s="6">
        <v>1</v>
      </c>
      <c r="N62" s="6">
        <v>46661</v>
      </c>
      <c r="O62" s="6">
        <v>1</v>
      </c>
      <c r="P62" s="6">
        <v>1</v>
      </c>
      <c r="Q62" s="6">
        <v>1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>
        <v>46661</v>
      </c>
      <c r="AN62" s="29" t="s">
        <v>112</v>
      </c>
    </row>
    <row r="63" spans="1:40" x14ac:dyDescent="0.25">
      <c r="A63" s="5"/>
      <c r="B63" s="88" t="s">
        <v>266</v>
      </c>
      <c r="C63" s="6">
        <v>42704</v>
      </c>
      <c r="D63" s="6">
        <v>42901</v>
      </c>
      <c r="E63" s="6">
        <v>42792</v>
      </c>
      <c r="F63" s="6">
        <v>42771</v>
      </c>
      <c r="G63" s="6">
        <v>42771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9" t="s">
        <v>112</v>
      </c>
    </row>
    <row r="64" spans="1:40" x14ac:dyDescent="0.25">
      <c r="A64" s="5"/>
      <c r="B64" s="88" t="s">
        <v>39</v>
      </c>
      <c r="C64" s="6">
        <v>43176</v>
      </c>
      <c r="D64" s="6"/>
      <c r="E64" s="6"/>
      <c r="F64" s="6">
        <v>42826</v>
      </c>
      <c r="G64" s="6">
        <v>42826</v>
      </c>
      <c r="H64" s="6">
        <v>42942</v>
      </c>
      <c r="I64" s="6"/>
      <c r="J64" s="6"/>
      <c r="K64" s="6"/>
      <c r="L64" s="6">
        <v>43151</v>
      </c>
      <c r="M64" s="6">
        <v>43560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9" t="s">
        <v>112</v>
      </c>
    </row>
    <row r="65" spans="1:40" x14ac:dyDescent="0.25">
      <c r="A65" s="5"/>
      <c r="B65" s="88" t="s">
        <v>23</v>
      </c>
      <c r="C65" s="6">
        <v>43554</v>
      </c>
      <c r="D65" s="6">
        <v>43048</v>
      </c>
      <c r="E65" s="6">
        <v>43086</v>
      </c>
      <c r="F65" s="6">
        <v>43031</v>
      </c>
      <c r="G65" s="6">
        <v>43031</v>
      </c>
      <c r="H65" s="6">
        <v>42929</v>
      </c>
      <c r="I65" s="6">
        <v>43111</v>
      </c>
      <c r="J65" s="6">
        <v>43159</v>
      </c>
      <c r="K65" s="6">
        <v>43245</v>
      </c>
      <c r="L65" s="6">
        <v>43319</v>
      </c>
      <c r="M65" s="6">
        <v>43319</v>
      </c>
      <c r="N65" s="6">
        <v>44127</v>
      </c>
      <c r="O65" s="6">
        <v>43496</v>
      </c>
      <c r="P65" s="6">
        <v>43584</v>
      </c>
      <c r="Q65" s="6">
        <v>1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>
        <v>43496</v>
      </c>
      <c r="AI65" s="6">
        <v>43496</v>
      </c>
      <c r="AJ65" s="6"/>
      <c r="AK65" s="6"/>
      <c r="AL65" s="6"/>
      <c r="AM65" s="6"/>
      <c r="AN65" s="29" t="s">
        <v>112</v>
      </c>
    </row>
    <row r="66" spans="1:40" x14ac:dyDescent="0.25">
      <c r="A66" s="5"/>
      <c r="B66" s="88" t="s">
        <v>15</v>
      </c>
      <c r="C66" s="6">
        <v>43100</v>
      </c>
      <c r="D66" s="6">
        <v>43132</v>
      </c>
      <c r="E66" s="6">
        <v>43228</v>
      </c>
      <c r="F66" s="6">
        <v>43555</v>
      </c>
      <c r="G66" s="6">
        <v>43555</v>
      </c>
      <c r="H66" s="6">
        <v>43104</v>
      </c>
      <c r="I66" s="6">
        <v>43203</v>
      </c>
      <c r="J66" s="6">
        <v>43432</v>
      </c>
      <c r="K66" s="6">
        <v>43524</v>
      </c>
      <c r="L66" s="6">
        <v>43314</v>
      </c>
      <c r="M66" s="6">
        <v>43418</v>
      </c>
      <c r="N66" s="6">
        <v>45432</v>
      </c>
      <c r="O66" s="6">
        <v>1</v>
      </c>
      <c r="P66" s="6">
        <v>1</v>
      </c>
      <c r="Q66" s="6">
        <v>1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9" t="s">
        <v>112</v>
      </c>
    </row>
    <row r="67" spans="1:40" x14ac:dyDescent="0.25">
      <c r="A67" s="5"/>
      <c r="B67" s="88" t="s">
        <v>13</v>
      </c>
      <c r="C67" s="6">
        <v>43250</v>
      </c>
      <c r="D67" s="6">
        <v>43249</v>
      </c>
      <c r="E67" s="6">
        <v>43776</v>
      </c>
      <c r="F67" s="6">
        <v>43041</v>
      </c>
      <c r="G67" s="6">
        <v>43041</v>
      </c>
      <c r="H67" s="6">
        <v>43249</v>
      </c>
      <c r="I67" s="6">
        <v>43249</v>
      </c>
      <c r="J67" s="6">
        <v>43249</v>
      </c>
      <c r="K67" s="6">
        <v>43249</v>
      </c>
      <c r="L67" s="6">
        <v>43510</v>
      </c>
      <c r="M67" s="6">
        <v>43525</v>
      </c>
      <c r="N67" s="6">
        <v>49856</v>
      </c>
      <c r="O67" s="6">
        <v>43560</v>
      </c>
      <c r="P67" s="6">
        <v>43626</v>
      </c>
      <c r="Q67" s="6">
        <v>1</v>
      </c>
      <c r="R67" s="6"/>
      <c r="S67" s="6"/>
      <c r="T67" s="6">
        <v>1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9" t="s">
        <v>112</v>
      </c>
    </row>
    <row r="68" spans="1:40" x14ac:dyDescent="0.25">
      <c r="A68" s="5"/>
      <c r="B68" s="88" t="s">
        <v>252</v>
      </c>
      <c r="C68" s="6">
        <v>43679</v>
      </c>
      <c r="D68" s="6"/>
      <c r="E68" s="6">
        <v>43530</v>
      </c>
      <c r="F68" s="6">
        <v>43535</v>
      </c>
      <c r="G68" s="6">
        <v>43535</v>
      </c>
      <c r="H68" s="6"/>
      <c r="I68" s="6"/>
      <c r="J68" s="6"/>
      <c r="K68" s="6"/>
      <c r="L68" s="6"/>
      <c r="M68" s="6"/>
      <c r="N68" s="6">
        <v>46467</v>
      </c>
      <c r="O68" s="6"/>
      <c r="P68" s="6"/>
      <c r="Q68" s="6">
        <v>1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9" t="s">
        <v>112</v>
      </c>
    </row>
    <row r="69" spans="1:40" x14ac:dyDescent="0.25">
      <c r="A69" s="5"/>
      <c r="B69" s="88" t="s">
        <v>253</v>
      </c>
      <c r="C69" s="6">
        <v>43655</v>
      </c>
      <c r="D69" s="6"/>
      <c r="E69" s="6">
        <v>43670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>
        <v>1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9" t="s">
        <v>112</v>
      </c>
    </row>
    <row r="70" spans="1:40" x14ac:dyDescent="0.25">
      <c r="A70" s="5"/>
      <c r="B70" s="88" t="s">
        <v>255</v>
      </c>
      <c r="C70" s="6">
        <v>43542</v>
      </c>
      <c r="D70" s="6"/>
      <c r="E70" s="6"/>
      <c r="F70" s="6">
        <v>43524</v>
      </c>
      <c r="G70" s="6">
        <v>43524</v>
      </c>
      <c r="H70" s="6">
        <v>43528</v>
      </c>
      <c r="I70" s="6"/>
      <c r="J70" s="6"/>
      <c r="K70" s="6"/>
      <c r="L70" s="6">
        <v>43560</v>
      </c>
      <c r="M70" s="6">
        <v>43560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9" t="s">
        <v>112</v>
      </c>
    </row>
    <row r="71" spans="1:40" x14ac:dyDescent="0.25">
      <c r="A71" s="5"/>
      <c r="B71" s="88" t="s">
        <v>256</v>
      </c>
      <c r="C71" s="6"/>
      <c r="D71" s="6"/>
      <c r="E71" s="6"/>
      <c r="F71" s="6"/>
      <c r="G71" s="6"/>
      <c r="H71" s="6">
        <v>43544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>
        <v>43654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9" t="s">
        <v>112</v>
      </c>
    </row>
    <row r="72" spans="1:40" x14ac:dyDescent="0.25">
      <c r="A72" s="5"/>
      <c r="B72" s="88" t="s">
        <v>257</v>
      </c>
      <c r="C72" s="6">
        <v>43643</v>
      </c>
      <c r="D72" s="6"/>
      <c r="E72" s="6">
        <v>43655</v>
      </c>
      <c r="F72" s="6">
        <v>43642</v>
      </c>
      <c r="G72" s="6">
        <v>43642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9" t="s">
        <v>112</v>
      </c>
    </row>
    <row r="73" spans="1:40" x14ac:dyDescent="0.25">
      <c r="A73" s="5"/>
      <c r="B73" s="88" t="s">
        <v>259</v>
      </c>
      <c r="C73" s="6">
        <v>43643</v>
      </c>
      <c r="D73" s="6">
        <v>43798</v>
      </c>
      <c r="E73" s="6">
        <v>43647</v>
      </c>
      <c r="F73" s="6">
        <v>43632</v>
      </c>
      <c r="G73" s="6">
        <v>43632</v>
      </c>
      <c r="H73" s="6">
        <v>1</v>
      </c>
      <c r="I73" s="6">
        <v>1</v>
      </c>
      <c r="J73" s="6">
        <v>1</v>
      </c>
      <c r="K73" s="6">
        <v>1</v>
      </c>
      <c r="L73" s="6"/>
      <c r="M73" s="6"/>
      <c r="N73" s="6">
        <v>45759</v>
      </c>
      <c r="O73" s="6"/>
      <c r="P73" s="6"/>
      <c r="Q73" s="6">
        <v>1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9" t="s">
        <v>112</v>
      </c>
    </row>
    <row r="74" spans="1:40" x14ac:dyDescent="0.25">
      <c r="A74" s="5"/>
      <c r="B74" s="88" t="s">
        <v>261</v>
      </c>
      <c r="C74" s="6"/>
      <c r="D74" s="6"/>
      <c r="E74" s="6">
        <v>43697</v>
      </c>
      <c r="F74" s="6">
        <v>43684</v>
      </c>
      <c r="G74" s="6">
        <v>43684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9" t="s">
        <v>112</v>
      </c>
    </row>
    <row r="75" spans="1:40" x14ac:dyDescent="0.25">
      <c r="A75" s="5"/>
      <c r="B75" s="88" t="s">
        <v>262</v>
      </c>
      <c r="C75" s="6"/>
      <c r="D75" s="6"/>
      <c r="E75" s="6"/>
      <c r="F75" s="6">
        <v>43787</v>
      </c>
      <c r="G75" s="6">
        <v>43787</v>
      </c>
      <c r="H75" s="6"/>
      <c r="I75" s="6"/>
      <c r="J75" s="6"/>
      <c r="K75" s="6"/>
      <c r="L75" s="6"/>
      <c r="M75" s="6"/>
      <c r="N75" s="6">
        <v>46170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9" t="s">
        <v>112</v>
      </c>
    </row>
    <row r="76" spans="1:40" x14ac:dyDescent="0.25">
      <c r="A76" s="5"/>
      <c r="B76" s="88" t="s">
        <v>264</v>
      </c>
      <c r="C76" s="6">
        <v>43780</v>
      </c>
      <c r="D76" s="6">
        <v>43809</v>
      </c>
      <c r="E76" s="6"/>
      <c r="F76" s="6">
        <v>43761</v>
      </c>
      <c r="G76" s="6">
        <v>43761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9" t="s">
        <v>112</v>
      </c>
    </row>
    <row r="77" spans="1:40" x14ac:dyDescent="0.25">
      <c r="A77" s="5"/>
      <c r="B77" s="88" t="s">
        <v>265</v>
      </c>
      <c r="C77" s="6">
        <v>43159</v>
      </c>
      <c r="D77" s="6">
        <v>43074</v>
      </c>
      <c r="E77" s="6">
        <v>43743</v>
      </c>
      <c r="F77" s="6">
        <v>42518</v>
      </c>
      <c r="G77" s="6">
        <v>42518</v>
      </c>
      <c r="H77" s="6">
        <v>35454</v>
      </c>
      <c r="I77" s="6">
        <v>35529</v>
      </c>
      <c r="J77" s="6">
        <v>36223</v>
      </c>
      <c r="K77" s="6">
        <v>36566</v>
      </c>
      <c r="L77" s="6">
        <v>37951</v>
      </c>
      <c r="M77" s="6">
        <v>37951</v>
      </c>
      <c r="N77" s="6"/>
      <c r="O77" s="6"/>
      <c r="P77" s="6"/>
      <c r="Q77" s="6">
        <v>35656</v>
      </c>
      <c r="R77" s="6">
        <v>37448</v>
      </c>
      <c r="S77" s="6">
        <v>37655</v>
      </c>
      <c r="T77" s="6">
        <v>37327</v>
      </c>
      <c r="U77" s="6">
        <v>1</v>
      </c>
      <c r="V77" s="6">
        <v>37529</v>
      </c>
      <c r="W77" s="6">
        <v>37792</v>
      </c>
      <c r="X77" s="6"/>
      <c r="Y77" s="6">
        <v>42212</v>
      </c>
      <c r="Z77" s="6">
        <v>1</v>
      </c>
      <c r="AA77" s="6">
        <v>1</v>
      </c>
      <c r="AB77" s="6"/>
      <c r="AC77" s="6"/>
      <c r="AD77" s="6"/>
      <c r="AE77" s="6"/>
      <c r="AF77" s="6"/>
      <c r="AG77" s="6"/>
      <c r="AH77" s="6">
        <v>36900</v>
      </c>
      <c r="AI77" s="6"/>
      <c r="AJ77" s="6"/>
      <c r="AK77" s="6"/>
      <c r="AL77" s="6"/>
      <c r="AM77" s="6"/>
      <c r="AN77" s="29" t="s">
        <v>112</v>
      </c>
    </row>
    <row r="78" spans="1:40" x14ac:dyDescent="0.25">
      <c r="A78" s="5"/>
      <c r="B78" s="88" t="s">
        <v>285</v>
      </c>
      <c r="C78" s="6">
        <v>42369</v>
      </c>
      <c r="D78" s="6">
        <v>42123</v>
      </c>
      <c r="E78" s="6">
        <v>42623</v>
      </c>
      <c r="F78" s="6">
        <v>40796</v>
      </c>
      <c r="G78" s="6">
        <v>40796</v>
      </c>
      <c r="H78" s="6">
        <v>1</v>
      </c>
      <c r="I78" s="6">
        <v>1</v>
      </c>
      <c r="J78" s="6">
        <v>1</v>
      </c>
      <c r="K78" s="6">
        <v>1</v>
      </c>
      <c r="L78" s="6"/>
      <c r="M78" s="6"/>
      <c r="N78" s="6"/>
      <c r="O78" s="6"/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/>
      <c r="V78" s="6">
        <v>1</v>
      </c>
      <c r="W78" s="6"/>
      <c r="X78" s="6"/>
      <c r="Y78" s="6">
        <v>1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9" t="s">
        <v>112</v>
      </c>
    </row>
    <row r="79" spans="1:40" x14ac:dyDescent="0.25">
      <c r="A79" s="5"/>
      <c r="B79" s="88" t="s">
        <v>17</v>
      </c>
      <c r="C79" s="6">
        <v>43159</v>
      </c>
      <c r="D79" s="6">
        <v>43655</v>
      </c>
      <c r="E79" s="6">
        <v>43366</v>
      </c>
      <c r="F79" s="6">
        <v>42424</v>
      </c>
      <c r="G79" s="6">
        <v>42424</v>
      </c>
      <c r="H79" s="6">
        <v>35451</v>
      </c>
      <c r="I79" s="6">
        <v>35529</v>
      </c>
      <c r="J79" s="6">
        <v>36223</v>
      </c>
      <c r="K79" s="6">
        <v>36486</v>
      </c>
      <c r="L79" s="6">
        <v>37951</v>
      </c>
      <c r="M79" s="6">
        <v>37951</v>
      </c>
      <c r="N79" s="6">
        <v>44246</v>
      </c>
      <c r="O79" s="6">
        <v>36811</v>
      </c>
      <c r="P79" s="6">
        <v>37594</v>
      </c>
      <c r="Q79" s="6">
        <v>37558</v>
      </c>
      <c r="R79" s="6">
        <v>40729</v>
      </c>
      <c r="S79" s="6">
        <v>38757</v>
      </c>
      <c r="T79" s="6">
        <v>39161</v>
      </c>
      <c r="U79" s="6"/>
      <c r="V79" s="6"/>
      <c r="W79" s="6"/>
      <c r="X79" s="6"/>
      <c r="Y79" s="6">
        <v>38274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>
        <v>44246</v>
      </c>
      <c r="AN79" s="29" t="s">
        <v>112</v>
      </c>
    </row>
    <row r="80" spans="1:40" x14ac:dyDescent="0.25">
      <c r="A80" s="5"/>
      <c r="B80" s="88" t="s">
        <v>40</v>
      </c>
      <c r="C80" s="6">
        <v>43100</v>
      </c>
      <c r="D80" s="6">
        <v>43415</v>
      </c>
      <c r="E80" s="6">
        <v>43360</v>
      </c>
      <c r="F80" s="6">
        <v>40818</v>
      </c>
      <c r="G80" s="6">
        <v>40818</v>
      </c>
      <c r="H80" s="6">
        <v>35390</v>
      </c>
      <c r="I80" s="6">
        <v>35529</v>
      </c>
      <c r="J80" s="6">
        <v>36431</v>
      </c>
      <c r="K80" s="6">
        <v>36648</v>
      </c>
      <c r="L80" s="6">
        <v>37951</v>
      </c>
      <c r="M80" s="6">
        <v>37951</v>
      </c>
      <c r="N80" s="6"/>
      <c r="O80" s="6">
        <v>36964</v>
      </c>
      <c r="P80" s="6">
        <v>37594</v>
      </c>
      <c r="Q80" s="6">
        <v>39261</v>
      </c>
      <c r="R80" s="6">
        <v>38852</v>
      </c>
      <c r="S80" s="6">
        <v>41109</v>
      </c>
      <c r="T80" s="6">
        <v>38852</v>
      </c>
      <c r="U80" s="6">
        <v>42913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9" t="s">
        <v>112</v>
      </c>
    </row>
    <row r="81" spans="1:40" x14ac:dyDescent="0.25">
      <c r="A81" s="5"/>
      <c r="B81" s="88" t="s">
        <v>19</v>
      </c>
      <c r="C81" s="6">
        <v>43159</v>
      </c>
      <c r="D81" s="6">
        <v>43654</v>
      </c>
      <c r="E81" s="6">
        <v>43366</v>
      </c>
      <c r="F81" s="6">
        <v>42427</v>
      </c>
      <c r="G81" s="6">
        <v>42427</v>
      </c>
      <c r="H81" s="6">
        <v>35390</v>
      </c>
      <c r="I81" s="6">
        <v>35529</v>
      </c>
      <c r="J81" s="6">
        <v>36223</v>
      </c>
      <c r="K81" s="6">
        <v>36486</v>
      </c>
      <c r="L81" s="6">
        <v>37951</v>
      </c>
      <c r="M81" s="6">
        <v>37951</v>
      </c>
      <c r="N81" s="6">
        <v>45398</v>
      </c>
      <c r="O81" s="6">
        <v>36964</v>
      </c>
      <c r="P81" s="6">
        <v>37594</v>
      </c>
      <c r="Q81" s="6">
        <v>39534</v>
      </c>
      <c r="R81" s="6">
        <v>37448</v>
      </c>
      <c r="S81" s="6"/>
      <c r="T81" s="6">
        <v>37358</v>
      </c>
      <c r="U81" s="6"/>
      <c r="V81" s="6">
        <v>37529</v>
      </c>
      <c r="W81" s="6"/>
      <c r="X81" s="6"/>
      <c r="Y81" s="6">
        <v>38274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>
        <v>1</v>
      </c>
      <c r="AL81" s="6"/>
      <c r="AM81" s="6"/>
      <c r="AN81" s="29" t="s">
        <v>112</v>
      </c>
    </row>
    <row r="82" spans="1:40" x14ac:dyDescent="0.25">
      <c r="A82" s="5"/>
      <c r="B82" s="88" t="s">
        <v>268</v>
      </c>
      <c r="C82" s="6">
        <v>43158</v>
      </c>
      <c r="D82" s="6" t="s">
        <v>468</v>
      </c>
      <c r="E82" s="6">
        <v>43369</v>
      </c>
      <c r="F82" s="6">
        <v>42424</v>
      </c>
      <c r="G82" s="6">
        <v>42424</v>
      </c>
      <c r="H82" s="6">
        <v>35390</v>
      </c>
      <c r="I82" s="6">
        <v>35529</v>
      </c>
      <c r="J82" s="6">
        <v>36237</v>
      </c>
      <c r="K82" s="6">
        <v>36486</v>
      </c>
      <c r="L82" s="6">
        <v>37951</v>
      </c>
      <c r="M82" s="6">
        <v>37951</v>
      </c>
      <c r="N82" s="6">
        <v>43344</v>
      </c>
      <c r="O82" s="6">
        <v>36964</v>
      </c>
      <c r="P82" s="6">
        <v>41203</v>
      </c>
      <c r="Q82" s="6">
        <v>39534</v>
      </c>
      <c r="R82" s="6">
        <v>1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>
        <v>1</v>
      </c>
      <c r="AF82" s="6"/>
      <c r="AG82" s="6"/>
      <c r="AH82" s="6"/>
      <c r="AI82" s="6"/>
      <c r="AJ82" s="6"/>
      <c r="AK82" s="6"/>
      <c r="AL82" s="6"/>
      <c r="AM82" s="6"/>
      <c r="AN82" s="29" t="s">
        <v>112</v>
      </c>
    </row>
    <row r="83" spans="1:40" x14ac:dyDescent="0.25">
      <c r="A83" s="5"/>
      <c r="B83" s="89" t="s">
        <v>271</v>
      </c>
      <c r="C83" s="6">
        <v>43099</v>
      </c>
      <c r="D83" s="6" t="s">
        <v>468</v>
      </c>
      <c r="E83" s="6">
        <v>43360</v>
      </c>
      <c r="F83" s="6">
        <v>40795</v>
      </c>
      <c r="G83" s="6">
        <v>40795</v>
      </c>
      <c r="H83" s="6">
        <v>35454</v>
      </c>
      <c r="I83" s="6">
        <v>35529</v>
      </c>
      <c r="J83" s="6">
        <v>36223</v>
      </c>
      <c r="K83" s="6">
        <v>36566</v>
      </c>
      <c r="L83" s="6">
        <v>37951</v>
      </c>
      <c r="M83" s="6">
        <v>37951</v>
      </c>
      <c r="N83" s="6">
        <v>43586</v>
      </c>
      <c r="O83" s="6">
        <v>36964</v>
      </c>
      <c r="P83" s="6">
        <v>37594</v>
      </c>
      <c r="Q83" s="6">
        <v>40164</v>
      </c>
      <c r="R83" s="6">
        <v>42170</v>
      </c>
      <c r="S83" s="6">
        <v>41491</v>
      </c>
      <c r="T83" s="6">
        <v>37358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</v>
      </c>
      <c r="AF83" s="6"/>
      <c r="AG83" s="6"/>
      <c r="AH83" s="6"/>
      <c r="AI83" s="6"/>
      <c r="AJ83" s="6"/>
      <c r="AK83" s="6"/>
      <c r="AL83" s="6"/>
      <c r="AM83" s="6"/>
      <c r="AN83" s="29" t="s">
        <v>112</v>
      </c>
    </row>
    <row r="84" spans="1:40" x14ac:dyDescent="0.25">
      <c r="A84" s="5"/>
      <c r="B84" s="88" t="s">
        <v>20</v>
      </c>
      <c r="C84" s="6">
        <v>43100</v>
      </c>
      <c r="D84" s="6" t="s">
        <v>468</v>
      </c>
      <c r="E84" s="6">
        <v>43352</v>
      </c>
      <c r="F84" s="6">
        <v>40803</v>
      </c>
      <c r="G84" s="6">
        <v>40803</v>
      </c>
      <c r="H84" s="6">
        <v>35454</v>
      </c>
      <c r="I84" s="6">
        <v>35529</v>
      </c>
      <c r="J84" s="6">
        <v>36360</v>
      </c>
      <c r="K84" s="6">
        <v>36545</v>
      </c>
      <c r="L84" s="6">
        <v>37951</v>
      </c>
      <c r="M84" s="6">
        <v>37951</v>
      </c>
      <c r="N84" s="6">
        <v>44501</v>
      </c>
      <c r="O84" s="6">
        <v>36811</v>
      </c>
      <c r="P84" s="6">
        <v>37594</v>
      </c>
      <c r="Q84" s="6">
        <v>37361</v>
      </c>
      <c r="R84" s="6">
        <v>38576</v>
      </c>
      <c r="S84" s="6"/>
      <c r="T84" s="6">
        <v>36908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1</v>
      </c>
      <c r="AF84" s="6"/>
      <c r="AG84" s="6"/>
      <c r="AH84" s="6">
        <v>36900</v>
      </c>
      <c r="AI84" s="6"/>
      <c r="AJ84" s="6"/>
      <c r="AK84" s="6"/>
      <c r="AL84" s="6"/>
      <c r="AM84" s="6">
        <v>44501</v>
      </c>
      <c r="AN84" s="29" t="s">
        <v>112</v>
      </c>
    </row>
    <row r="85" spans="1:40" x14ac:dyDescent="0.25">
      <c r="A85" s="5"/>
      <c r="B85" s="88" t="s">
        <v>25</v>
      </c>
      <c r="C85" s="6">
        <v>43451</v>
      </c>
      <c r="D85" s="6" t="s">
        <v>468</v>
      </c>
      <c r="E85" s="6">
        <v>43337</v>
      </c>
      <c r="F85" s="6">
        <v>42518</v>
      </c>
      <c r="G85" s="6">
        <v>42518</v>
      </c>
      <c r="H85" s="6">
        <v>35390</v>
      </c>
      <c r="I85" s="6">
        <v>35529</v>
      </c>
      <c r="J85" s="6">
        <v>36381</v>
      </c>
      <c r="K85" s="6">
        <v>36648</v>
      </c>
      <c r="L85" s="6">
        <v>37951</v>
      </c>
      <c r="M85" s="6">
        <v>37951</v>
      </c>
      <c r="N85" s="6">
        <v>44146</v>
      </c>
      <c r="O85" s="6">
        <v>37818</v>
      </c>
      <c r="P85" s="6">
        <v>37557</v>
      </c>
      <c r="Q85" s="6">
        <v>1</v>
      </c>
      <c r="R85" s="6">
        <v>37320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>
        <v>1</v>
      </c>
      <c r="AF85" s="6"/>
      <c r="AG85" s="6"/>
      <c r="AH85" s="6">
        <v>39616</v>
      </c>
      <c r="AI85" s="6"/>
      <c r="AJ85" s="6"/>
      <c r="AK85" s="6"/>
      <c r="AL85" s="6"/>
      <c r="AM85" s="6"/>
      <c r="AN85" s="29" t="s">
        <v>112</v>
      </c>
    </row>
    <row r="86" spans="1:40" x14ac:dyDescent="0.25">
      <c r="A86" s="5"/>
      <c r="B86" s="88" t="s">
        <v>28</v>
      </c>
      <c r="C86" s="6">
        <v>43448</v>
      </c>
      <c r="D86" s="6">
        <v>43651</v>
      </c>
      <c r="E86" s="6">
        <v>43340</v>
      </c>
      <c r="F86" s="6">
        <v>40799</v>
      </c>
      <c r="G86" s="6">
        <v>40799</v>
      </c>
      <c r="H86" s="6">
        <v>35454</v>
      </c>
      <c r="I86" s="6">
        <v>35563</v>
      </c>
      <c r="J86" s="6">
        <v>36367</v>
      </c>
      <c r="K86" s="6">
        <v>36566</v>
      </c>
      <c r="L86" s="6">
        <v>37951</v>
      </c>
      <c r="M86" s="6">
        <v>37951</v>
      </c>
      <c r="N86" s="6">
        <v>43956</v>
      </c>
      <c r="O86" s="6">
        <v>36811</v>
      </c>
      <c r="P86" s="6">
        <v>41110</v>
      </c>
      <c r="Q86" s="6">
        <v>39261</v>
      </c>
      <c r="R86" s="6"/>
      <c r="S86" s="6">
        <v>40049</v>
      </c>
      <c r="T86" s="6">
        <v>36908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>
        <v>36900</v>
      </c>
      <c r="AI86" s="6"/>
      <c r="AJ86" s="6"/>
      <c r="AK86" s="6"/>
      <c r="AL86" s="6"/>
      <c r="AM86" s="6">
        <v>43956</v>
      </c>
      <c r="AN86" s="29" t="s">
        <v>112</v>
      </c>
    </row>
    <row r="87" spans="1:40" x14ac:dyDescent="0.25">
      <c r="A87" s="5"/>
      <c r="B87" s="88" t="s">
        <v>267</v>
      </c>
      <c r="C87" s="6"/>
      <c r="D87" s="6">
        <v>1</v>
      </c>
      <c r="E87" s="6">
        <v>41584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/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/>
      <c r="V87" s="6">
        <v>1</v>
      </c>
      <c r="W87" s="6"/>
      <c r="X87" s="6"/>
      <c r="Y87" s="6">
        <v>1</v>
      </c>
      <c r="Z87" s="6">
        <v>1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9" t="s">
        <v>112</v>
      </c>
    </row>
    <row r="88" spans="1:40" x14ac:dyDescent="0.25">
      <c r="A88" s="5"/>
      <c r="B88" s="88" t="s">
        <v>29</v>
      </c>
      <c r="C88" s="6">
        <v>43451</v>
      </c>
      <c r="D88" s="6">
        <v>43245</v>
      </c>
      <c r="E88" s="6">
        <v>43344</v>
      </c>
      <c r="F88" s="6">
        <v>42441</v>
      </c>
      <c r="G88" s="6">
        <v>42441</v>
      </c>
      <c r="H88" s="6">
        <v>35916</v>
      </c>
      <c r="I88" s="6">
        <v>36405</v>
      </c>
      <c r="J88" s="6">
        <v>36381</v>
      </c>
      <c r="K88" s="6">
        <v>36486</v>
      </c>
      <c r="L88" s="6">
        <v>37951</v>
      </c>
      <c r="M88" s="6">
        <v>37951</v>
      </c>
      <c r="N88" s="6"/>
      <c r="O88" s="6">
        <v>36811</v>
      </c>
      <c r="P88" s="6">
        <v>37594</v>
      </c>
      <c r="Q88" s="6">
        <v>40164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>
        <v>37364</v>
      </c>
      <c r="AI88" s="6"/>
      <c r="AJ88" s="6"/>
      <c r="AK88" s="6"/>
      <c r="AL88" s="6"/>
      <c r="AM88" s="6"/>
      <c r="AN88" s="29" t="s">
        <v>112</v>
      </c>
    </row>
    <row r="89" spans="1:40" x14ac:dyDescent="0.25">
      <c r="A89" s="5"/>
      <c r="B89" s="88" t="s">
        <v>274</v>
      </c>
      <c r="C89" s="6">
        <v>43596</v>
      </c>
      <c r="D89" s="6">
        <v>43153</v>
      </c>
      <c r="E89" s="6">
        <v>43659</v>
      </c>
      <c r="F89" s="6">
        <v>42222</v>
      </c>
      <c r="G89" s="6">
        <v>42222</v>
      </c>
      <c r="H89" s="6">
        <v>42262</v>
      </c>
      <c r="I89" s="6">
        <v>42352</v>
      </c>
      <c r="J89" s="6">
        <v>42530</v>
      </c>
      <c r="K89" s="6">
        <v>42556</v>
      </c>
      <c r="L89" s="6">
        <v>42727</v>
      </c>
      <c r="M89" s="6">
        <v>42727</v>
      </c>
      <c r="N89" s="6">
        <v>46032</v>
      </c>
      <c r="O89" s="6">
        <v>42913</v>
      </c>
      <c r="P89" s="6">
        <v>1</v>
      </c>
      <c r="Q89" s="6">
        <v>1</v>
      </c>
      <c r="R89" s="6"/>
      <c r="S89" s="6"/>
      <c r="T89" s="6">
        <v>1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9" t="s">
        <v>112</v>
      </c>
    </row>
    <row r="90" spans="1:40" x14ac:dyDescent="0.25">
      <c r="A90" s="5"/>
      <c r="B90" s="88" t="s">
        <v>49</v>
      </c>
      <c r="C90" s="6">
        <v>43100</v>
      </c>
      <c r="D90" s="6">
        <v>43626</v>
      </c>
      <c r="E90" s="6">
        <v>43267</v>
      </c>
      <c r="F90" s="6">
        <v>40815</v>
      </c>
      <c r="G90" s="6">
        <v>40815</v>
      </c>
      <c r="H90" s="6">
        <v>35390</v>
      </c>
      <c r="I90" s="6">
        <v>35529</v>
      </c>
      <c r="J90" s="6">
        <v>36431</v>
      </c>
      <c r="K90" s="6">
        <v>36648</v>
      </c>
      <c r="L90" s="6">
        <v>37951</v>
      </c>
      <c r="M90" s="6">
        <v>37951</v>
      </c>
      <c r="N90" s="6">
        <v>45485</v>
      </c>
      <c r="O90" s="6">
        <v>37818</v>
      </c>
      <c r="P90" s="6">
        <v>37557</v>
      </c>
      <c r="Q90" s="6">
        <v>37475</v>
      </c>
      <c r="R90" s="6">
        <v>37448</v>
      </c>
      <c r="S90" s="6">
        <v>38159</v>
      </c>
      <c r="T90" s="6">
        <v>37361</v>
      </c>
      <c r="U90" s="6">
        <v>1</v>
      </c>
      <c r="V90" s="6">
        <v>37529</v>
      </c>
      <c r="W90" s="6"/>
      <c r="X90" s="6">
        <v>1</v>
      </c>
      <c r="Y90" s="6">
        <v>37475</v>
      </c>
      <c r="Z90" s="6">
        <v>42424</v>
      </c>
      <c r="AA90" s="6">
        <v>42851</v>
      </c>
      <c r="AB90" s="6"/>
      <c r="AC90" s="6"/>
      <c r="AD90" s="6"/>
      <c r="AE90" s="6"/>
      <c r="AF90" s="6"/>
      <c r="AG90" s="6"/>
      <c r="AH90" s="6">
        <v>36900</v>
      </c>
      <c r="AI90" s="6"/>
      <c r="AJ90" s="6"/>
      <c r="AK90" s="6"/>
      <c r="AL90" s="6"/>
      <c r="AM90" s="6">
        <v>45485</v>
      </c>
      <c r="AN90" s="29" t="s">
        <v>112</v>
      </c>
    </row>
    <row r="91" spans="1:40" x14ac:dyDescent="0.25">
      <c r="A91" s="5"/>
      <c r="B91" s="88" t="s">
        <v>21</v>
      </c>
      <c r="C91" s="6">
        <v>43100</v>
      </c>
      <c r="D91" s="6">
        <v>43634</v>
      </c>
      <c r="E91" s="6">
        <v>43345</v>
      </c>
      <c r="F91" s="6">
        <v>40801</v>
      </c>
      <c r="G91" s="6">
        <v>40801</v>
      </c>
      <c r="H91" s="6">
        <v>35454</v>
      </c>
      <c r="I91" s="6">
        <v>35529</v>
      </c>
      <c r="J91" s="6">
        <v>36431</v>
      </c>
      <c r="K91" s="6">
        <v>36545</v>
      </c>
      <c r="L91" s="6">
        <v>37951</v>
      </c>
      <c r="M91" s="6">
        <v>37951</v>
      </c>
      <c r="N91" s="6">
        <v>43891</v>
      </c>
      <c r="O91" s="6">
        <v>41750</v>
      </c>
      <c r="P91" s="6">
        <v>37594</v>
      </c>
      <c r="Q91" s="6">
        <v>35780</v>
      </c>
      <c r="R91" s="6">
        <v>36826</v>
      </c>
      <c r="S91" s="6">
        <v>40049</v>
      </c>
      <c r="T91" s="6">
        <v>36662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>
        <v>37364</v>
      </c>
      <c r="AI91" s="6"/>
      <c r="AJ91" s="6"/>
      <c r="AK91" s="6"/>
      <c r="AL91" s="6"/>
      <c r="AM91" s="6">
        <v>43891</v>
      </c>
      <c r="AN91" s="29" t="s">
        <v>112</v>
      </c>
    </row>
    <row r="92" spans="1:40" x14ac:dyDescent="0.25">
      <c r="A92" s="5"/>
      <c r="B92" s="88" t="s">
        <v>45</v>
      </c>
      <c r="C92" s="6">
        <v>43069</v>
      </c>
      <c r="D92" s="6" t="s">
        <v>468</v>
      </c>
      <c r="E92" s="6">
        <v>43340</v>
      </c>
      <c r="F92" s="6">
        <v>42428</v>
      </c>
      <c r="G92" s="6">
        <v>42428</v>
      </c>
      <c r="H92" s="6">
        <v>35334</v>
      </c>
      <c r="I92" s="6">
        <v>35529</v>
      </c>
      <c r="J92" s="6">
        <v>36467</v>
      </c>
      <c r="K92" s="6">
        <v>36566</v>
      </c>
      <c r="L92" s="6"/>
      <c r="M92" s="6"/>
      <c r="N92" s="6">
        <v>43600</v>
      </c>
      <c r="O92" s="6"/>
      <c r="P92" s="6">
        <v>37550</v>
      </c>
      <c r="Q92" s="6">
        <v>39203</v>
      </c>
      <c r="R92" s="6">
        <v>36817</v>
      </c>
      <c r="S92" s="6">
        <v>37655</v>
      </c>
      <c r="T92" s="6">
        <v>36655</v>
      </c>
      <c r="U92" s="6">
        <v>42377</v>
      </c>
      <c r="V92" s="6">
        <v>37529</v>
      </c>
      <c r="W92" s="6"/>
      <c r="X92" s="6"/>
      <c r="Y92" s="6">
        <v>42891</v>
      </c>
      <c r="Z92" s="6"/>
      <c r="AA92" s="6"/>
      <c r="AB92" s="6"/>
      <c r="AC92" s="6"/>
      <c r="AD92" s="6"/>
      <c r="AE92" s="6">
        <v>1</v>
      </c>
      <c r="AF92" s="6"/>
      <c r="AG92" s="6"/>
      <c r="AH92" s="6"/>
      <c r="AI92" s="6"/>
      <c r="AJ92" s="6"/>
      <c r="AK92" s="6">
        <v>1</v>
      </c>
      <c r="AL92" s="6"/>
      <c r="AM92" s="6"/>
      <c r="AN92" s="29" t="s">
        <v>112</v>
      </c>
    </row>
    <row r="93" spans="1:40" x14ac:dyDescent="0.25">
      <c r="A93" s="5"/>
      <c r="B93" s="88" t="s">
        <v>270</v>
      </c>
      <c r="C93" s="6">
        <v>42369</v>
      </c>
      <c r="D93" s="6" t="s">
        <v>468</v>
      </c>
      <c r="E93" s="6">
        <v>42623</v>
      </c>
      <c r="F93" s="6">
        <v>40797</v>
      </c>
      <c r="G93" s="6">
        <v>40797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/>
      <c r="O93" s="6"/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/>
      <c r="Y93" s="6">
        <v>1</v>
      </c>
      <c r="Z93" s="6">
        <v>1</v>
      </c>
      <c r="AA93" s="6"/>
      <c r="AB93" s="6"/>
      <c r="AC93" s="6"/>
      <c r="AD93" s="6"/>
      <c r="AE93" s="6">
        <v>1</v>
      </c>
      <c r="AF93" s="6"/>
      <c r="AG93" s="6"/>
      <c r="AH93" s="6"/>
      <c r="AI93" s="6"/>
      <c r="AJ93" s="6"/>
      <c r="AK93" s="6"/>
      <c r="AL93" s="6"/>
      <c r="AM93" s="6"/>
      <c r="AN93" s="29" t="s">
        <v>112</v>
      </c>
    </row>
    <row r="94" spans="1:40" x14ac:dyDescent="0.25">
      <c r="A94" s="5"/>
      <c r="B94" s="88" t="s">
        <v>11</v>
      </c>
      <c r="C94" s="6">
        <v>42977</v>
      </c>
      <c r="D94" s="6">
        <v>43111</v>
      </c>
      <c r="E94" s="6">
        <v>43580</v>
      </c>
      <c r="F94" s="6">
        <v>42428</v>
      </c>
      <c r="G94" s="6">
        <v>42428</v>
      </c>
      <c r="H94" s="6">
        <v>35916</v>
      </c>
      <c r="I94" s="6">
        <v>36455</v>
      </c>
      <c r="J94" s="6">
        <v>36360</v>
      </c>
      <c r="K94" s="6">
        <v>36545</v>
      </c>
      <c r="L94" s="6">
        <v>37951</v>
      </c>
      <c r="M94" s="6">
        <v>37951</v>
      </c>
      <c r="N94" s="6">
        <v>43852</v>
      </c>
      <c r="O94" s="6">
        <v>37883</v>
      </c>
      <c r="P94" s="6">
        <v>37557</v>
      </c>
      <c r="Q94" s="6">
        <v>39813</v>
      </c>
      <c r="R94" s="6">
        <v>42324</v>
      </c>
      <c r="S94" s="6">
        <v>38757</v>
      </c>
      <c r="T94" s="6">
        <v>41064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>
        <v>43852</v>
      </c>
      <c r="AN94" s="29" t="s">
        <v>112</v>
      </c>
    </row>
    <row r="95" spans="1:40" x14ac:dyDescent="0.25">
      <c r="A95" s="5"/>
      <c r="B95" s="88" t="s">
        <v>263</v>
      </c>
      <c r="C95" s="6">
        <v>43145</v>
      </c>
      <c r="D95" s="6">
        <v>42123</v>
      </c>
      <c r="E95" s="6">
        <v>43345</v>
      </c>
      <c r="F95" s="6">
        <v>42517</v>
      </c>
      <c r="G95" s="6">
        <v>42517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/>
      <c r="O95" s="6">
        <v>1</v>
      </c>
      <c r="P95" s="6">
        <v>1</v>
      </c>
      <c r="Q95" s="6">
        <v>1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>
        <v>1</v>
      </c>
      <c r="AI95" s="6"/>
      <c r="AJ95" s="6"/>
      <c r="AK95" s="6"/>
      <c r="AL95" s="6"/>
      <c r="AM95" s="6"/>
      <c r="AN95" s="29" t="s">
        <v>112</v>
      </c>
    </row>
    <row r="96" spans="1:40" x14ac:dyDescent="0.25">
      <c r="A96" s="5"/>
      <c r="B96" s="88" t="s">
        <v>46</v>
      </c>
      <c r="C96" s="6">
        <v>43424</v>
      </c>
      <c r="D96" s="6" t="s">
        <v>468</v>
      </c>
      <c r="E96" s="6">
        <v>43020</v>
      </c>
      <c r="F96" s="6">
        <v>40808</v>
      </c>
      <c r="G96" s="6">
        <v>40808</v>
      </c>
      <c r="H96" s="6">
        <v>35334</v>
      </c>
      <c r="I96" s="6">
        <v>35529</v>
      </c>
      <c r="J96" s="6">
        <v>36360</v>
      </c>
      <c r="K96" s="6">
        <v>36545</v>
      </c>
      <c r="L96" s="6"/>
      <c r="M96" s="6"/>
      <c r="N96" s="6"/>
      <c r="O96" s="6"/>
      <c r="P96" s="6"/>
      <c r="Q96" s="6">
        <v>37685</v>
      </c>
      <c r="R96" s="6">
        <v>36817</v>
      </c>
      <c r="S96" s="6">
        <v>36755</v>
      </c>
      <c r="T96" s="6">
        <v>36655</v>
      </c>
      <c r="U96" s="6">
        <v>1</v>
      </c>
      <c r="V96" s="6">
        <v>36937</v>
      </c>
      <c r="W96" s="6">
        <v>37477</v>
      </c>
      <c r="X96" s="6">
        <v>39903</v>
      </c>
      <c r="Y96" s="6">
        <v>37685</v>
      </c>
      <c r="Z96" s="6"/>
      <c r="AA96" s="6"/>
      <c r="AB96" s="6"/>
      <c r="AC96" s="6"/>
      <c r="AD96" s="6"/>
      <c r="AE96" s="6">
        <v>1</v>
      </c>
      <c r="AF96" s="6"/>
      <c r="AG96" s="6"/>
      <c r="AH96" s="6">
        <v>36900</v>
      </c>
      <c r="AI96" s="6"/>
      <c r="AJ96" s="6"/>
      <c r="AK96" s="6"/>
      <c r="AL96" s="6"/>
      <c r="AM96" s="6"/>
      <c r="AN96" s="29" t="s">
        <v>112</v>
      </c>
    </row>
    <row r="97" spans="1:40" x14ac:dyDescent="0.25">
      <c r="A97" s="5"/>
      <c r="B97" s="88" t="s">
        <v>32</v>
      </c>
      <c r="C97" s="6">
        <v>43455</v>
      </c>
      <c r="D97" s="6">
        <v>43584</v>
      </c>
      <c r="E97" s="6">
        <v>43350</v>
      </c>
      <c r="F97" s="6">
        <v>40808</v>
      </c>
      <c r="G97" s="6">
        <v>40808</v>
      </c>
      <c r="H97" s="6">
        <v>38924</v>
      </c>
      <c r="I97" s="6">
        <v>39518</v>
      </c>
      <c r="J97" s="6">
        <v>40004</v>
      </c>
      <c r="K97" s="6">
        <v>40705</v>
      </c>
      <c r="L97" s="6">
        <v>41064</v>
      </c>
      <c r="M97" s="6">
        <v>41064</v>
      </c>
      <c r="N97" s="6">
        <v>44815</v>
      </c>
      <c r="O97" s="6">
        <v>41296</v>
      </c>
      <c r="P97" s="6">
        <v>41890</v>
      </c>
      <c r="Q97" s="6">
        <v>40162</v>
      </c>
      <c r="R97" s="6">
        <v>1</v>
      </c>
      <c r="S97" s="6">
        <v>40064</v>
      </c>
      <c r="T97" s="6">
        <v>42388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9" t="s">
        <v>112</v>
      </c>
    </row>
    <row r="98" spans="1:40" x14ac:dyDescent="0.25">
      <c r="A98" s="5"/>
      <c r="B98" s="88" t="s">
        <v>18</v>
      </c>
      <c r="C98" s="6">
        <v>43159</v>
      </c>
      <c r="D98" s="6">
        <v>43654</v>
      </c>
      <c r="E98" s="6">
        <v>43348</v>
      </c>
      <c r="F98" s="6">
        <v>42484</v>
      </c>
      <c r="G98" s="6">
        <v>42484</v>
      </c>
      <c r="H98" s="6">
        <v>42499</v>
      </c>
      <c r="I98" s="6">
        <v>42741</v>
      </c>
      <c r="J98" s="6">
        <v>42914</v>
      </c>
      <c r="K98" s="6">
        <v>1</v>
      </c>
      <c r="L98" s="6">
        <v>1</v>
      </c>
      <c r="M98" s="6">
        <v>1</v>
      </c>
      <c r="N98" s="6">
        <v>49888</v>
      </c>
      <c r="O98" s="6">
        <v>1</v>
      </c>
      <c r="P98" s="6">
        <v>1</v>
      </c>
      <c r="Q98" s="6">
        <v>1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</v>
      </c>
      <c r="AI98" s="6"/>
      <c r="AJ98" s="6"/>
      <c r="AK98" s="6"/>
      <c r="AL98" s="6"/>
      <c r="AM98" s="6"/>
      <c r="AN98" s="29" t="s">
        <v>112</v>
      </c>
    </row>
    <row r="99" spans="1:40" x14ac:dyDescent="0.25">
      <c r="A99" s="5"/>
      <c r="B99" s="88" t="s">
        <v>277</v>
      </c>
      <c r="C99" s="6">
        <v>43494</v>
      </c>
      <c r="D99" s="6">
        <v>43187</v>
      </c>
      <c r="E99" s="6">
        <v>43371</v>
      </c>
      <c r="F99" s="6">
        <v>40121</v>
      </c>
      <c r="G99" s="6">
        <v>40121</v>
      </c>
      <c r="H99" s="6">
        <v>35390</v>
      </c>
      <c r="I99" s="6">
        <v>35529</v>
      </c>
      <c r="J99" s="6">
        <v>36381</v>
      </c>
      <c r="K99" s="6">
        <v>36545</v>
      </c>
      <c r="L99" s="6">
        <v>37951</v>
      </c>
      <c r="M99" s="6">
        <v>37951</v>
      </c>
      <c r="N99" s="6">
        <v>45489</v>
      </c>
      <c r="O99" s="6">
        <v>36811</v>
      </c>
      <c r="P99" s="6">
        <v>37557</v>
      </c>
      <c r="Q99" s="6">
        <v>39261</v>
      </c>
      <c r="R99" s="6">
        <v>40626</v>
      </c>
      <c r="S99" s="6">
        <v>38394</v>
      </c>
      <c r="T99" s="6">
        <v>38891</v>
      </c>
      <c r="U99" s="6">
        <v>1</v>
      </c>
      <c r="V99" s="6"/>
      <c r="W99" s="6">
        <v>40064</v>
      </c>
      <c r="X99" s="6"/>
      <c r="Y99" s="6">
        <v>38274</v>
      </c>
      <c r="Z99" s="6"/>
      <c r="AA99" s="6"/>
      <c r="AB99" s="6"/>
      <c r="AC99" s="6"/>
      <c r="AD99" s="6"/>
      <c r="AE99" s="6"/>
      <c r="AF99" s="6"/>
      <c r="AG99" s="6"/>
      <c r="AH99" s="6">
        <v>1</v>
      </c>
      <c r="AI99" s="6">
        <v>36900</v>
      </c>
      <c r="AJ99" s="6"/>
      <c r="AK99" s="6"/>
      <c r="AL99" s="6"/>
      <c r="AM99" s="6">
        <v>45489</v>
      </c>
      <c r="AN99" s="59"/>
    </row>
    <row r="100" spans="1:40" x14ac:dyDescent="0.25">
      <c r="A100" s="5"/>
      <c r="B100" s="88" t="s">
        <v>278</v>
      </c>
      <c r="C100" s="6">
        <v>43061</v>
      </c>
      <c r="D100" s="6">
        <v>43462</v>
      </c>
      <c r="E100" s="6">
        <v>43337</v>
      </c>
      <c r="F100" s="6">
        <v>40802</v>
      </c>
      <c r="G100" s="6">
        <v>40802</v>
      </c>
      <c r="H100" s="6">
        <v>35916</v>
      </c>
      <c r="I100" s="6">
        <v>36283</v>
      </c>
      <c r="J100" s="6">
        <v>36367</v>
      </c>
      <c r="K100" s="6">
        <v>36545</v>
      </c>
      <c r="L100" s="6">
        <v>37951</v>
      </c>
      <c r="M100" s="6">
        <v>37951</v>
      </c>
      <c r="N100" s="6">
        <v>44336</v>
      </c>
      <c r="O100" s="6">
        <v>36811</v>
      </c>
      <c r="P100" s="6">
        <v>37550</v>
      </c>
      <c r="Q100" s="6">
        <v>37358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>
        <v>44336</v>
      </c>
      <c r="AN100" s="59"/>
    </row>
    <row r="101" spans="1:40" x14ac:dyDescent="0.25">
      <c r="A101" s="5"/>
      <c r="B101" s="88" t="s">
        <v>280</v>
      </c>
      <c r="C101" s="6">
        <v>43801</v>
      </c>
      <c r="D101" s="6" t="s">
        <v>468</v>
      </c>
      <c r="E101" s="6">
        <v>43345</v>
      </c>
      <c r="F101" s="6">
        <v>40801</v>
      </c>
      <c r="G101" s="6">
        <v>40801</v>
      </c>
      <c r="H101" s="6">
        <v>35451</v>
      </c>
      <c r="I101" s="6">
        <v>35529</v>
      </c>
      <c r="J101" s="6">
        <v>36223</v>
      </c>
      <c r="K101" s="6">
        <v>36545</v>
      </c>
      <c r="L101" s="6">
        <v>37951</v>
      </c>
      <c r="M101" s="6">
        <v>37951</v>
      </c>
      <c r="N101" s="6">
        <v>44684</v>
      </c>
      <c r="O101" s="6">
        <v>36964</v>
      </c>
      <c r="P101" s="6">
        <v>37594</v>
      </c>
      <c r="Q101" s="6">
        <v>39951</v>
      </c>
      <c r="R101" s="6">
        <v>40286</v>
      </c>
      <c r="S101" s="6">
        <v>37741</v>
      </c>
      <c r="T101" s="6">
        <v>39013</v>
      </c>
      <c r="U101" s="6"/>
      <c r="V101" s="6"/>
      <c r="W101" s="6">
        <v>42478</v>
      </c>
      <c r="X101" s="6"/>
      <c r="Y101" s="6"/>
      <c r="Z101" s="6"/>
      <c r="AA101" s="6"/>
      <c r="AB101" s="6"/>
      <c r="AC101" s="6"/>
      <c r="AD101" s="6"/>
      <c r="AE101" s="6">
        <v>1</v>
      </c>
      <c r="AF101" s="6"/>
      <c r="AG101" s="6"/>
      <c r="AH101" s="6">
        <v>40497</v>
      </c>
      <c r="AI101" s="6"/>
      <c r="AJ101" s="6"/>
      <c r="AK101" s="6"/>
      <c r="AL101" s="6"/>
      <c r="AM101" s="6">
        <v>44684</v>
      </c>
      <c r="AN101" s="59"/>
    </row>
    <row r="102" spans="1:40" x14ac:dyDescent="0.25">
      <c r="A102" s="5"/>
      <c r="B102" s="88" t="s">
        <v>34</v>
      </c>
      <c r="C102" s="6">
        <v>43494</v>
      </c>
      <c r="D102" s="6">
        <v>42837</v>
      </c>
      <c r="E102" s="6">
        <v>42636</v>
      </c>
      <c r="F102" s="6">
        <v>40799</v>
      </c>
      <c r="G102" s="6">
        <v>40799</v>
      </c>
      <c r="H102" s="6">
        <v>36294</v>
      </c>
      <c r="I102" s="6">
        <v>36455</v>
      </c>
      <c r="J102" s="6">
        <v>36360</v>
      </c>
      <c r="K102" s="6">
        <v>36664</v>
      </c>
      <c r="L102" s="6">
        <v>37951</v>
      </c>
      <c r="M102" s="6">
        <v>37951</v>
      </c>
      <c r="N102" s="6">
        <v>44355</v>
      </c>
      <c r="O102" s="6">
        <v>37875</v>
      </c>
      <c r="P102" s="6">
        <v>40533</v>
      </c>
      <c r="Q102" s="6">
        <v>37361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9"/>
    </row>
    <row r="103" spans="1:40" x14ac:dyDescent="0.25">
      <c r="A103" s="5"/>
      <c r="B103" s="88" t="s">
        <v>24</v>
      </c>
      <c r="C103" s="6">
        <v>43448</v>
      </c>
      <c r="D103" s="6">
        <v>43644</v>
      </c>
      <c r="E103" s="6">
        <v>43340</v>
      </c>
      <c r="F103" s="6">
        <v>40803</v>
      </c>
      <c r="G103" s="6">
        <v>40803</v>
      </c>
      <c r="H103" s="6">
        <v>36707</v>
      </c>
      <c r="I103" s="6">
        <v>36964</v>
      </c>
      <c r="J103" s="6">
        <v>36901</v>
      </c>
      <c r="K103" s="6">
        <v>37347</v>
      </c>
      <c r="L103" s="6">
        <v>37951</v>
      </c>
      <c r="M103" s="6">
        <v>37951</v>
      </c>
      <c r="N103" s="6">
        <v>43836</v>
      </c>
      <c r="O103" s="6">
        <v>38093</v>
      </c>
      <c r="P103" s="6">
        <v>37594</v>
      </c>
      <c r="Q103" s="6">
        <v>39951</v>
      </c>
      <c r="R103" s="6">
        <v>1</v>
      </c>
      <c r="S103" s="6"/>
      <c r="T103" s="6">
        <v>39006</v>
      </c>
      <c r="U103" s="6"/>
      <c r="V103" s="6"/>
      <c r="W103" s="6"/>
      <c r="X103" s="6"/>
      <c r="Y103" s="6">
        <v>38274</v>
      </c>
      <c r="Z103" s="6"/>
      <c r="AA103" s="6"/>
      <c r="AB103" s="6"/>
      <c r="AC103" s="6"/>
      <c r="AD103" s="6"/>
      <c r="AE103" s="6"/>
      <c r="AF103" s="6"/>
      <c r="AG103" s="6"/>
      <c r="AH103" s="6">
        <v>37364</v>
      </c>
      <c r="AI103" s="6"/>
      <c r="AJ103" s="6"/>
      <c r="AK103" s="6"/>
      <c r="AL103" s="6"/>
      <c r="AM103" s="6">
        <v>43836</v>
      </c>
      <c r="AN103" s="59"/>
    </row>
    <row r="104" spans="1:40" x14ac:dyDescent="0.25">
      <c r="A104" s="5"/>
      <c r="B104" s="88" t="s">
        <v>281</v>
      </c>
      <c r="C104" s="6">
        <v>43707</v>
      </c>
      <c r="D104" s="6" t="s">
        <v>468</v>
      </c>
      <c r="E104" s="6">
        <v>43351</v>
      </c>
      <c r="F104" s="6">
        <v>40807</v>
      </c>
      <c r="G104" s="6">
        <v>40807</v>
      </c>
      <c r="H104" s="6">
        <v>36697</v>
      </c>
      <c r="I104" s="6">
        <v>37423</v>
      </c>
      <c r="J104" s="6">
        <v>36970</v>
      </c>
      <c r="K104" s="6">
        <v>37361</v>
      </c>
      <c r="L104" s="6">
        <v>37951</v>
      </c>
      <c r="M104" s="6">
        <v>37951</v>
      </c>
      <c r="N104" s="6">
        <v>43675</v>
      </c>
      <c r="O104" s="6">
        <v>38134</v>
      </c>
      <c r="P104" s="6">
        <v>37594</v>
      </c>
      <c r="Q104" s="6">
        <v>37361</v>
      </c>
      <c r="R104" s="6">
        <v>38925</v>
      </c>
      <c r="S104" s="6">
        <v>40154</v>
      </c>
      <c r="T104" s="6">
        <v>38601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</v>
      </c>
      <c r="AF104" s="6"/>
      <c r="AG104" s="6"/>
      <c r="AH104" s="6">
        <v>37364</v>
      </c>
      <c r="AI104" s="6"/>
      <c r="AJ104" s="6"/>
      <c r="AK104" s="6"/>
      <c r="AL104" s="6"/>
      <c r="AM104" s="6"/>
      <c r="AN104" s="59"/>
    </row>
    <row r="105" spans="1:40" x14ac:dyDescent="0.25">
      <c r="A105" s="5"/>
      <c r="B105" s="88" t="s">
        <v>26</v>
      </c>
      <c r="C105" s="6">
        <v>43058</v>
      </c>
      <c r="D105" s="6" t="s">
        <v>468</v>
      </c>
      <c r="E105" s="6">
        <v>43339</v>
      </c>
      <c r="F105" s="6">
        <v>40806</v>
      </c>
      <c r="G105" s="6">
        <v>40806</v>
      </c>
      <c r="H105" s="6">
        <v>36832</v>
      </c>
      <c r="I105" s="6">
        <v>36964</v>
      </c>
      <c r="J105" s="6">
        <v>37347</v>
      </c>
      <c r="K105" s="6">
        <v>37375</v>
      </c>
      <c r="L105" s="6">
        <v>37951</v>
      </c>
      <c r="M105" s="6">
        <v>37951</v>
      </c>
      <c r="N105" s="6">
        <v>43852</v>
      </c>
      <c r="O105" s="6">
        <v>38140</v>
      </c>
      <c r="P105" s="6">
        <v>37594</v>
      </c>
      <c r="Q105" s="6">
        <v>37781</v>
      </c>
      <c r="R105" s="6"/>
      <c r="S105" s="6"/>
      <c r="T105" s="6"/>
      <c r="U105" s="6"/>
      <c r="V105" s="6"/>
      <c r="W105" s="6"/>
      <c r="X105" s="6"/>
      <c r="Y105" s="6">
        <v>38274</v>
      </c>
      <c r="Z105" s="6"/>
      <c r="AA105" s="6"/>
      <c r="AB105" s="6"/>
      <c r="AC105" s="6"/>
      <c r="AD105" s="6"/>
      <c r="AE105" s="6">
        <v>1</v>
      </c>
      <c r="AF105" s="6"/>
      <c r="AG105" s="6"/>
      <c r="AH105" s="6">
        <v>37477</v>
      </c>
      <c r="AI105" s="6">
        <v>39629</v>
      </c>
      <c r="AJ105" s="6"/>
      <c r="AK105" s="6"/>
      <c r="AL105" s="6"/>
      <c r="AM105" s="6">
        <v>43852</v>
      </c>
      <c r="AN105" s="59"/>
    </row>
    <row r="106" spans="1:40" x14ac:dyDescent="0.25">
      <c r="A106" s="5"/>
      <c r="B106" s="88" t="s">
        <v>283</v>
      </c>
      <c r="C106" s="6">
        <v>43596</v>
      </c>
      <c r="D106" s="6"/>
      <c r="E106" s="6">
        <v>43578</v>
      </c>
      <c r="F106" s="6">
        <v>43503</v>
      </c>
      <c r="G106" s="6">
        <v>43503</v>
      </c>
      <c r="H106" s="6">
        <v>1</v>
      </c>
      <c r="I106" s="6">
        <v>1</v>
      </c>
      <c r="J106" s="6">
        <v>1</v>
      </c>
      <c r="K106" s="6">
        <v>1</v>
      </c>
      <c r="L106" s="6"/>
      <c r="M106" s="6"/>
      <c r="N106" s="6"/>
      <c r="O106" s="6"/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/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/>
      <c r="AC106" s="6"/>
      <c r="AD106" s="6">
        <v>1</v>
      </c>
      <c r="AE106" s="6"/>
      <c r="AF106" s="6"/>
      <c r="AG106" s="6"/>
      <c r="AH106" s="6">
        <v>1</v>
      </c>
      <c r="AI106" s="6">
        <v>1</v>
      </c>
      <c r="AJ106" s="6"/>
      <c r="AK106" s="6"/>
      <c r="AL106" s="6"/>
      <c r="AM106" s="6"/>
      <c r="AN106" s="59"/>
    </row>
    <row r="107" spans="1:40" x14ac:dyDescent="0.25">
      <c r="A107" s="5"/>
      <c r="B107" s="88" t="s">
        <v>284</v>
      </c>
      <c r="C107" s="6">
        <v>43446</v>
      </c>
      <c r="D107" s="6">
        <v>42928</v>
      </c>
      <c r="E107" s="6">
        <v>43340</v>
      </c>
      <c r="F107" s="6">
        <v>40806</v>
      </c>
      <c r="G107" s="6">
        <v>40806</v>
      </c>
      <c r="H107" s="6">
        <v>37204</v>
      </c>
      <c r="I107" s="6">
        <v>37414</v>
      </c>
      <c r="J107" s="6">
        <v>37335</v>
      </c>
      <c r="K107" s="6">
        <v>37456</v>
      </c>
      <c r="L107" s="6">
        <v>37951</v>
      </c>
      <c r="M107" s="6">
        <v>37951</v>
      </c>
      <c r="N107" s="6">
        <v>44406</v>
      </c>
      <c r="O107" s="6">
        <v>38355</v>
      </c>
      <c r="P107" s="6">
        <v>39274</v>
      </c>
      <c r="Q107" s="6">
        <v>40162</v>
      </c>
      <c r="R107" s="6">
        <v>41351</v>
      </c>
      <c r="S107" s="6">
        <v>1</v>
      </c>
      <c r="T107" s="6">
        <v>40430</v>
      </c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37477</v>
      </c>
      <c r="AI107" s="6"/>
      <c r="AJ107" s="6"/>
      <c r="AK107" s="6"/>
      <c r="AL107" s="6"/>
      <c r="AM107" s="6"/>
      <c r="AN107" s="59"/>
    </row>
    <row r="108" spans="1:40" x14ac:dyDescent="0.25">
      <c r="A108" s="5"/>
      <c r="B108" s="88" t="s">
        <v>41</v>
      </c>
      <c r="C108" s="6">
        <v>43099</v>
      </c>
      <c r="D108" s="6">
        <v>43200</v>
      </c>
      <c r="E108" s="6">
        <v>43356</v>
      </c>
      <c r="F108" s="6">
        <v>42426</v>
      </c>
      <c r="G108" s="6">
        <v>42426</v>
      </c>
      <c r="H108" s="6">
        <v>37144</v>
      </c>
      <c r="I108" s="6">
        <v>37414</v>
      </c>
      <c r="J108" s="6">
        <v>37335</v>
      </c>
      <c r="K108" s="6">
        <v>37727</v>
      </c>
      <c r="L108" s="6">
        <v>37951</v>
      </c>
      <c r="M108" s="6">
        <v>37951</v>
      </c>
      <c r="N108" s="6">
        <v>44593</v>
      </c>
      <c r="O108" s="6"/>
      <c r="P108" s="6"/>
      <c r="Q108" s="6">
        <v>39709</v>
      </c>
      <c r="R108" s="6">
        <v>41152</v>
      </c>
      <c r="S108" s="6">
        <v>40049</v>
      </c>
      <c r="T108" s="6">
        <v>40404</v>
      </c>
      <c r="U108" s="6">
        <v>1</v>
      </c>
      <c r="V108" s="6"/>
      <c r="W108" s="6"/>
      <c r="X108" s="6"/>
      <c r="Y108" s="6"/>
      <c r="Z108" s="6">
        <v>37856</v>
      </c>
      <c r="AA108" s="6"/>
      <c r="AB108" s="6"/>
      <c r="AC108" s="6"/>
      <c r="AD108" s="6"/>
      <c r="AE108" s="6"/>
      <c r="AF108" s="6"/>
      <c r="AG108" s="6"/>
      <c r="AH108" s="6">
        <v>37732</v>
      </c>
      <c r="AI108" s="6"/>
      <c r="AJ108" s="6"/>
      <c r="AK108" s="6"/>
      <c r="AL108" s="6"/>
      <c r="AM108" s="6"/>
      <c r="AN108" s="59"/>
    </row>
    <row r="109" spans="1:40" x14ac:dyDescent="0.25">
      <c r="A109" s="5"/>
      <c r="B109" s="88" t="s">
        <v>249</v>
      </c>
      <c r="C109" s="6">
        <v>43159</v>
      </c>
      <c r="D109" s="6" t="s">
        <v>468</v>
      </c>
      <c r="E109" s="6">
        <v>42622</v>
      </c>
      <c r="F109" s="6">
        <v>42424</v>
      </c>
      <c r="G109" s="6">
        <v>42424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/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/>
      <c r="V109" s="6"/>
      <c r="W109" s="6">
        <v>1</v>
      </c>
      <c r="X109" s="6"/>
      <c r="Y109" s="6"/>
      <c r="Z109" s="6">
        <v>1</v>
      </c>
      <c r="AA109" s="6"/>
      <c r="AB109" s="6"/>
      <c r="AC109" s="6"/>
      <c r="AD109" s="6"/>
      <c r="AE109" s="6">
        <v>1</v>
      </c>
      <c r="AF109" s="6"/>
      <c r="AG109" s="6"/>
      <c r="AH109" s="6">
        <v>1</v>
      </c>
      <c r="AI109" s="6"/>
      <c r="AJ109" s="6"/>
      <c r="AK109" s="6"/>
      <c r="AL109" s="6"/>
      <c r="AM109" s="6"/>
      <c r="AN109" s="59"/>
    </row>
    <row r="110" spans="1:40" x14ac:dyDescent="0.25">
      <c r="A110" s="5"/>
      <c r="B110" s="88" t="s">
        <v>30</v>
      </c>
      <c r="C110" s="6">
        <v>43069</v>
      </c>
      <c r="D110" s="6" t="s">
        <v>468</v>
      </c>
      <c r="E110" s="6">
        <v>43340</v>
      </c>
      <c r="F110" s="6">
        <v>42527</v>
      </c>
      <c r="G110" s="6">
        <v>42527</v>
      </c>
      <c r="H110" s="6">
        <v>37190</v>
      </c>
      <c r="I110" s="6">
        <v>37557</v>
      </c>
      <c r="J110" s="6">
        <v>38037</v>
      </c>
      <c r="K110" s="6">
        <v>38328</v>
      </c>
      <c r="L110" s="6">
        <v>37953</v>
      </c>
      <c r="M110" s="6">
        <v>37951</v>
      </c>
      <c r="N110" s="6">
        <v>44251</v>
      </c>
      <c r="O110" s="6">
        <v>41064</v>
      </c>
      <c r="P110" s="6">
        <v>41396</v>
      </c>
      <c r="Q110" s="6">
        <v>41088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>
        <v>1</v>
      </c>
      <c r="AF110" s="6"/>
      <c r="AG110" s="6"/>
      <c r="AH110" s="6">
        <v>38573</v>
      </c>
      <c r="AI110" s="6"/>
      <c r="AJ110" s="6"/>
      <c r="AK110" s="6"/>
      <c r="AL110" s="6"/>
      <c r="AM110" s="6">
        <v>44251</v>
      </c>
      <c r="AN110" s="59"/>
    </row>
    <row r="111" spans="1:40" x14ac:dyDescent="0.25">
      <c r="A111" s="5"/>
      <c r="B111" s="88" t="s">
        <v>287</v>
      </c>
      <c r="C111" s="6">
        <v>43569</v>
      </c>
      <c r="D111" s="6">
        <v>43531</v>
      </c>
      <c r="E111" s="6">
        <v>43366</v>
      </c>
      <c r="F111" s="6">
        <v>42508</v>
      </c>
      <c r="G111" s="6">
        <v>42508</v>
      </c>
      <c r="H111" s="6">
        <v>37404</v>
      </c>
      <c r="I111" s="6">
        <v>37779</v>
      </c>
      <c r="J111" s="6">
        <v>37779</v>
      </c>
      <c r="K111" s="6">
        <v>37845</v>
      </c>
      <c r="L111" s="6">
        <v>37951</v>
      </c>
      <c r="M111" s="6">
        <v>37951</v>
      </c>
      <c r="N111" s="6">
        <v>45394</v>
      </c>
      <c r="O111" s="6">
        <v>40420</v>
      </c>
      <c r="P111" s="6">
        <v>40686</v>
      </c>
      <c r="Q111" s="6">
        <v>40106</v>
      </c>
      <c r="R111" s="6">
        <v>40812</v>
      </c>
      <c r="S111" s="6">
        <v>1</v>
      </c>
      <c r="T111" s="6">
        <v>40541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9"/>
    </row>
    <row r="112" spans="1:40" x14ac:dyDescent="0.25">
      <c r="A112" s="5"/>
      <c r="B112" s="88" t="s">
        <v>289</v>
      </c>
      <c r="C112" s="6">
        <v>43448</v>
      </c>
      <c r="D112" s="6">
        <v>43649</v>
      </c>
      <c r="E112" s="6">
        <v>43337</v>
      </c>
      <c r="F112" s="6">
        <v>40806</v>
      </c>
      <c r="G112" s="6">
        <v>40806</v>
      </c>
      <c r="H112" s="6">
        <v>37608</v>
      </c>
      <c r="I112" s="6">
        <v>38013</v>
      </c>
      <c r="J112" s="6">
        <v>37727</v>
      </c>
      <c r="K112" s="6">
        <v>38071</v>
      </c>
      <c r="L112" s="6">
        <v>37951</v>
      </c>
      <c r="M112" s="6">
        <v>37951</v>
      </c>
      <c r="N112" s="6">
        <v>44153</v>
      </c>
      <c r="O112" s="6">
        <v>39043</v>
      </c>
      <c r="P112" s="6">
        <v>39274</v>
      </c>
      <c r="Q112" s="6">
        <v>39709</v>
      </c>
      <c r="R112" s="6"/>
      <c r="S112" s="6">
        <v>39679</v>
      </c>
      <c r="T112" s="6"/>
      <c r="U112" s="6"/>
      <c r="V112" s="6"/>
      <c r="W112" s="6">
        <v>39693</v>
      </c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39965</v>
      </c>
      <c r="AI112" s="6"/>
      <c r="AJ112" s="6"/>
      <c r="AK112" s="6"/>
      <c r="AL112" s="6"/>
      <c r="AM112" s="6"/>
      <c r="AN112" s="59"/>
    </row>
    <row r="113" spans="1:40" x14ac:dyDescent="0.25">
      <c r="A113" s="5"/>
      <c r="B113" s="88" t="s">
        <v>42</v>
      </c>
      <c r="C113" s="6">
        <v>43732</v>
      </c>
      <c r="D113" s="6">
        <v>43104</v>
      </c>
      <c r="E113" s="6">
        <v>43337</v>
      </c>
      <c r="F113" s="6">
        <v>40802</v>
      </c>
      <c r="G113" s="6">
        <v>40802</v>
      </c>
      <c r="H113" s="6">
        <v>38495</v>
      </c>
      <c r="I113" s="6">
        <v>38533</v>
      </c>
      <c r="J113" s="6">
        <v>38755</v>
      </c>
      <c r="K113" s="6">
        <v>38777</v>
      </c>
      <c r="L113" s="6">
        <v>40162</v>
      </c>
      <c r="M113" s="6">
        <v>40162</v>
      </c>
      <c r="N113" s="6">
        <v>44447</v>
      </c>
      <c r="O113" s="6">
        <v>39114</v>
      </c>
      <c r="P113" s="6">
        <v>39709</v>
      </c>
      <c r="Q113" s="6">
        <v>39709</v>
      </c>
      <c r="R113" s="6">
        <v>40830</v>
      </c>
      <c r="S113" s="6">
        <v>42891</v>
      </c>
      <c r="T113" s="6">
        <v>40361</v>
      </c>
      <c r="U113" s="6">
        <v>1</v>
      </c>
      <c r="V113" s="6"/>
      <c r="W113" s="6"/>
      <c r="X113" s="6"/>
      <c r="Y113" s="6"/>
      <c r="Z113" s="6">
        <v>43139</v>
      </c>
      <c r="AA113" s="6"/>
      <c r="AB113" s="6"/>
      <c r="AC113" s="6"/>
      <c r="AD113" s="6"/>
      <c r="AE113" s="6"/>
      <c r="AF113" s="6"/>
      <c r="AG113" s="6"/>
      <c r="AH113" s="6">
        <v>38874</v>
      </c>
      <c r="AI113" s="6"/>
      <c r="AJ113" s="6"/>
      <c r="AK113" s="6"/>
      <c r="AL113" s="6"/>
      <c r="AM113" s="6">
        <v>44447</v>
      </c>
      <c r="AN113" s="59"/>
    </row>
    <row r="114" spans="1:40" x14ac:dyDescent="0.25">
      <c r="A114" s="5"/>
      <c r="B114" s="88" t="s">
        <v>51</v>
      </c>
      <c r="C114" s="6">
        <v>43220</v>
      </c>
      <c r="D114" s="6">
        <v>43644</v>
      </c>
      <c r="E114" s="6">
        <v>43338</v>
      </c>
      <c r="F114" s="6">
        <v>40794</v>
      </c>
      <c r="G114" s="6">
        <v>40794</v>
      </c>
      <c r="H114" s="6">
        <v>38495</v>
      </c>
      <c r="I114" s="6">
        <v>38533</v>
      </c>
      <c r="J114" s="6">
        <v>38755</v>
      </c>
      <c r="K114" s="6">
        <v>38777</v>
      </c>
      <c r="L114" s="6">
        <v>40218</v>
      </c>
      <c r="M114" s="6">
        <v>40218</v>
      </c>
      <c r="N114" s="6"/>
      <c r="O114" s="6">
        <v>38904</v>
      </c>
      <c r="P114" s="6">
        <v>39182</v>
      </c>
      <c r="Q114" s="6">
        <v>1</v>
      </c>
      <c r="R114" s="6">
        <v>40361</v>
      </c>
      <c r="S114" s="6">
        <v>40674</v>
      </c>
      <c r="T114" s="6">
        <v>39910</v>
      </c>
      <c r="U114" s="6">
        <v>42781</v>
      </c>
      <c r="V114" s="6">
        <v>42185</v>
      </c>
      <c r="W114" s="6">
        <v>41156</v>
      </c>
      <c r="X114" s="6">
        <v>1</v>
      </c>
      <c r="Y114" s="6">
        <v>1</v>
      </c>
      <c r="Z114" s="6">
        <v>42825</v>
      </c>
      <c r="AA114" s="6">
        <v>42851</v>
      </c>
      <c r="AB114" s="6"/>
      <c r="AC114" s="6"/>
      <c r="AD114" s="6"/>
      <c r="AE114" s="6"/>
      <c r="AF114" s="6"/>
      <c r="AG114" s="6">
        <v>40004</v>
      </c>
      <c r="AH114" s="6">
        <v>39534</v>
      </c>
      <c r="AI114" s="6">
        <v>39602</v>
      </c>
      <c r="AJ114" s="6"/>
      <c r="AK114" s="6"/>
      <c r="AL114" s="6"/>
      <c r="AM114" s="6"/>
      <c r="AN114" s="59"/>
    </row>
    <row r="115" spans="1:40" x14ac:dyDescent="0.25">
      <c r="A115" s="5"/>
      <c r="B115" s="88" t="s">
        <v>35</v>
      </c>
      <c r="C115" s="6">
        <v>42704</v>
      </c>
      <c r="D115" s="6" t="s">
        <v>468</v>
      </c>
      <c r="E115" s="6">
        <v>43731</v>
      </c>
      <c r="F115" s="6">
        <v>40799</v>
      </c>
      <c r="G115" s="6">
        <v>40799</v>
      </c>
      <c r="H115" s="6">
        <v>38495</v>
      </c>
      <c r="I115" s="6">
        <v>38533</v>
      </c>
      <c r="J115" s="6">
        <v>38824</v>
      </c>
      <c r="K115" s="6">
        <v>38827</v>
      </c>
      <c r="L115" s="6">
        <v>40336</v>
      </c>
      <c r="M115" s="6">
        <v>40336</v>
      </c>
      <c r="N115" s="6">
        <v>45676</v>
      </c>
      <c r="O115" s="6">
        <v>39006</v>
      </c>
      <c r="P115" s="6">
        <v>40162</v>
      </c>
      <c r="Q115" s="6">
        <v>39959</v>
      </c>
      <c r="R115" s="6"/>
      <c r="S115" s="6"/>
      <c r="T115" s="6"/>
      <c r="U115" s="6"/>
      <c r="V115" s="6"/>
      <c r="W115" s="6"/>
      <c r="X115" s="6"/>
      <c r="Y115" s="6">
        <v>1</v>
      </c>
      <c r="Z115" s="6"/>
      <c r="AA115" s="6"/>
      <c r="AB115" s="6"/>
      <c r="AC115" s="6"/>
      <c r="AD115" s="6"/>
      <c r="AE115" s="6">
        <v>1</v>
      </c>
      <c r="AF115" s="6">
        <v>1</v>
      </c>
      <c r="AG115" s="6">
        <v>1</v>
      </c>
      <c r="AH115" s="6">
        <v>39616</v>
      </c>
      <c r="AI115" s="6"/>
      <c r="AJ115" s="6"/>
      <c r="AK115" s="6"/>
      <c r="AL115" s="6"/>
      <c r="AM115" s="6"/>
      <c r="AN115" s="59"/>
    </row>
    <row r="116" spans="1:40" x14ac:dyDescent="0.25">
      <c r="A116" s="5"/>
      <c r="B116" s="88" t="s">
        <v>286</v>
      </c>
      <c r="C116" s="6">
        <v>42728</v>
      </c>
      <c r="D116" s="6" t="s">
        <v>468</v>
      </c>
      <c r="E116" s="6">
        <v>42620</v>
      </c>
      <c r="F116" s="6">
        <v>40802</v>
      </c>
      <c r="G116" s="6">
        <v>40802</v>
      </c>
      <c r="H116" s="6">
        <v>38495</v>
      </c>
      <c r="I116" s="6">
        <v>38533</v>
      </c>
      <c r="J116" s="6">
        <v>38755</v>
      </c>
      <c r="K116" s="6">
        <v>38777</v>
      </c>
      <c r="L116" s="6">
        <v>40534</v>
      </c>
      <c r="M116" s="6">
        <v>40534</v>
      </c>
      <c r="N116" s="6"/>
      <c r="O116" s="6">
        <v>39043</v>
      </c>
      <c r="P116" s="6">
        <v>39274</v>
      </c>
      <c r="Q116" s="6">
        <v>39203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>
        <v>1</v>
      </c>
      <c r="AF116" s="6"/>
      <c r="AG116" s="6"/>
      <c r="AH116" s="6">
        <v>39895</v>
      </c>
      <c r="AI116" s="6"/>
      <c r="AJ116" s="6"/>
      <c r="AK116" s="6"/>
      <c r="AL116" s="6"/>
      <c r="AM116" s="6"/>
      <c r="AN116" s="59"/>
    </row>
    <row r="117" spans="1:40" x14ac:dyDescent="0.25">
      <c r="A117" s="5"/>
      <c r="B117" s="88" t="s">
        <v>292</v>
      </c>
      <c r="C117" s="6"/>
      <c r="D117" s="6" t="s">
        <v>468</v>
      </c>
      <c r="E117" s="6">
        <v>42309</v>
      </c>
      <c r="F117" s="6">
        <v>40800</v>
      </c>
      <c r="G117" s="6">
        <v>40800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/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/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/>
      <c r="AB117" s="6"/>
      <c r="AC117" s="6"/>
      <c r="AD117" s="6"/>
      <c r="AE117" s="6">
        <v>1</v>
      </c>
      <c r="AF117" s="6"/>
      <c r="AG117" s="6"/>
      <c r="AH117" s="6"/>
      <c r="AI117" s="6"/>
      <c r="AJ117" s="6"/>
      <c r="AK117" s="6"/>
      <c r="AL117" s="6"/>
      <c r="AM117" s="6"/>
      <c r="AN117" s="59"/>
    </row>
    <row r="118" spans="1:40" x14ac:dyDescent="0.25">
      <c r="A118" s="5"/>
      <c r="B118" s="88" t="s">
        <v>291</v>
      </c>
      <c r="C118" s="6">
        <v>43696</v>
      </c>
      <c r="D118" s="6" t="s">
        <v>468</v>
      </c>
      <c r="E118" s="6">
        <v>43396</v>
      </c>
      <c r="F118" s="6">
        <v>40815</v>
      </c>
      <c r="G118" s="6">
        <v>40815</v>
      </c>
      <c r="H118" s="6">
        <v>38484</v>
      </c>
      <c r="I118" s="6">
        <v>38533</v>
      </c>
      <c r="J118" s="6">
        <v>38755</v>
      </c>
      <c r="K118" s="6">
        <v>38827</v>
      </c>
      <c r="L118" s="6">
        <v>40729</v>
      </c>
      <c r="M118" s="6">
        <v>40729</v>
      </c>
      <c r="N118" s="6">
        <v>46054</v>
      </c>
      <c r="O118" s="6">
        <v>39895</v>
      </c>
      <c r="P118" s="6">
        <v>40535</v>
      </c>
      <c r="Q118" s="6">
        <v>40164</v>
      </c>
      <c r="R118" s="6">
        <v>42868</v>
      </c>
      <c r="S118" s="6">
        <v>1</v>
      </c>
      <c r="T118" s="6">
        <v>42226</v>
      </c>
      <c r="U118" s="6">
        <v>1</v>
      </c>
      <c r="V118" s="6">
        <v>1</v>
      </c>
      <c r="W118" s="6"/>
      <c r="X118" s="6"/>
      <c r="Y118" s="6"/>
      <c r="Z118" s="6">
        <v>1</v>
      </c>
      <c r="AA118" s="6"/>
      <c r="AB118" s="6"/>
      <c r="AC118" s="6"/>
      <c r="AD118" s="6"/>
      <c r="AE118" s="6">
        <v>1</v>
      </c>
      <c r="AF118" s="6"/>
      <c r="AG118" s="6"/>
      <c r="AH118" s="6">
        <v>39238</v>
      </c>
      <c r="AI118" s="6"/>
      <c r="AJ118" s="6"/>
      <c r="AK118" s="6"/>
      <c r="AL118" s="6"/>
      <c r="AM118" s="6"/>
      <c r="AN118" s="59"/>
    </row>
    <row r="119" spans="1:40" x14ac:dyDescent="0.25">
      <c r="A119" s="5"/>
      <c r="B119" s="88" t="s">
        <v>293</v>
      </c>
      <c r="C119" s="6">
        <v>43100</v>
      </c>
      <c r="D119" s="6">
        <v>43208</v>
      </c>
      <c r="E119" s="6">
        <v>43202</v>
      </c>
      <c r="F119" s="6">
        <v>40802</v>
      </c>
      <c r="G119" s="6">
        <v>40802</v>
      </c>
      <c r="H119" s="6">
        <v>38484</v>
      </c>
      <c r="I119" s="6">
        <v>38533</v>
      </c>
      <c r="J119" s="6">
        <v>38659</v>
      </c>
      <c r="K119" s="6">
        <v>38881</v>
      </c>
      <c r="L119" s="6">
        <v>40711</v>
      </c>
      <c r="M119" s="6">
        <v>40711</v>
      </c>
      <c r="N119" s="6">
        <v>44342</v>
      </c>
      <c r="O119" s="6">
        <v>39043</v>
      </c>
      <c r="P119" s="6">
        <v>39274</v>
      </c>
      <c r="Q119" s="6">
        <v>39203</v>
      </c>
      <c r="R119" s="6">
        <v>41878</v>
      </c>
      <c r="S119" s="6">
        <v>40049</v>
      </c>
      <c r="T119" s="6">
        <v>40554</v>
      </c>
      <c r="U119" s="6">
        <v>1</v>
      </c>
      <c r="V119" s="6">
        <v>1</v>
      </c>
      <c r="W119" s="6">
        <v>42723</v>
      </c>
      <c r="X119" s="6"/>
      <c r="Y119" s="6"/>
      <c r="Z119" s="6">
        <v>1</v>
      </c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9"/>
    </row>
    <row r="120" spans="1:40" x14ac:dyDescent="0.25">
      <c r="A120" s="5"/>
      <c r="B120" s="88" t="s">
        <v>294</v>
      </c>
      <c r="C120" s="6">
        <v>43579</v>
      </c>
      <c r="D120" s="6">
        <v>43311</v>
      </c>
      <c r="E120" s="6">
        <v>43348</v>
      </c>
      <c r="F120" s="6">
        <v>42451</v>
      </c>
      <c r="G120" s="6">
        <v>42451</v>
      </c>
      <c r="H120" s="6">
        <v>38789</v>
      </c>
      <c r="I120" s="6">
        <v>42613</v>
      </c>
      <c r="J120" s="6">
        <v>42832</v>
      </c>
      <c r="K120" s="6">
        <v>1</v>
      </c>
      <c r="L120" s="6">
        <v>39430</v>
      </c>
      <c r="M120" s="6">
        <v>39430</v>
      </c>
      <c r="N120" s="6"/>
      <c r="O120" s="6"/>
      <c r="P120" s="6"/>
      <c r="Q120" s="6">
        <v>1</v>
      </c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9"/>
    </row>
    <row r="121" spans="1:40" x14ac:dyDescent="0.25">
      <c r="A121" s="5"/>
      <c r="B121" s="88" t="s">
        <v>295</v>
      </c>
      <c r="C121" s="6">
        <v>43452</v>
      </c>
      <c r="D121" s="6" t="s">
        <v>468</v>
      </c>
      <c r="E121" s="6">
        <v>43344</v>
      </c>
      <c r="F121" s="6">
        <v>40801</v>
      </c>
      <c r="G121" s="6">
        <v>40801</v>
      </c>
      <c r="H121" s="6">
        <v>39006</v>
      </c>
      <c r="I121" s="6">
        <v>39006</v>
      </c>
      <c r="J121" s="6">
        <v>39225</v>
      </c>
      <c r="K121" s="6">
        <v>39895</v>
      </c>
      <c r="L121" s="6">
        <v>40686</v>
      </c>
      <c r="M121" s="6">
        <v>40686</v>
      </c>
      <c r="N121" s="6">
        <v>46864</v>
      </c>
      <c r="O121" s="6">
        <v>40569</v>
      </c>
      <c r="P121" s="6">
        <v>41064</v>
      </c>
      <c r="Q121" s="6">
        <v>39813</v>
      </c>
      <c r="R121" s="6"/>
      <c r="S121" s="6">
        <v>40049</v>
      </c>
      <c r="T121" s="6">
        <v>42439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>
        <v>1</v>
      </c>
      <c r="AF121" s="6"/>
      <c r="AG121" s="6"/>
      <c r="AH121" s="6"/>
      <c r="AI121" s="6"/>
      <c r="AJ121" s="6"/>
      <c r="AK121" s="6"/>
      <c r="AL121" s="6"/>
      <c r="AM121" s="6"/>
      <c r="AN121" s="59"/>
    </row>
    <row r="122" spans="1:40" x14ac:dyDescent="0.25">
      <c r="A122" s="5"/>
      <c r="B122" s="88" t="s">
        <v>245</v>
      </c>
      <c r="C122" s="6">
        <v>43145</v>
      </c>
      <c r="D122" s="6" t="s">
        <v>468</v>
      </c>
      <c r="E122" s="6">
        <v>43337</v>
      </c>
      <c r="F122" s="6">
        <v>40804</v>
      </c>
      <c r="G122" s="6">
        <v>40804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45369</v>
      </c>
      <c r="O122" s="6">
        <v>1</v>
      </c>
      <c r="P122" s="6">
        <v>1</v>
      </c>
      <c r="Q122" s="6">
        <v>1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>
        <v>1</v>
      </c>
      <c r="AF122" s="6"/>
      <c r="AG122" s="6"/>
      <c r="AH122" s="6"/>
      <c r="AI122" s="6"/>
      <c r="AJ122" s="6"/>
      <c r="AK122" s="6"/>
      <c r="AL122" s="6"/>
      <c r="AM122" s="6"/>
      <c r="AN122" s="59"/>
    </row>
    <row r="123" spans="1:40" x14ac:dyDescent="0.25">
      <c r="A123" s="5"/>
      <c r="B123" s="88" t="s">
        <v>296</v>
      </c>
      <c r="C123" s="6">
        <v>43647</v>
      </c>
      <c r="D123" s="6" t="s">
        <v>468</v>
      </c>
      <c r="E123" s="6">
        <v>43344</v>
      </c>
      <c r="F123" s="6">
        <v>42438</v>
      </c>
      <c r="G123" s="6">
        <v>42438</v>
      </c>
      <c r="H123" s="6">
        <v>39430</v>
      </c>
      <c r="I123" s="6">
        <v>39847</v>
      </c>
      <c r="J123" s="6">
        <v>40059</v>
      </c>
      <c r="K123" s="6">
        <v>40064</v>
      </c>
      <c r="L123" s="6">
        <v>41064</v>
      </c>
      <c r="M123" s="6">
        <v>41064</v>
      </c>
      <c r="N123" s="6">
        <v>44500</v>
      </c>
      <c r="O123" s="6">
        <v>40541</v>
      </c>
      <c r="P123" s="6">
        <v>41246</v>
      </c>
      <c r="Q123" s="6">
        <v>39930</v>
      </c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>
        <v>1</v>
      </c>
      <c r="AF123" s="6"/>
      <c r="AG123" s="6"/>
      <c r="AH123" s="6"/>
      <c r="AI123" s="6"/>
      <c r="AJ123" s="6"/>
      <c r="AK123" s="6"/>
      <c r="AL123" s="6"/>
      <c r="AM123" s="6"/>
      <c r="AN123" s="59"/>
    </row>
    <row r="124" spans="1:40" x14ac:dyDescent="0.25">
      <c r="A124" s="5"/>
      <c r="B124" s="88" t="s">
        <v>37</v>
      </c>
      <c r="C124" s="6">
        <v>43455</v>
      </c>
      <c r="D124" s="6">
        <v>43518</v>
      </c>
      <c r="E124" s="6">
        <v>43359</v>
      </c>
      <c r="F124" s="6">
        <v>40801</v>
      </c>
      <c r="G124" s="6">
        <v>40801</v>
      </c>
      <c r="H124" s="6">
        <v>39430</v>
      </c>
      <c r="I124" s="6">
        <v>39847</v>
      </c>
      <c r="J124" s="6">
        <v>39672</v>
      </c>
      <c r="K124" s="6">
        <v>40107</v>
      </c>
      <c r="L124" s="6">
        <v>40441</v>
      </c>
      <c r="M124" s="6">
        <v>40441</v>
      </c>
      <c r="N124" s="6">
        <v>45277</v>
      </c>
      <c r="O124" s="6">
        <v>40781</v>
      </c>
      <c r="P124" s="6">
        <v>41296</v>
      </c>
      <c r="Q124" s="6">
        <v>40164</v>
      </c>
      <c r="R124" s="6"/>
      <c r="S124" s="6">
        <v>40049</v>
      </c>
      <c r="T124" s="6">
        <v>42388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>
        <v>1</v>
      </c>
      <c r="AI124" s="6"/>
      <c r="AJ124" s="6"/>
      <c r="AK124" s="6"/>
      <c r="AL124" s="6"/>
      <c r="AM124" s="6"/>
      <c r="AN124" s="59"/>
    </row>
    <row r="125" spans="1:40" x14ac:dyDescent="0.25">
      <c r="A125" s="5"/>
      <c r="B125" s="88" t="s">
        <v>298</v>
      </c>
      <c r="C125" s="6">
        <v>43494</v>
      </c>
      <c r="D125" s="6">
        <v>43200</v>
      </c>
      <c r="E125" s="6">
        <v>43344</v>
      </c>
      <c r="F125" s="6">
        <v>40804</v>
      </c>
      <c r="G125" s="6">
        <v>40804</v>
      </c>
      <c r="H125" s="6">
        <v>39430</v>
      </c>
      <c r="I125" s="6">
        <v>39849</v>
      </c>
      <c r="J125" s="6">
        <v>39917</v>
      </c>
      <c r="K125" s="6">
        <v>39917</v>
      </c>
      <c r="L125" s="6">
        <v>40738</v>
      </c>
      <c r="M125" s="6">
        <v>40738</v>
      </c>
      <c r="N125" s="6">
        <v>45659</v>
      </c>
      <c r="O125" s="6">
        <v>40420</v>
      </c>
      <c r="P125" s="6">
        <v>41246</v>
      </c>
      <c r="Q125" s="6">
        <v>40106</v>
      </c>
      <c r="R125" s="6"/>
      <c r="S125" s="6">
        <v>40674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>
        <v>39938</v>
      </c>
      <c r="AI125" s="6"/>
      <c r="AJ125" s="6"/>
      <c r="AK125" s="6"/>
      <c r="AL125" s="6"/>
      <c r="AM125" s="6">
        <v>45659</v>
      </c>
      <c r="AN125" s="59"/>
    </row>
    <row r="126" spans="1:40" x14ac:dyDescent="0.25">
      <c r="A126" s="5"/>
      <c r="B126" s="88" t="s">
        <v>299</v>
      </c>
      <c r="C126" s="6">
        <v>43780</v>
      </c>
      <c r="D126" s="6">
        <v>43637</v>
      </c>
      <c r="E126" s="6">
        <v>43354</v>
      </c>
      <c r="F126" s="6">
        <v>40801</v>
      </c>
      <c r="G126" s="6">
        <v>40801</v>
      </c>
      <c r="H126" s="6">
        <v>39847</v>
      </c>
      <c r="I126" s="6">
        <v>39847</v>
      </c>
      <c r="J126" s="6">
        <v>39930</v>
      </c>
      <c r="K126" s="6">
        <v>39938</v>
      </c>
      <c r="L126" s="6">
        <v>40336</v>
      </c>
      <c r="M126" s="6">
        <v>40336</v>
      </c>
      <c r="N126" s="6">
        <v>45250</v>
      </c>
      <c r="O126" s="6">
        <v>1</v>
      </c>
      <c r="P126" s="6">
        <v>1</v>
      </c>
      <c r="Q126" s="6">
        <v>39930</v>
      </c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>
        <v>40232</v>
      </c>
      <c r="AI126" s="6"/>
      <c r="AJ126" s="6"/>
      <c r="AK126" s="6"/>
      <c r="AL126" s="6"/>
      <c r="AM126" s="6">
        <v>45250</v>
      </c>
      <c r="AN126" s="59"/>
    </row>
    <row r="127" spans="1:40" x14ac:dyDescent="0.25">
      <c r="A127" s="5"/>
      <c r="B127" s="88" t="s">
        <v>300</v>
      </c>
      <c r="C127" s="6">
        <v>43596</v>
      </c>
      <c r="D127" s="6">
        <v>43608</v>
      </c>
      <c r="E127" s="6">
        <v>43692</v>
      </c>
      <c r="F127" s="6">
        <v>40801</v>
      </c>
      <c r="G127" s="6">
        <v>40801</v>
      </c>
      <c r="H127" s="6">
        <v>39822</v>
      </c>
      <c r="I127" s="6">
        <v>39822</v>
      </c>
      <c r="J127" s="6">
        <v>40038</v>
      </c>
      <c r="K127" s="6">
        <v>40287</v>
      </c>
      <c r="L127" s="6">
        <v>40557</v>
      </c>
      <c r="M127" s="6">
        <v>40557</v>
      </c>
      <c r="N127" s="6">
        <v>44990</v>
      </c>
      <c r="O127" s="6">
        <v>40781</v>
      </c>
      <c r="P127" s="6">
        <v>41065</v>
      </c>
      <c r="Q127" s="6">
        <v>40162</v>
      </c>
      <c r="R127" s="6">
        <v>41351</v>
      </c>
      <c r="S127" s="6">
        <v>41631</v>
      </c>
      <c r="T127" s="6">
        <v>41186</v>
      </c>
      <c r="U127" s="6">
        <v>42388</v>
      </c>
      <c r="V127" s="6">
        <v>41751</v>
      </c>
      <c r="W127" s="6"/>
      <c r="X127" s="6">
        <v>42191</v>
      </c>
      <c r="Y127" s="6">
        <v>41901</v>
      </c>
      <c r="Z127" s="6">
        <v>42424</v>
      </c>
      <c r="AA127" s="6">
        <v>42237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9"/>
    </row>
    <row r="128" spans="1:40" x14ac:dyDescent="0.25">
      <c r="A128" s="5"/>
      <c r="B128" s="88" t="s">
        <v>251</v>
      </c>
      <c r="C128" s="6"/>
      <c r="D128" s="6">
        <v>42065</v>
      </c>
      <c r="E128" s="6">
        <v>42310</v>
      </c>
      <c r="F128" s="6">
        <v>42424</v>
      </c>
      <c r="G128" s="6">
        <v>42424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/>
      <c r="O128" s="6">
        <v>1</v>
      </c>
      <c r="P128" s="6">
        <v>1</v>
      </c>
      <c r="Q128" s="6">
        <v>1</v>
      </c>
      <c r="R128" s="6">
        <v>1</v>
      </c>
      <c r="S128" s="6"/>
      <c r="T128" s="6">
        <v>1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>
        <v>1</v>
      </c>
      <c r="AI128" s="6"/>
      <c r="AJ128" s="6"/>
      <c r="AK128" s="6"/>
      <c r="AL128" s="6"/>
      <c r="AM128" s="6"/>
      <c r="AN128" s="59"/>
    </row>
    <row r="129" spans="1:40" x14ac:dyDescent="0.25">
      <c r="A129" s="5"/>
      <c r="B129" s="88" t="s">
        <v>36</v>
      </c>
      <c r="C129" s="6">
        <v>42704</v>
      </c>
      <c r="D129" s="6">
        <v>42907</v>
      </c>
      <c r="E129" s="6">
        <v>43344</v>
      </c>
      <c r="F129" s="6">
        <v>42441</v>
      </c>
      <c r="G129" s="6">
        <v>42441</v>
      </c>
      <c r="H129" s="6">
        <v>39822</v>
      </c>
      <c r="I129" s="6">
        <v>39822</v>
      </c>
      <c r="J129" s="6">
        <v>40038</v>
      </c>
      <c r="K129" s="6">
        <v>40287</v>
      </c>
      <c r="L129" s="6">
        <v>40739</v>
      </c>
      <c r="M129" s="6">
        <v>40739</v>
      </c>
      <c r="N129" s="6">
        <v>44151</v>
      </c>
      <c r="O129" s="6">
        <v>41892</v>
      </c>
      <c r="P129" s="6">
        <v>42492</v>
      </c>
      <c r="Q129" s="6">
        <v>40162</v>
      </c>
      <c r="R129" s="6"/>
      <c r="S129" s="6">
        <v>40049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>
        <v>44151</v>
      </c>
      <c r="AN129" s="59"/>
    </row>
    <row r="130" spans="1:40" x14ac:dyDescent="0.25">
      <c r="A130" s="5"/>
      <c r="B130" s="88" t="s">
        <v>254</v>
      </c>
      <c r="C130" s="6">
        <v>42216</v>
      </c>
      <c r="D130" s="6">
        <v>42065</v>
      </c>
      <c r="E130" s="6">
        <v>42018</v>
      </c>
      <c r="F130" s="6">
        <v>41665</v>
      </c>
      <c r="G130" s="6">
        <v>41665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/>
      <c r="O130" s="6">
        <v>1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9"/>
    </row>
    <row r="131" spans="1:40" x14ac:dyDescent="0.25">
      <c r="A131" s="5"/>
      <c r="B131" s="88" t="s">
        <v>47</v>
      </c>
      <c r="C131" s="6">
        <v>43451</v>
      </c>
      <c r="D131" s="6">
        <v>42275</v>
      </c>
      <c r="E131" s="6">
        <v>42636</v>
      </c>
      <c r="F131" s="6">
        <v>42062</v>
      </c>
      <c r="G131" s="6">
        <v>42062</v>
      </c>
      <c r="H131" s="6">
        <v>41705</v>
      </c>
      <c r="I131" s="6">
        <v>41794</v>
      </c>
      <c r="J131" s="6">
        <v>42275</v>
      </c>
      <c r="K131" s="6">
        <v>42388</v>
      </c>
      <c r="L131" s="6"/>
      <c r="M131" s="6"/>
      <c r="N131" s="6">
        <v>43149</v>
      </c>
      <c r="O131" s="6"/>
      <c r="P131" s="6"/>
      <c r="Q131" s="6">
        <v>1</v>
      </c>
      <c r="R131" s="6">
        <v>42535</v>
      </c>
      <c r="S131" s="6"/>
      <c r="T131" s="6">
        <v>42467</v>
      </c>
      <c r="U131" s="6">
        <v>1</v>
      </c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>
        <v>43149</v>
      </c>
      <c r="AN131" s="59"/>
    </row>
    <row r="132" spans="1:40" x14ac:dyDescent="0.25">
      <c r="A132" s="5"/>
      <c r="B132" s="88" t="s">
        <v>303</v>
      </c>
      <c r="C132" s="6"/>
      <c r="D132" s="6"/>
      <c r="E132" s="6"/>
      <c r="F132" s="6">
        <v>42345</v>
      </c>
      <c r="G132" s="6">
        <v>42345</v>
      </c>
      <c r="H132" s="6">
        <v>42397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>
        <v>42688</v>
      </c>
      <c r="T132" s="6">
        <v>43257</v>
      </c>
      <c r="U132" s="6"/>
      <c r="V132" s="6"/>
      <c r="W132" s="6">
        <v>1</v>
      </c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9"/>
    </row>
    <row r="133" spans="1:40" x14ac:dyDescent="0.25">
      <c r="A133" s="5"/>
      <c r="B133" s="88" t="s">
        <v>304</v>
      </c>
      <c r="C133" s="6">
        <v>43542</v>
      </c>
      <c r="D133" s="6"/>
      <c r="E133" s="6"/>
      <c r="F133" s="6">
        <v>42523</v>
      </c>
      <c r="G133" s="6">
        <v>42523</v>
      </c>
      <c r="H133" s="6">
        <v>1</v>
      </c>
      <c r="I133" s="6"/>
      <c r="J133" s="6"/>
      <c r="K133" s="6"/>
      <c r="L133" s="6">
        <v>1</v>
      </c>
      <c r="M133" s="6">
        <v>1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>
        <v>1</v>
      </c>
      <c r="AK133" s="6"/>
      <c r="AL133" s="6"/>
      <c r="AM133" s="6"/>
      <c r="AN133" s="59"/>
    </row>
    <row r="134" spans="1:40" x14ac:dyDescent="0.25">
      <c r="A134" s="5"/>
      <c r="B134" s="87" t="s">
        <v>230</v>
      </c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7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7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6"/>
      <c r="AN136" s="59"/>
    </row>
    <row r="137" spans="1:40" x14ac:dyDescent="0.25">
      <c r="A137" s="5"/>
      <c r="B137" s="87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6"/>
      <c r="AN137" s="59"/>
    </row>
    <row r="138" spans="1:40" x14ac:dyDescent="0.25">
      <c r="A138" s="5"/>
      <c r="B138" s="87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7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7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7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7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7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7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7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7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7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7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7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7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7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7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7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7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7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7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7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7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7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7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7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7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7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7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7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7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7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7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7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7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7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7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7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7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7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7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7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7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7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7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7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7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7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7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7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7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7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7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7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7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7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7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7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7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7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7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7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7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7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7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7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7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7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7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7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7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7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7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7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7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7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7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7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7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7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7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7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7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7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7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7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7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7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7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7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7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7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7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7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7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7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7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7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7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7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7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7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7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7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7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7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7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7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7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7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7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7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7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7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7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7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7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7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7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7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7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7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7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7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7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7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7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7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7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7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7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7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7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7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7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7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7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7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7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7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7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7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7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7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7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7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7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7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7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7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7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7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7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7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7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7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7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7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7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7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7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7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7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7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7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7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7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7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7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7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7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7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7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7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7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7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7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7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7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7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7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7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7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7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7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7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7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7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7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7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7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7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7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7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7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7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7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7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7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7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7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7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7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7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7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7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7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7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7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7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7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7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7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7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7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7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7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7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7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7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7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7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7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7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7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7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7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7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7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7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7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7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7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7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7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7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7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7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7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7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7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7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7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7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7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7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7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7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7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7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7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7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7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7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7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7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7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7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7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7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7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7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7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7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spans="1:40" x14ac:dyDescent="0.25">
      <c r="A400" s="5"/>
      <c r="B400" s="87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spans="1:40" x14ac:dyDescent="0.25">
      <c r="A401" s="5"/>
      <c r="B401" s="87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spans="1:40" x14ac:dyDescent="0.25">
      <c r="A402" s="5"/>
      <c r="B402" s="87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spans="1:40" x14ac:dyDescent="0.25">
      <c r="A403" s="5"/>
      <c r="B403" s="87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spans="1:40" x14ac:dyDescent="0.25">
      <c r="A404" s="5"/>
      <c r="B404" s="87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spans="1:40" x14ac:dyDescent="0.25">
      <c r="A405" s="5"/>
      <c r="B405" s="87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spans="1:40" x14ac:dyDescent="0.25">
      <c r="A406" s="5"/>
      <c r="B406" s="87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spans="1:40" x14ac:dyDescent="0.25">
      <c r="A407" s="5"/>
      <c r="B407" s="87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spans="1:40" x14ac:dyDescent="0.25">
      <c r="A408" s="5"/>
      <c r="B408" s="87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spans="1:40" x14ac:dyDescent="0.25">
      <c r="A409" s="5"/>
      <c r="B409" s="87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spans="1:40" x14ac:dyDescent="0.25">
      <c r="A410" s="5"/>
      <c r="B410" s="87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spans="1:40" x14ac:dyDescent="0.25">
      <c r="A411" s="5"/>
      <c r="B411" s="87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spans="1:40" x14ac:dyDescent="0.25">
      <c r="A412" s="5"/>
      <c r="B412" s="87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spans="1:40" x14ac:dyDescent="0.25">
      <c r="A413" s="5"/>
      <c r="B413" s="87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spans="1:40" x14ac:dyDescent="0.25">
      <c r="A414" s="5"/>
      <c r="B414" s="87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spans="1:40" x14ac:dyDescent="0.25">
      <c r="A415" s="5"/>
      <c r="B415" s="87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spans="1:40" x14ac:dyDescent="0.25">
      <c r="A416" s="5"/>
      <c r="B416" s="87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spans="1:40" x14ac:dyDescent="0.25">
      <c r="A417" s="5"/>
      <c r="B417" s="87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spans="1:40" x14ac:dyDescent="0.25">
      <c r="A418" s="5"/>
      <c r="B418" s="87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spans="1:40" x14ac:dyDescent="0.25">
      <c r="A419" s="5"/>
      <c r="B419" s="87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spans="1:40" x14ac:dyDescent="0.25">
      <c r="A420" s="5"/>
      <c r="B420" s="87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spans="1:40" x14ac:dyDescent="0.25">
      <c r="A421" s="5"/>
      <c r="B421" s="87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0" x14ac:dyDescent="0.25">
      <c r="A422" s="5"/>
      <c r="B422" s="87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spans="1:40" x14ac:dyDescent="0.25">
      <c r="A423" s="5"/>
      <c r="B423" s="87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spans="1:40" x14ac:dyDescent="0.25">
      <c r="A424" s="5"/>
      <c r="B424" s="87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spans="1:40" x14ac:dyDescent="0.25">
      <c r="A425" s="5"/>
      <c r="B425" s="87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spans="1:40" x14ac:dyDescent="0.25">
      <c r="A426" s="5"/>
      <c r="B426" s="87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spans="1:40" x14ac:dyDescent="0.25">
      <c r="A427" s="5"/>
      <c r="B427" s="87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spans="1:40" x14ac:dyDescent="0.25">
      <c r="A428" s="5"/>
      <c r="B428" s="87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spans="1:40" x14ac:dyDescent="0.25">
      <c r="A429" s="5"/>
      <c r="B429" s="87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spans="1:40" x14ac:dyDescent="0.25">
      <c r="A430" s="5"/>
      <c r="B430" s="87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spans="1:40" x14ac:dyDescent="0.25">
      <c r="A431" s="5"/>
      <c r="B431" s="87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spans="1:40" x14ac:dyDescent="0.25">
      <c r="A432" s="5"/>
      <c r="B432" s="87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spans="1:40" x14ac:dyDescent="0.25">
      <c r="A433" s="5"/>
      <c r="B433" s="87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spans="1:40" x14ac:dyDescent="0.25">
      <c r="A434" s="5"/>
      <c r="B434" s="87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spans="1:40" x14ac:dyDescent="0.25">
      <c r="A435" s="5"/>
      <c r="B435" s="87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spans="1:40" x14ac:dyDescent="0.25">
      <c r="A436" s="5"/>
      <c r="B436" s="87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spans="1:40" x14ac:dyDescent="0.25">
      <c r="A437" s="5"/>
      <c r="B437" s="87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spans="1:40" x14ac:dyDescent="0.25">
      <c r="A438" s="5"/>
      <c r="B438" s="87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spans="1:40" x14ac:dyDescent="0.25">
      <c r="A439" s="5"/>
      <c r="B439" s="87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spans="1:40" x14ac:dyDescent="0.25">
      <c r="A440" s="5"/>
      <c r="B440" s="87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spans="1:40" x14ac:dyDescent="0.25">
      <c r="A441" s="5"/>
      <c r="B441" s="87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spans="1:40" x14ac:dyDescent="0.25">
      <c r="A442" s="5"/>
      <c r="B442" s="87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spans="1:40" x14ac:dyDescent="0.25">
      <c r="A443" s="5"/>
      <c r="B443" s="87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spans="1:40" x14ac:dyDescent="0.25">
      <c r="A444" s="5"/>
      <c r="B444" s="87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spans="1:40" x14ac:dyDescent="0.25">
      <c r="A445" s="5"/>
      <c r="B445" s="87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spans="1:40" x14ac:dyDescent="0.25">
      <c r="A446" s="5"/>
      <c r="B446" s="87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spans="1:40" x14ac:dyDescent="0.25">
      <c r="A447" s="5"/>
      <c r="B447" s="87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spans="1:40" x14ac:dyDescent="0.25">
      <c r="A448" s="5"/>
      <c r="B448" s="87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spans="1:40" x14ac:dyDescent="0.25">
      <c r="A449" s="5"/>
      <c r="B449" s="87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spans="1:40" x14ac:dyDescent="0.25">
      <c r="A450" s="5"/>
      <c r="B450" s="87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spans="1:40" x14ac:dyDescent="0.25">
      <c r="A451" s="5"/>
      <c r="B451" s="87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spans="1:40" x14ac:dyDescent="0.25">
      <c r="A452" s="5"/>
      <c r="B452" s="87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spans="1:40" x14ac:dyDescent="0.25">
      <c r="A453" s="5"/>
      <c r="B453" s="87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spans="1:40" x14ac:dyDescent="0.25">
      <c r="A454" s="5"/>
      <c r="B454" s="87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spans="1:40" x14ac:dyDescent="0.25">
      <c r="A455" s="5"/>
      <c r="B455" s="87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spans="1:40" x14ac:dyDescent="0.25">
      <c r="A456" s="5"/>
      <c r="B456" s="87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spans="1:40" x14ac:dyDescent="0.25">
      <c r="A457" s="5"/>
      <c r="B457" s="87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spans="1:40" x14ac:dyDescent="0.25">
      <c r="A458" s="5"/>
      <c r="B458" s="87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spans="1:40" x14ac:dyDescent="0.25">
      <c r="A459" s="5"/>
      <c r="B459" s="87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spans="1:40" x14ac:dyDescent="0.25">
      <c r="A460" s="5"/>
      <c r="B460" s="87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spans="1:40" x14ac:dyDescent="0.25">
      <c r="A461" s="5"/>
      <c r="B461" s="87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spans="1:40" x14ac:dyDescent="0.25">
      <c r="A462" s="5"/>
      <c r="B462" s="87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spans="1:40" x14ac:dyDescent="0.25">
      <c r="A463" s="5"/>
      <c r="B463" s="87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spans="1:40" x14ac:dyDescent="0.25">
      <c r="A464" s="5"/>
      <c r="B464" s="87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spans="1:40" x14ac:dyDescent="0.25">
      <c r="A465" s="5"/>
      <c r="B465" s="87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spans="1:40" x14ac:dyDescent="0.25">
      <c r="A466" s="5"/>
      <c r="B466" s="87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spans="1:40" x14ac:dyDescent="0.25">
      <c r="A467" s="5"/>
      <c r="B467" s="87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spans="1:40" x14ac:dyDescent="0.25">
      <c r="A468" s="5"/>
      <c r="B468" s="87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spans="1:40" x14ac:dyDescent="0.25">
      <c r="A469" s="5"/>
      <c r="B469" s="87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spans="1:40" x14ac:dyDescent="0.25">
      <c r="A470" s="5"/>
      <c r="B470" s="87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spans="1:40" x14ac:dyDescent="0.25">
      <c r="A471" s="5"/>
      <c r="B471" s="87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spans="1:40" x14ac:dyDescent="0.25">
      <c r="A472" s="5"/>
      <c r="B472" s="87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spans="1:40" x14ac:dyDescent="0.25">
      <c r="A473" s="5"/>
      <c r="B473" s="87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spans="1:40" x14ac:dyDescent="0.25">
      <c r="A474" s="5"/>
      <c r="B474" s="87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spans="1:40" x14ac:dyDescent="0.25">
      <c r="A475" s="5"/>
      <c r="B475" s="87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spans="1:40" x14ac:dyDescent="0.25">
      <c r="A476" s="5"/>
      <c r="B476" s="87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spans="1:40" x14ac:dyDescent="0.25">
      <c r="A477" s="5"/>
      <c r="B477" s="87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spans="1:40" x14ac:dyDescent="0.25">
      <c r="A478" s="5"/>
      <c r="B478" s="87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spans="1:40" x14ac:dyDescent="0.25">
      <c r="A479" s="5"/>
      <c r="B479" s="87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spans="1:40" x14ac:dyDescent="0.25">
      <c r="A480" s="5"/>
      <c r="B480" s="87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spans="1:40" x14ac:dyDescent="0.25">
      <c r="A481" s="5"/>
      <c r="B481" s="87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spans="1:40" x14ac:dyDescent="0.25">
      <c r="A482" s="5"/>
      <c r="B482" s="87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spans="1:40" x14ac:dyDescent="0.25">
      <c r="A483" s="5"/>
      <c r="B483" s="87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spans="1:40" x14ac:dyDescent="0.25">
      <c r="A484" s="5"/>
      <c r="B484" s="87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spans="1:40" x14ac:dyDescent="0.25">
      <c r="A485" s="5"/>
      <c r="B485" s="87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spans="1:40" x14ac:dyDescent="0.25">
      <c r="A486" s="5"/>
      <c r="B486" s="87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spans="1:40" x14ac:dyDescent="0.25">
      <c r="A487" s="5"/>
      <c r="B487" s="87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spans="1:40" x14ac:dyDescent="0.25">
      <c r="A488" s="5"/>
      <c r="B488" s="87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spans="1:40" x14ac:dyDescent="0.25">
      <c r="A489" s="5"/>
      <c r="B489" s="87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spans="1:40" x14ac:dyDescent="0.25">
      <c r="A490" s="5"/>
      <c r="B490" s="87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spans="1:40" x14ac:dyDescent="0.25">
      <c r="A491" s="5"/>
      <c r="B491" s="87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spans="1:40" x14ac:dyDescent="0.25">
      <c r="A492" s="5"/>
      <c r="B492" s="87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spans="1:40" x14ac:dyDescent="0.25">
      <c r="A493" s="5"/>
      <c r="B493" s="87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spans="1:40" x14ac:dyDescent="0.25">
      <c r="A494" s="5"/>
      <c r="B494" s="87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spans="1:40" x14ac:dyDescent="0.25">
      <c r="A495" s="5"/>
      <c r="B495" s="87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spans="1:40" x14ac:dyDescent="0.25">
      <c r="A496" s="5"/>
      <c r="B496" s="87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spans="1:40" x14ac:dyDescent="0.25">
      <c r="A497" s="5"/>
      <c r="B497" s="87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spans="1:40" x14ac:dyDescent="0.25">
      <c r="A498" s="5"/>
      <c r="B498" s="87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spans="1:40" x14ac:dyDescent="0.25">
      <c r="A499" s="5"/>
      <c r="B499" s="87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77</v>
      </c>
      <c r="C1" s="3" t="s">
        <v>67</v>
      </c>
      <c r="E1" s="2" t="s">
        <v>55</v>
      </c>
      <c r="G1" s="3" t="s">
        <v>56</v>
      </c>
      <c r="I1" s="3" t="s">
        <v>110</v>
      </c>
      <c r="K1" s="3" t="s">
        <v>126</v>
      </c>
      <c r="L1" s="3" t="s">
        <v>180</v>
      </c>
    </row>
    <row r="2" spans="1:12" x14ac:dyDescent="0.25">
      <c r="A2" s="1" t="s">
        <v>181</v>
      </c>
      <c r="C2" t="s">
        <v>48</v>
      </c>
      <c r="E2" s="1" t="s">
        <v>6</v>
      </c>
      <c r="G2" t="s">
        <v>7</v>
      </c>
      <c r="I2" t="s">
        <v>111</v>
      </c>
      <c r="K2" t="s">
        <v>113</v>
      </c>
      <c r="L2" t="s">
        <v>62</v>
      </c>
    </row>
    <row r="3" spans="1:12" x14ac:dyDescent="0.25">
      <c r="A3" s="1" t="s">
        <v>182</v>
      </c>
      <c r="C3" t="s">
        <v>72</v>
      </c>
      <c r="E3" s="1" t="s">
        <v>16</v>
      </c>
      <c r="G3" t="s">
        <v>43</v>
      </c>
      <c r="I3" t="s">
        <v>128</v>
      </c>
      <c r="K3" t="s">
        <v>127</v>
      </c>
      <c r="L3" t="s">
        <v>77</v>
      </c>
    </row>
    <row r="4" spans="1:12" x14ac:dyDescent="0.25">
      <c r="A4" s="1" t="s">
        <v>183</v>
      </c>
      <c r="C4" t="s">
        <v>68</v>
      </c>
      <c r="E4" s="1" t="s">
        <v>52</v>
      </c>
      <c r="G4" t="s">
        <v>57</v>
      </c>
      <c r="K4" t="s">
        <v>117</v>
      </c>
      <c r="L4" t="s">
        <v>2</v>
      </c>
    </row>
    <row r="5" spans="1:12" x14ac:dyDescent="0.25">
      <c r="A5" s="1" t="s">
        <v>184</v>
      </c>
      <c r="C5" t="s">
        <v>69</v>
      </c>
      <c r="G5" t="s">
        <v>38</v>
      </c>
      <c r="K5" t="s">
        <v>198</v>
      </c>
      <c r="L5" t="s">
        <v>55</v>
      </c>
    </row>
    <row r="6" spans="1:12" x14ac:dyDescent="0.25">
      <c r="A6" s="1" t="s">
        <v>3</v>
      </c>
      <c r="C6" t="s">
        <v>70</v>
      </c>
      <c r="G6" t="s">
        <v>79</v>
      </c>
      <c r="K6" t="s">
        <v>199</v>
      </c>
      <c r="L6" t="s">
        <v>56</v>
      </c>
    </row>
    <row r="7" spans="1:12" x14ac:dyDescent="0.25">
      <c r="A7" s="1" t="s">
        <v>4</v>
      </c>
      <c r="C7" t="s">
        <v>71</v>
      </c>
      <c r="K7" t="s">
        <v>82</v>
      </c>
      <c r="L7" t="s">
        <v>78</v>
      </c>
    </row>
    <row r="8" spans="1:12" x14ac:dyDescent="0.25">
      <c r="A8" s="1" t="s">
        <v>5</v>
      </c>
      <c r="C8" t="s">
        <v>73</v>
      </c>
      <c r="K8" t="s">
        <v>83</v>
      </c>
      <c r="L8" t="s">
        <v>110</v>
      </c>
    </row>
    <row r="9" spans="1:12" x14ac:dyDescent="0.25">
      <c r="C9" t="s">
        <v>74</v>
      </c>
      <c r="K9" t="s">
        <v>84</v>
      </c>
    </row>
    <row r="10" spans="1:12" x14ac:dyDescent="0.25">
      <c r="C10" t="s">
        <v>80</v>
      </c>
      <c r="K10" t="s">
        <v>85</v>
      </c>
    </row>
    <row r="11" spans="1:12" x14ac:dyDescent="0.25">
      <c r="A11"/>
      <c r="C11" t="s">
        <v>81</v>
      </c>
      <c r="K11" t="s">
        <v>86</v>
      </c>
    </row>
    <row r="12" spans="1:12" x14ac:dyDescent="0.25">
      <c r="A12"/>
      <c r="C12" t="s">
        <v>75</v>
      </c>
      <c r="K12" t="s">
        <v>87</v>
      </c>
    </row>
    <row r="13" spans="1:12" x14ac:dyDescent="0.25">
      <c r="A13"/>
      <c r="C13" t="s">
        <v>76</v>
      </c>
      <c r="K13" t="s">
        <v>60</v>
      </c>
    </row>
    <row r="14" spans="1:12" x14ac:dyDescent="0.25">
      <c r="A14"/>
      <c r="K14" t="s">
        <v>88</v>
      </c>
    </row>
    <row r="15" spans="1:12" x14ac:dyDescent="0.25">
      <c r="A15"/>
      <c r="K15" t="s">
        <v>89</v>
      </c>
    </row>
    <row r="16" spans="1:12" x14ac:dyDescent="0.25">
      <c r="A16"/>
      <c r="K16" t="s">
        <v>90</v>
      </c>
    </row>
    <row r="17" spans="1:11" x14ac:dyDescent="0.25">
      <c r="A17"/>
      <c r="K17" t="s">
        <v>91</v>
      </c>
    </row>
    <row r="18" spans="1:11" x14ac:dyDescent="0.25">
      <c r="A18"/>
      <c r="K18" t="s">
        <v>92</v>
      </c>
    </row>
    <row r="19" spans="1:11" x14ac:dyDescent="0.25">
      <c r="A19"/>
      <c r="K19" t="s">
        <v>93</v>
      </c>
    </row>
    <row r="20" spans="1:11" x14ac:dyDescent="0.25">
      <c r="A20"/>
      <c r="K20" t="s">
        <v>94</v>
      </c>
    </row>
    <row r="21" spans="1:11" x14ac:dyDescent="0.25">
      <c r="A21"/>
      <c r="K21" t="s">
        <v>95</v>
      </c>
    </row>
    <row r="22" spans="1:11" x14ac:dyDescent="0.25">
      <c r="A22"/>
      <c r="K22" t="s">
        <v>96</v>
      </c>
    </row>
    <row r="23" spans="1:11" x14ac:dyDescent="0.25">
      <c r="A23"/>
      <c r="K23" t="s">
        <v>97</v>
      </c>
    </row>
    <row r="24" spans="1:11" x14ac:dyDescent="0.25">
      <c r="A24"/>
      <c r="K24" t="s">
        <v>98</v>
      </c>
    </row>
    <row r="25" spans="1:11" x14ac:dyDescent="0.25">
      <c r="A25"/>
      <c r="K25" t="s">
        <v>58</v>
      </c>
    </row>
    <row r="26" spans="1:11" x14ac:dyDescent="0.25">
      <c r="A26"/>
      <c r="K26" t="s">
        <v>99</v>
      </c>
    </row>
    <row r="27" spans="1:11" x14ac:dyDescent="0.25">
      <c r="A27"/>
      <c r="K27" t="s">
        <v>100</v>
      </c>
    </row>
    <row r="28" spans="1:11" x14ac:dyDescent="0.25">
      <c r="A28"/>
      <c r="K28" t="s">
        <v>101</v>
      </c>
    </row>
    <row r="29" spans="1:11" x14ac:dyDescent="0.25">
      <c r="A29"/>
      <c r="K29" t="s">
        <v>102</v>
      </c>
    </row>
    <row r="30" spans="1:11" x14ac:dyDescent="0.25">
      <c r="A30"/>
      <c r="K30" t="s">
        <v>59</v>
      </c>
    </row>
    <row r="31" spans="1:11" x14ac:dyDescent="0.25">
      <c r="A31"/>
      <c r="K31" t="s">
        <v>109</v>
      </c>
    </row>
    <row r="32" spans="1:11" x14ac:dyDescent="0.25">
      <c r="A32"/>
      <c r="K32" t="s">
        <v>103</v>
      </c>
    </row>
    <row r="33" spans="1:11" x14ac:dyDescent="0.25">
      <c r="A33"/>
      <c r="K33" t="s">
        <v>104</v>
      </c>
    </row>
    <row r="34" spans="1:11" x14ac:dyDescent="0.25">
      <c r="A34"/>
      <c r="K34" t="s">
        <v>105</v>
      </c>
    </row>
    <row r="35" spans="1:11" x14ac:dyDescent="0.25">
      <c r="A35"/>
      <c r="K35" t="s">
        <v>106</v>
      </c>
    </row>
    <row r="36" spans="1:11" x14ac:dyDescent="0.25">
      <c r="A36"/>
      <c r="K36" t="s">
        <v>107</v>
      </c>
    </row>
    <row r="37" spans="1:11" x14ac:dyDescent="0.25">
      <c r="A37"/>
      <c r="K37" t="s">
        <v>108</v>
      </c>
    </row>
    <row r="38" spans="1:11" x14ac:dyDescent="0.25">
      <c r="A38"/>
      <c r="K38" t="s">
        <v>61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116</v>
      </c>
    </row>
    <row r="2" spans="1:12" x14ac:dyDescent="0.25">
      <c r="A2" s="19"/>
      <c r="B2">
        <v>148</v>
      </c>
      <c r="C2">
        <v>169</v>
      </c>
      <c r="D2">
        <v>187</v>
      </c>
      <c r="E2" t="s">
        <v>132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133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134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135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136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185</v>
      </c>
    </row>
    <row r="12" spans="1:12" x14ac:dyDescent="0.25">
      <c r="E12" s="4" t="s">
        <v>63</v>
      </c>
      <c r="F12" s="4" t="s">
        <v>64</v>
      </c>
      <c r="G12" s="4" t="s">
        <v>194</v>
      </c>
      <c r="H12" s="4" t="s">
        <v>111</v>
      </c>
      <c r="K12" s="19"/>
      <c r="L12" t="s">
        <v>196</v>
      </c>
    </row>
    <row r="13" spans="1:12" x14ac:dyDescent="0.25">
      <c r="D13">
        <v>0</v>
      </c>
      <c r="E13" s="58" t="s">
        <v>65</v>
      </c>
      <c r="F13" s="58" t="s">
        <v>65</v>
      </c>
      <c r="G13" s="58" t="s">
        <v>65</v>
      </c>
      <c r="H13" s="57" t="s">
        <v>66</v>
      </c>
      <c r="I13" s="23"/>
      <c r="K13" s="22"/>
      <c r="L13" t="s">
        <v>123</v>
      </c>
    </row>
    <row r="14" spans="1:12" x14ac:dyDescent="0.25">
      <c r="D14">
        <v>1</v>
      </c>
      <c r="E14" s="58" t="s">
        <v>65</v>
      </c>
      <c r="F14" s="57" t="s">
        <v>66</v>
      </c>
      <c r="G14" s="58" t="s">
        <v>65</v>
      </c>
      <c r="H14" s="57" t="s">
        <v>66</v>
      </c>
      <c r="I14" s="21"/>
      <c r="K14" s="21"/>
      <c r="L14" t="s">
        <v>186</v>
      </c>
    </row>
    <row r="15" spans="1:12" x14ac:dyDescent="0.25">
      <c r="D15">
        <v>-2</v>
      </c>
      <c r="E15" s="58" t="s">
        <v>65</v>
      </c>
      <c r="F15" s="57" t="s">
        <v>66</v>
      </c>
      <c r="G15" s="57" t="s">
        <v>66</v>
      </c>
      <c r="H15" s="57" t="s">
        <v>66</v>
      </c>
      <c r="I15" s="21"/>
      <c r="K15" s="22"/>
      <c r="L15" t="s">
        <v>194</v>
      </c>
    </row>
    <row r="16" spans="1:12" x14ac:dyDescent="0.25">
      <c r="D16">
        <v>3</v>
      </c>
      <c r="E16" s="57" t="s">
        <v>66</v>
      </c>
      <c r="F16" s="58" t="s">
        <v>65</v>
      </c>
      <c r="G16" s="58" t="s">
        <v>65</v>
      </c>
      <c r="H16" s="57" t="s">
        <v>66</v>
      </c>
      <c r="I16" s="19"/>
    </row>
    <row r="17" spans="4:12" x14ac:dyDescent="0.25">
      <c r="D17">
        <v>4</v>
      </c>
      <c r="E17" s="57" t="s">
        <v>66</v>
      </c>
      <c r="F17" s="57" t="s">
        <v>66</v>
      </c>
      <c r="G17" s="58" t="s">
        <v>65</v>
      </c>
      <c r="H17" s="57" t="s">
        <v>66</v>
      </c>
      <c r="I17" s="22"/>
      <c r="L17" s="51"/>
    </row>
    <row r="18" spans="4:12" x14ac:dyDescent="0.25">
      <c r="D18">
        <v>-5</v>
      </c>
      <c r="E18" s="57" t="s">
        <v>66</v>
      </c>
      <c r="F18" s="57" t="s">
        <v>66</v>
      </c>
      <c r="G18" s="57" t="s">
        <v>66</v>
      </c>
      <c r="H18" s="57" t="s">
        <v>66</v>
      </c>
      <c r="I18" s="22"/>
    </row>
    <row r="19" spans="4:12" x14ac:dyDescent="0.25">
      <c r="D19">
        <v>6</v>
      </c>
      <c r="E19" s="58" t="s">
        <v>65</v>
      </c>
      <c r="F19" s="58" t="s">
        <v>65</v>
      </c>
      <c r="G19" s="58" t="s">
        <v>65</v>
      </c>
      <c r="H19" s="58" t="s">
        <v>65</v>
      </c>
      <c r="I19" s="78"/>
    </row>
    <row r="20" spans="4:12" x14ac:dyDescent="0.25">
      <c r="D20">
        <v>7</v>
      </c>
      <c r="E20" s="58" t="s">
        <v>65</v>
      </c>
      <c r="F20" s="57" t="s">
        <v>66</v>
      </c>
      <c r="G20" s="58" t="s">
        <v>65</v>
      </c>
      <c r="H20" s="58" t="s">
        <v>65</v>
      </c>
      <c r="I20" s="79"/>
    </row>
    <row r="21" spans="4:12" x14ac:dyDescent="0.25">
      <c r="D21">
        <v>8</v>
      </c>
      <c r="E21" s="57" t="s">
        <v>66</v>
      </c>
      <c r="F21" s="58" t="s">
        <v>65</v>
      </c>
      <c r="G21" s="58" t="s">
        <v>65</v>
      </c>
      <c r="H21" s="58" t="s">
        <v>65</v>
      </c>
      <c r="I21" s="80"/>
    </row>
    <row r="22" spans="4:12" x14ac:dyDescent="0.25">
      <c r="D22">
        <v>9</v>
      </c>
      <c r="E22" s="57" t="s">
        <v>66</v>
      </c>
      <c r="F22" s="57" t="s">
        <v>66</v>
      </c>
      <c r="G22" s="58" t="s">
        <v>65</v>
      </c>
      <c r="H22" s="58" t="s">
        <v>65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31"/>
  <sheetViews>
    <sheetView workbookViewId="0">
      <selection activeCell="E5" sqref="E5"/>
    </sheetView>
  </sheetViews>
  <sheetFormatPr defaultRowHeight="15" x14ac:dyDescent="0.25"/>
  <cols>
    <col min="1" max="1" width="18" style="84" customWidth="1"/>
    <col min="2" max="2" width="24.42578125" style="84" customWidth="1"/>
    <col min="3" max="3" width="18" style="84" customWidth="1"/>
    <col min="4" max="4" width="18" style="103" customWidth="1"/>
    <col min="5" max="5" width="18" style="106" customWidth="1"/>
  </cols>
  <sheetData>
    <row r="1" spans="1:5" s="76" customFormat="1" ht="38.25" customHeight="1" x14ac:dyDescent="0.25">
      <c r="A1" s="81" t="s">
        <v>470</v>
      </c>
      <c r="B1" s="82"/>
      <c r="C1" s="81"/>
      <c r="D1" s="101"/>
      <c r="E1" s="104"/>
    </row>
    <row r="2" spans="1:5" s="3" customFormat="1" x14ac:dyDescent="0.25">
      <c r="A2" s="83" t="s">
        <v>62</v>
      </c>
      <c r="B2" s="83" t="s">
        <v>56</v>
      </c>
      <c r="C2" s="83" t="s">
        <v>201</v>
      </c>
      <c r="D2" s="102" t="s">
        <v>202</v>
      </c>
      <c r="E2" s="105" t="s">
        <v>339</v>
      </c>
    </row>
    <row r="3" spans="1:5" x14ac:dyDescent="0.25">
      <c r="A3" s="84" t="s">
        <v>398</v>
      </c>
      <c r="B3" s="84" t="s">
        <v>43</v>
      </c>
      <c r="C3" s="84" t="s">
        <v>127</v>
      </c>
      <c r="D3" s="103">
        <v>43153</v>
      </c>
      <c r="E3" s="106">
        <v>-26</v>
      </c>
    </row>
    <row r="4" spans="1:5" x14ac:dyDescent="0.25">
      <c r="A4" s="84" t="s">
        <v>139</v>
      </c>
      <c r="B4" s="84" t="s">
        <v>43</v>
      </c>
      <c r="C4" s="84" t="s">
        <v>127</v>
      </c>
      <c r="D4" s="103">
        <v>43111</v>
      </c>
      <c r="E4" s="106">
        <v>-68</v>
      </c>
    </row>
    <row r="5" spans="1:5" x14ac:dyDescent="0.25">
      <c r="A5" s="84" t="s">
        <v>146</v>
      </c>
      <c r="B5" s="84" t="s">
        <v>43</v>
      </c>
      <c r="C5" s="84" t="s">
        <v>117</v>
      </c>
      <c r="D5" s="103">
        <v>43086</v>
      </c>
      <c r="E5" s="106">
        <v>-93</v>
      </c>
    </row>
    <row r="6" spans="1:5" x14ac:dyDescent="0.25">
      <c r="A6" s="84" t="s">
        <v>148</v>
      </c>
      <c r="B6" s="84" t="s">
        <v>43</v>
      </c>
      <c r="C6" s="84" t="s">
        <v>200</v>
      </c>
      <c r="D6" s="103">
        <v>43451</v>
      </c>
      <c r="E6" s="106">
        <v>-93</v>
      </c>
    </row>
    <row r="7" spans="1:5" x14ac:dyDescent="0.25">
      <c r="A7" s="84" t="s">
        <v>150</v>
      </c>
      <c r="B7" s="84" t="s">
        <v>43</v>
      </c>
      <c r="C7" s="84" t="s">
        <v>200</v>
      </c>
      <c r="D7" s="103">
        <v>43451</v>
      </c>
      <c r="E7" s="106">
        <v>-93</v>
      </c>
    </row>
    <row r="8" spans="1:5" x14ac:dyDescent="0.25">
      <c r="A8" s="84" t="s">
        <v>171</v>
      </c>
      <c r="B8" s="84" t="s">
        <v>43</v>
      </c>
      <c r="C8" s="84" t="s">
        <v>200</v>
      </c>
      <c r="D8" s="103">
        <v>43448</v>
      </c>
      <c r="E8" s="106">
        <v>-96</v>
      </c>
    </row>
    <row r="9" spans="1:5" x14ac:dyDescent="0.25">
      <c r="A9" s="84" t="s">
        <v>138</v>
      </c>
      <c r="B9" s="84" t="s">
        <v>43</v>
      </c>
      <c r="C9" s="84" t="s">
        <v>200</v>
      </c>
      <c r="D9" s="103">
        <v>43448</v>
      </c>
      <c r="E9" s="106">
        <v>-96</v>
      </c>
    </row>
    <row r="10" spans="1:5" x14ac:dyDescent="0.25">
      <c r="A10" s="84" t="s">
        <v>0</v>
      </c>
      <c r="B10" s="84" t="s">
        <v>43</v>
      </c>
      <c r="C10" s="84" t="s">
        <v>200</v>
      </c>
      <c r="D10" s="103">
        <v>43448</v>
      </c>
      <c r="E10" s="106">
        <v>-96</v>
      </c>
    </row>
    <row r="11" spans="1:5" x14ac:dyDescent="0.25">
      <c r="A11" s="84" t="s">
        <v>163</v>
      </c>
      <c r="B11" s="84" t="s">
        <v>43</v>
      </c>
      <c r="C11" s="84" t="s">
        <v>200</v>
      </c>
      <c r="D11" s="103">
        <v>43448</v>
      </c>
      <c r="E11" s="106">
        <v>-96</v>
      </c>
    </row>
    <row r="12" spans="1:5" x14ac:dyDescent="0.25">
      <c r="A12" s="84" t="s">
        <v>145</v>
      </c>
      <c r="B12" s="84" t="s">
        <v>43</v>
      </c>
      <c r="C12" s="84" t="s">
        <v>200</v>
      </c>
      <c r="D12" s="103">
        <v>43448</v>
      </c>
      <c r="E12" s="106">
        <v>-96</v>
      </c>
    </row>
    <row r="13" spans="1:5" x14ac:dyDescent="0.25">
      <c r="A13" s="84" t="s">
        <v>27</v>
      </c>
      <c r="B13" s="84" t="s">
        <v>43</v>
      </c>
      <c r="C13" s="84" t="s">
        <v>200</v>
      </c>
      <c r="D13" s="103">
        <v>43448</v>
      </c>
      <c r="E13" s="106">
        <v>-96</v>
      </c>
    </row>
    <row r="14" spans="1:5" x14ac:dyDescent="0.25">
      <c r="A14" s="84" t="s">
        <v>147</v>
      </c>
      <c r="B14" s="84" t="s">
        <v>43</v>
      </c>
      <c r="C14" s="84" t="s">
        <v>200</v>
      </c>
      <c r="D14" s="103">
        <v>43448</v>
      </c>
      <c r="E14" s="106">
        <v>-96</v>
      </c>
    </row>
    <row r="15" spans="1:5" x14ac:dyDescent="0.25">
      <c r="A15" s="84" t="s">
        <v>414</v>
      </c>
      <c r="B15" s="84" t="s">
        <v>43</v>
      </c>
      <c r="C15" s="84" t="s">
        <v>200</v>
      </c>
      <c r="D15" s="103">
        <v>43448</v>
      </c>
      <c r="E15" s="106">
        <v>-96</v>
      </c>
    </row>
    <row r="16" spans="1:5" x14ac:dyDescent="0.25">
      <c r="A16" s="84" t="s">
        <v>409</v>
      </c>
      <c r="B16" s="84" t="s">
        <v>43</v>
      </c>
      <c r="C16" s="84" t="s">
        <v>200</v>
      </c>
      <c r="D16" s="103">
        <v>43446</v>
      </c>
      <c r="E16" s="106">
        <v>-98</v>
      </c>
    </row>
    <row r="17" spans="1:5" x14ac:dyDescent="0.25">
      <c r="A17" s="84" t="s">
        <v>345</v>
      </c>
      <c r="B17" s="84" t="s">
        <v>43</v>
      </c>
      <c r="C17" s="84" t="s">
        <v>200</v>
      </c>
      <c r="D17" s="103">
        <v>43426</v>
      </c>
      <c r="E17" s="106">
        <v>-118</v>
      </c>
    </row>
    <row r="18" spans="1:5" x14ac:dyDescent="0.25">
      <c r="A18" s="84" t="s">
        <v>165</v>
      </c>
      <c r="B18" s="84" t="s">
        <v>43</v>
      </c>
      <c r="C18" s="84" t="s">
        <v>200</v>
      </c>
      <c r="D18" s="103">
        <v>43424</v>
      </c>
      <c r="E18" s="106">
        <v>-120</v>
      </c>
    </row>
    <row r="19" spans="1:5" x14ac:dyDescent="0.25">
      <c r="A19" s="84" t="s">
        <v>146</v>
      </c>
      <c r="B19" s="84" t="s">
        <v>43</v>
      </c>
      <c r="C19" s="84" t="s">
        <v>127</v>
      </c>
      <c r="D19" s="103">
        <v>43048</v>
      </c>
      <c r="E19" s="106">
        <v>-131</v>
      </c>
    </row>
    <row r="20" spans="1:5" x14ac:dyDescent="0.25">
      <c r="A20" s="84" t="s">
        <v>165</v>
      </c>
      <c r="B20" s="84" t="s">
        <v>43</v>
      </c>
      <c r="C20" s="84" t="s">
        <v>117</v>
      </c>
      <c r="D20" s="103">
        <v>43020</v>
      </c>
      <c r="E20" s="106">
        <v>-159</v>
      </c>
    </row>
    <row r="21" spans="1:5" x14ac:dyDescent="0.25">
      <c r="A21" s="84" t="s">
        <v>409</v>
      </c>
      <c r="B21" s="84" t="s">
        <v>43</v>
      </c>
      <c r="C21" s="84" t="s">
        <v>127</v>
      </c>
      <c r="D21" s="103">
        <v>42928</v>
      </c>
      <c r="E21" s="106">
        <v>-251</v>
      </c>
    </row>
    <row r="22" spans="1:5" x14ac:dyDescent="0.25">
      <c r="A22" s="84" t="s">
        <v>354</v>
      </c>
      <c r="B22" s="84" t="s">
        <v>43</v>
      </c>
      <c r="C22" s="84" t="s">
        <v>200</v>
      </c>
      <c r="D22" s="103">
        <v>43250</v>
      </c>
      <c r="E22" s="106">
        <v>-294</v>
      </c>
    </row>
    <row r="23" spans="1:5" x14ac:dyDescent="0.25">
      <c r="A23" s="84" t="s">
        <v>137</v>
      </c>
      <c r="B23" s="84" t="s">
        <v>43</v>
      </c>
      <c r="C23" s="84" t="s">
        <v>200</v>
      </c>
      <c r="D23" s="103">
        <v>43238</v>
      </c>
      <c r="E23" s="106">
        <v>-306</v>
      </c>
    </row>
    <row r="24" spans="1:5" x14ac:dyDescent="0.25">
      <c r="A24" s="84" t="s">
        <v>169</v>
      </c>
      <c r="B24" s="84" t="s">
        <v>43</v>
      </c>
      <c r="C24" s="84" t="s">
        <v>200</v>
      </c>
      <c r="D24" s="103">
        <v>43220</v>
      </c>
      <c r="E24" s="106">
        <v>-324</v>
      </c>
    </row>
    <row r="25" spans="1:5" x14ac:dyDescent="0.25">
      <c r="A25" s="84" t="s">
        <v>418</v>
      </c>
      <c r="B25" s="84" t="s">
        <v>43</v>
      </c>
      <c r="C25" s="84" t="s">
        <v>200</v>
      </c>
      <c r="D25" s="103">
        <v>43100</v>
      </c>
      <c r="E25" s="106">
        <v>-444</v>
      </c>
    </row>
    <row r="26" spans="1:5" x14ac:dyDescent="0.25">
      <c r="A26" s="84" t="s">
        <v>168</v>
      </c>
      <c r="B26" s="84" t="s">
        <v>43</v>
      </c>
      <c r="C26" s="84" t="s">
        <v>200</v>
      </c>
      <c r="D26" s="103">
        <v>43069</v>
      </c>
      <c r="E26" s="106">
        <v>-475</v>
      </c>
    </row>
    <row r="27" spans="1:5" x14ac:dyDescent="0.25">
      <c r="A27" s="84" t="s">
        <v>164</v>
      </c>
      <c r="B27" s="84" t="s">
        <v>43</v>
      </c>
      <c r="C27" s="84" t="s">
        <v>200</v>
      </c>
      <c r="D27" s="103">
        <v>43069</v>
      </c>
      <c r="E27" s="106">
        <v>-475</v>
      </c>
    </row>
    <row r="28" spans="1:5" x14ac:dyDescent="0.25">
      <c r="A28" s="84" t="s">
        <v>403</v>
      </c>
      <c r="B28" s="84" t="s">
        <v>43</v>
      </c>
      <c r="C28" s="84" t="s">
        <v>200</v>
      </c>
      <c r="D28" s="103">
        <v>43061</v>
      </c>
      <c r="E28" s="106">
        <v>-483</v>
      </c>
    </row>
    <row r="29" spans="1:5" x14ac:dyDescent="0.25">
      <c r="A29" s="84" t="s">
        <v>149</v>
      </c>
      <c r="B29" s="84" t="s">
        <v>43</v>
      </c>
      <c r="C29" s="84" t="s">
        <v>200</v>
      </c>
      <c r="D29" s="103">
        <v>43058</v>
      </c>
      <c r="E29" s="106">
        <v>-486</v>
      </c>
    </row>
    <row r="30" spans="1:5" x14ac:dyDescent="0.25">
      <c r="A30" s="84" t="s">
        <v>139</v>
      </c>
      <c r="B30" s="84" t="s">
        <v>43</v>
      </c>
      <c r="C30" s="84" t="s">
        <v>200</v>
      </c>
      <c r="D30" s="103">
        <v>42977</v>
      </c>
      <c r="E30" s="106">
        <v>-567</v>
      </c>
    </row>
    <row r="31" spans="1:5" x14ac:dyDescent="0.25">
      <c r="A31" s="84" t="s">
        <v>351</v>
      </c>
      <c r="B31" s="84" t="s">
        <v>43</v>
      </c>
      <c r="C31" s="84" t="s">
        <v>200</v>
      </c>
      <c r="D31" s="103">
        <v>42916</v>
      </c>
      <c r="E31" s="106">
        <v>-628</v>
      </c>
    </row>
  </sheetData>
  <sortState xmlns:xlrd2="http://schemas.microsoft.com/office/spreadsheetml/2017/richdata2" ref="A2:E31">
    <sortCondition descending="1" ref="E3"/>
  </sortState>
  <pageMargins left="0.7" right="0.7" top="0.75" bottom="0.75" header="0.3" footer="0.3"/>
  <pageSetup scale="93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CFE3-B467-409E-8D7D-B8E6F7E90ED1}">
  <sheetPr codeName="ShtUsers"/>
  <dimension ref="A1:F2"/>
  <sheetViews>
    <sheetView workbookViewId="0">
      <selection activeCell="C8" sqref="C8"/>
    </sheetView>
  </sheetViews>
  <sheetFormatPr defaultRowHeight="15" x14ac:dyDescent="0.25"/>
  <cols>
    <col min="1" max="1" width="21.28515625" customWidth="1"/>
    <col min="2" max="2" width="16" style="98" customWidth="1"/>
    <col min="3" max="3" width="10.85546875" customWidth="1"/>
  </cols>
  <sheetData>
    <row r="1" spans="1:6" s="99" customFormat="1" ht="32.25" customHeight="1" x14ac:dyDescent="0.25">
      <c r="A1" s="99" t="s">
        <v>203</v>
      </c>
      <c r="B1" s="100" t="s">
        <v>204</v>
      </c>
      <c r="C1" s="3" t="s">
        <v>206</v>
      </c>
    </row>
    <row r="2" spans="1:6" x14ac:dyDescent="0.25">
      <c r="A2" t="s">
        <v>207</v>
      </c>
      <c r="B2" s="98">
        <v>43909</v>
      </c>
      <c r="C2" t="b">
        <v>0</v>
      </c>
      <c r="E2" t="s">
        <v>205</v>
      </c>
      <c r="F2">
        <f>COUNTA(A:A)-1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Dashboard</vt:lpstr>
      <vt:lpstr>Main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2020-03-19T18:02:35Z</cp:lastPrinted>
  <dcterms:created xsi:type="dcterms:W3CDTF">2019-08-03T13:23:51Z</dcterms:created>
  <dcterms:modified xsi:type="dcterms:W3CDTF">2020-03-19T18:05:25Z</dcterms:modified>
</cp:coreProperties>
</file>