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OptModel\dataInputs\"/>
    </mc:Choice>
  </mc:AlternateContent>
  <xr:revisionPtr revIDLastSave="0" documentId="13_ncr:1_{5CC4FD30-5960-4357-8BCA-D1B3727BAFF4}" xr6:coauthVersionLast="47" xr6:coauthVersionMax="47" xr10:uidLastSave="{00000000-0000-0000-0000-000000000000}"/>
  <bookViews>
    <workbookView xWindow="1152" yWindow="1152" windowWidth="17280" windowHeight="8928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2" i="2"/>
  <c r="B12" i="1" l="1"/>
  <c r="B18" i="1" s="1"/>
  <c r="B9" i="1"/>
  <c r="B10" i="1"/>
  <c r="B2" i="2"/>
  <c r="C2" i="2" s="1"/>
  <c r="B23" i="1"/>
  <c r="B22" i="1"/>
  <c r="B17" i="1"/>
  <c r="B16" i="1"/>
  <c r="B15" i="1"/>
  <c r="B14" i="1"/>
  <c r="B20" i="1" s="1"/>
  <c r="B13" i="1"/>
  <c r="B19" i="1" s="1"/>
  <c r="B8" i="1"/>
  <c r="B7" i="1"/>
</calcChain>
</file>

<file path=xl/sharedStrings.xml><?xml version="1.0" encoding="utf-8"?>
<sst xmlns="http://schemas.openxmlformats.org/spreadsheetml/2006/main" count="104" uniqueCount="63">
  <si>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</si>
  <si>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</si>
  <si>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</si>
  <si>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</si>
  <si>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</si>
  <si>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</si>
  <si>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</si>
  <si>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</si>
  <si>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</si>
  <si>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</si>
  <si>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</si>
  <si>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</si>
  <si>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</si>
  <si>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</si>
  <si>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</si>
  <si>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</si>
  <si>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</si>
  <si>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</si>
  <si>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</si>
  <si>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</si>
  <si>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</si>
  <si>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</si>
  <si>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</si>
  <si>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</si>
  <si>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</si>
  <si>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</si>
  <si>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d0ee01707h1.pdf (umich.edu)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</si>
  <si>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</si>
  <si>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</si>
  <si>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</si>
  <si>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</si>
  <si>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</si>
  <si>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</si>
  <si>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</si>
  <si>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</si>
  <si>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</si>
  <si>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</si>
  <si>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</si>
  <si>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</si>
  <si>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</si>
  <si>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</si>
  <si>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</si>
  <si>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</si>
  <si>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</si>
  <si>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</si>
  <si>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</si>
  <si>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</si>
  <si>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</si>
  <si>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</si>
  <si>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</si>
  <si>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</si>
  <si>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</si>
  <si>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</si>
  <si>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</si>
  <si>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</si>
  <si>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</si>
  <si>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</si>
  <si>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</si>
  <si>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</si>
  <si>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</si>
  <si>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rampingRateASU</t>
  </si>
  <si>
    <t>rampingRateHB</t>
  </si>
  <si>
    <t>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</si>
</sst>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4"/>
  <sheetViews>
    <sheetView tabSelected="1" topLeftCell="A28" zoomScale="145" zoomScaleNormal="145" workbookViewId="0">
      <selection activeCell="B30" sqref="B30"/>
    </sheetView>
  </sheetViews>
  <sheetFormatPr defaultRowHeight="14.4" x14ac:dyDescent="0.3"/>
  <cols>
    <col min="1" max="1" width="31.33203125" style="2" bestFit="1" customWidth="1"/>
    <col min="2" max="2" width="18" style="7" bestFit="1" customWidth="1"/>
    <col min="3" max="3" width="55.6640625" style="2" bestFit="1" customWidth="1"/>
    <col min="4" max="4" width="48.109375" style="2" bestFit="1" customWidth="1"/>
    <col min="5" max="5" width="21.6640625" style="2" bestFit="1" customWidth="1"/>
    <col min="6" max="6" width="16.33203125" style="2" bestFit="1" customWidth="1"/>
  </cols>
  <sheetData>
    <row r="1" spans="1:6" ht="18.75" customHeight="1" x14ac:dyDescent="0.3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3">
      <c r="A2" s="1" t="s">
        <v>14</v>
      </c>
      <c r="B2" s="5">
        <f>200*1000</f>
        <v>200000</v>
      </c>
      <c r="C2" s="1" t="s">
        <v>62</v>
      </c>
      <c r="D2" s="1" t="s">
        <v>59</v>
      </c>
      <c r="E2" s="1"/>
      <c r="F2" s="1"/>
    </row>
    <row r="3" spans="1:6" ht="19.5" customHeight="1" x14ac:dyDescent="0.3">
      <c r="A3" s="1" t="s">
        <v>15</v>
      </c>
      <c r="B3" s="9">
        <v>0.98</v>
      </c>
      <c r="C3" s="1" t="s">
        <v>16</v>
      </c>
      <c r="D3" s="1" t="s">
        <v>56</v>
      </c>
      <c r="E3" s="1"/>
      <c r="F3" s="1"/>
    </row>
    <row r="4" spans="1:6" ht="19.5" customHeight="1" x14ac:dyDescent="0.3">
      <c r="A4" s="1" t="s">
        <v>17</v>
      </c>
      <c r="B4" s="9">
        <v>0.98</v>
      </c>
      <c r="C4" s="1" t="s">
        <v>16</v>
      </c>
      <c r="D4" s="2" t="s">
        <v>56</v>
      </c>
      <c r="E4" s="1"/>
      <c r="F4" s="1"/>
    </row>
    <row r="5" spans="1:6" ht="19.5" customHeight="1" x14ac:dyDescent="0.3">
      <c r="A5" s="1" t="s">
        <v>18</v>
      </c>
      <c r="B5" s="9">
        <v>0.9</v>
      </c>
      <c r="C5" s="1" t="s">
        <v>16</v>
      </c>
      <c r="D5" s="13" t="s">
        <v>55</v>
      </c>
      <c r="E5" s="1"/>
      <c r="F5" s="1"/>
    </row>
    <row r="6" spans="1:6" ht="19.5" customHeight="1" x14ac:dyDescent="0.3">
      <c r="A6" s="1" t="s">
        <v>19</v>
      </c>
      <c r="B6" s="9">
        <v>0.9</v>
      </c>
      <c r="C6" s="1" t="s">
        <v>16</v>
      </c>
      <c r="D6" s="13" t="s">
        <v>55</v>
      </c>
      <c r="E6" s="1"/>
      <c r="F6" s="1"/>
    </row>
    <row r="7" spans="1:6" ht="19.5" customHeight="1" x14ac:dyDescent="0.3">
      <c r="A7" s="1" t="s">
        <v>20</v>
      </c>
      <c r="B7" s="9">
        <f>177/1000</f>
        <v>0.17699999999999999</v>
      </c>
      <c r="C7" s="1" t="s">
        <v>21</v>
      </c>
      <c r="D7" s="1" t="s">
        <v>22</v>
      </c>
      <c r="E7" s="1"/>
      <c r="F7" s="1"/>
    </row>
    <row r="8" spans="1:6" ht="19.5" customHeight="1" x14ac:dyDescent="0.3">
      <c r="A8" s="1" t="s">
        <v>23</v>
      </c>
      <c r="B8" s="9">
        <f>823/1000</f>
        <v>0.82299999999999995</v>
      </c>
      <c r="C8" s="1" t="s">
        <v>24</v>
      </c>
      <c r="D8" s="1" t="s">
        <v>22</v>
      </c>
      <c r="E8" s="1"/>
      <c r="F8" s="1"/>
    </row>
    <row r="9" spans="1:6" ht="19.5" customHeight="1" x14ac:dyDescent="0.3">
      <c r="A9" s="1" t="s">
        <v>25</v>
      </c>
      <c r="B9" s="6">
        <f>1300*1000</f>
        <v>1300000</v>
      </c>
      <c r="C9" s="10" t="s">
        <v>7</v>
      </c>
      <c r="D9" s="11" t="s">
        <v>58</v>
      </c>
      <c r="E9" s="1"/>
      <c r="F9" s="1"/>
    </row>
    <row r="10" spans="1:6" ht="19.5" customHeight="1" x14ac:dyDescent="0.3">
      <c r="A10" s="1" t="s">
        <v>27</v>
      </c>
      <c r="B10" s="6">
        <f>1200*1000</f>
        <v>1200000</v>
      </c>
      <c r="C10" s="10" t="s">
        <v>7</v>
      </c>
      <c r="D10" s="11" t="s">
        <v>58</v>
      </c>
      <c r="E10" s="1"/>
      <c r="F10" s="1"/>
    </row>
    <row r="11" spans="1:6" ht="19.5" customHeight="1" x14ac:dyDescent="0.3">
      <c r="A11" s="1" t="s">
        <v>28</v>
      </c>
      <c r="B11" s="5">
        <v>500</v>
      </c>
      <c r="C11" s="10" t="s">
        <v>54</v>
      </c>
      <c r="D11" s="11" t="s">
        <v>58</v>
      </c>
      <c r="E11" s="1"/>
      <c r="F11" s="1"/>
    </row>
    <row r="12" spans="1:6" ht="19.5" customHeight="1" x14ac:dyDescent="0.3">
      <c r="A12" s="1" t="s">
        <v>29</v>
      </c>
      <c r="B12" s="6">
        <f>400*1000</f>
        <v>400000</v>
      </c>
      <c r="C12" s="10" t="s">
        <v>57</v>
      </c>
      <c r="D12" s="11" t="s">
        <v>30</v>
      </c>
      <c r="E12" s="1"/>
      <c r="F12" s="1"/>
    </row>
    <row r="13" spans="1:6" ht="19.5" customHeight="1" x14ac:dyDescent="0.3">
      <c r="A13" s="1" t="s">
        <v>31</v>
      </c>
      <c r="B13" s="6">
        <f>(13182*1000)</f>
        <v>13182000</v>
      </c>
      <c r="C13" s="10" t="s">
        <v>7</v>
      </c>
      <c r="D13" s="11" t="s">
        <v>58</v>
      </c>
      <c r="E13" s="6"/>
      <c r="F13" s="6"/>
    </row>
    <row r="14" spans="1:6" ht="19.5" customHeight="1" x14ac:dyDescent="0.3">
      <c r="A14" s="1" t="s">
        <v>32</v>
      </c>
      <c r="B14" s="6">
        <f>6467*1000</f>
        <v>6467000</v>
      </c>
      <c r="C14" s="10" t="s">
        <v>7</v>
      </c>
      <c r="D14" s="11" t="s">
        <v>58</v>
      </c>
      <c r="E14" s="1"/>
      <c r="F14" s="1"/>
    </row>
    <row r="15" spans="1:6" ht="19.5" customHeight="1" x14ac:dyDescent="0.3">
      <c r="A15" s="1" t="s">
        <v>33</v>
      </c>
      <c r="B15" s="6">
        <f>35*1000</f>
        <v>35000</v>
      </c>
      <c r="C15" s="10" t="s">
        <v>7</v>
      </c>
      <c r="D15" s="1" t="s">
        <v>34</v>
      </c>
      <c r="E15" s="1"/>
      <c r="F15" s="1"/>
    </row>
    <row r="16" spans="1:6" ht="19.5" customHeight="1" x14ac:dyDescent="0.3">
      <c r="A16" s="1" t="s">
        <v>35</v>
      </c>
      <c r="B16" s="6">
        <f>10*1000</f>
        <v>10000</v>
      </c>
      <c r="C16" s="10" t="s">
        <v>7</v>
      </c>
      <c r="D16" s="1" t="s">
        <v>34</v>
      </c>
      <c r="E16" s="1"/>
      <c r="F16" s="1"/>
    </row>
    <row r="17" spans="1:6" ht="18.75" customHeight="1" x14ac:dyDescent="0.3">
      <c r="A17" s="1" t="s">
        <v>36</v>
      </c>
      <c r="B17" s="5">
        <f>0.02*B11</f>
        <v>10</v>
      </c>
      <c r="C17" s="10" t="s">
        <v>7</v>
      </c>
      <c r="D17" s="1" t="s">
        <v>37</v>
      </c>
      <c r="E17" s="1"/>
      <c r="F17" s="1"/>
    </row>
    <row r="18" spans="1:6" ht="18.75" customHeight="1" x14ac:dyDescent="0.3">
      <c r="A18" s="1" t="s">
        <v>38</v>
      </c>
      <c r="B18" s="5">
        <f>0.02*B12</f>
        <v>8000</v>
      </c>
      <c r="C18" s="10" t="s">
        <v>57</v>
      </c>
      <c r="D18" s="1" t="s">
        <v>37</v>
      </c>
      <c r="E18" s="1"/>
      <c r="F18" s="1"/>
    </row>
    <row r="19" spans="1:6" ht="18.75" customHeight="1" x14ac:dyDescent="0.3">
      <c r="A19" s="1" t="s">
        <v>39</v>
      </c>
      <c r="B19" s="5">
        <f>0.02*B13</f>
        <v>263640</v>
      </c>
      <c r="C19" s="10" t="s">
        <v>7</v>
      </c>
      <c r="D19" s="1" t="s">
        <v>37</v>
      </c>
      <c r="E19" s="1"/>
      <c r="F19" s="1"/>
    </row>
    <row r="20" spans="1:6" ht="18.75" customHeight="1" x14ac:dyDescent="0.3">
      <c r="A20" s="1" t="s">
        <v>40</v>
      </c>
      <c r="B20" s="5">
        <f>0.02*B14</f>
        <v>129340</v>
      </c>
      <c r="C20" s="10" t="s">
        <v>7</v>
      </c>
      <c r="D20" s="1" t="s">
        <v>37</v>
      </c>
      <c r="E20" s="1"/>
      <c r="F20" s="1"/>
    </row>
    <row r="21" spans="1:6" ht="18.75" customHeight="1" x14ac:dyDescent="0.3">
      <c r="A21" s="1" t="s">
        <v>41</v>
      </c>
      <c r="B21" s="12">
        <v>0</v>
      </c>
      <c r="C21" s="10" t="s">
        <v>8</v>
      </c>
      <c r="D21" s="2" t="s">
        <v>42</v>
      </c>
      <c r="E21" s="1"/>
      <c r="F21" s="1"/>
    </row>
    <row r="22" spans="1:6" ht="18.75" customHeight="1" x14ac:dyDescent="0.3">
      <c r="A22" s="1" t="s">
        <v>43</v>
      </c>
      <c r="B22" s="12">
        <f>0.11/1000</f>
        <v>1.1E-4</v>
      </c>
      <c r="C22" s="1" t="s">
        <v>44</v>
      </c>
      <c r="D22" s="2" t="s">
        <v>45</v>
      </c>
      <c r="E22" s="1"/>
      <c r="F22" s="1"/>
    </row>
    <row r="23" spans="1:6" ht="18.75" customHeight="1" x14ac:dyDescent="0.3">
      <c r="A23" s="1" t="s">
        <v>46</v>
      </c>
      <c r="B23" s="12">
        <f>0.532/1000</f>
        <v>5.3200000000000003E-4</v>
      </c>
      <c r="C23" s="1" t="s">
        <v>47</v>
      </c>
      <c r="D23" s="11" t="s">
        <v>26</v>
      </c>
      <c r="E23" s="1"/>
      <c r="F23" s="1"/>
    </row>
    <row r="24" spans="1:6" ht="18.75" customHeight="1" x14ac:dyDescent="0.3">
      <c r="A24" s="1" t="s">
        <v>48</v>
      </c>
      <c r="B24" s="9">
        <v>0.2</v>
      </c>
      <c r="C24" s="1" t="s">
        <v>49</v>
      </c>
      <c r="D24" s="11" t="s">
        <v>26</v>
      </c>
      <c r="E24" s="1"/>
      <c r="F24" s="1"/>
    </row>
    <row r="25" spans="1:6" ht="18.75" customHeight="1" x14ac:dyDescent="0.3">
      <c r="A25" s="1" t="s">
        <v>50</v>
      </c>
      <c r="B25" s="9">
        <v>0.2</v>
      </c>
      <c r="C25" s="1" t="s">
        <v>49</v>
      </c>
      <c r="D25" s="11" t="s">
        <v>26</v>
      </c>
      <c r="E25" s="1"/>
      <c r="F25" s="1"/>
    </row>
    <row r="26" spans="1:6" ht="18.75" customHeight="1" x14ac:dyDescent="0.3">
      <c r="A26" s="1" t="s">
        <v>52</v>
      </c>
      <c r="B26" s="5">
        <v>30</v>
      </c>
      <c r="C26" s="1" t="s">
        <v>51</v>
      </c>
      <c r="D26" s="11" t="s">
        <v>26</v>
      </c>
      <c r="E26" s="1"/>
      <c r="F26" s="1"/>
    </row>
    <row r="27" spans="1:6" ht="18.75" customHeight="1" x14ac:dyDescent="0.3">
      <c r="A27" s="2" t="s">
        <v>60</v>
      </c>
      <c r="B27" s="9">
        <v>0.2</v>
      </c>
      <c r="C27" s="2" t="s">
        <v>49</v>
      </c>
      <c r="D27" s="11"/>
    </row>
    <row r="28" spans="1:6" ht="18.75" customHeight="1" x14ac:dyDescent="0.3">
      <c r="A28" s="2" t="s">
        <v>61</v>
      </c>
      <c r="B28" s="9">
        <v>0.2</v>
      </c>
      <c r="C28" s="2" t="s">
        <v>49</v>
      </c>
      <c r="D28" s="11"/>
    </row>
    <row r="29" spans="1:6" ht="18.75" customHeight="1" x14ac:dyDescent="0.3">
      <c r="A29" s="2" t="s">
        <v>53</v>
      </c>
      <c r="B29" s="16">
        <v>0.08</v>
      </c>
      <c r="C29" s="2" t="s">
        <v>49</v>
      </c>
      <c r="D29" s="11" t="s">
        <v>26</v>
      </c>
      <c r="E29" s="1"/>
      <c r="F29" s="1"/>
    </row>
    <row r="30" spans="1:6" ht="18.75" customHeight="1" x14ac:dyDescent="0.3">
      <c r="E30" s="1"/>
      <c r="F30" s="1"/>
    </row>
    <row r="31" spans="1:6" ht="18.75" customHeight="1" x14ac:dyDescent="0.3">
      <c r="E31" s="1"/>
      <c r="F31" s="1"/>
    </row>
    <row r="32" spans="1:6" ht="18.75" customHeight="1" x14ac:dyDescent="0.3">
      <c r="E32" s="1"/>
      <c r="F32" s="1"/>
    </row>
    <row r="33" spans="4:6" ht="18.75" customHeight="1" x14ac:dyDescent="0.3">
      <c r="E33" s="1"/>
      <c r="F33" s="1"/>
    </row>
    <row r="34" spans="4:6" ht="18.75" customHeight="1" x14ac:dyDescent="0.3">
      <c r="D34" s="1"/>
      <c r="E34" s="1"/>
      <c r="F34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topLeftCell="D1" workbookViewId="0">
      <selection activeCell="E26" sqref="E26"/>
    </sheetView>
  </sheetViews>
  <sheetFormatPr defaultRowHeight="14.4" x14ac:dyDescent="0.3"/>
  <cols>
    <col min="1" max="1" width="13.5546875" style="7" bestFit="1" customWidth="1"/>
    <col min="2" max="2" width="13.109375" style="8" bestFit="1" customWidth="1"/>
    <col min="3" max="3" width="11.33203125" style="8" bestFit="1" customWidth="1"/>
    <col min="4" max="4" width="16.33203125" style="7" bestFit="1" customWidth="1"/>
    <col min="5" max="5" width="26.6640625" style="8" bestFit="1" customWidth="1"/>
    <col min="6" max="6" width="33.33203125" style="7" bestFit="1" customWidth="1"/>
  </cols>
  <sheetData>
    <row r="1" spans="1:6" ht="18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3">
      <c r="A2" s="5">
        <v>0</v>
      </c>
      <c r="B2" s="6">
        <f>450*1000</f>
        <v>450000</v>
      </c>
      <c r="C2" s="6">
        <f>0.02*B2</f>
        <v>9000</v>
      </c>
      <c r="D2" s="15">
        <v>2E-3</v>
      </c>
      <c r="E2" s="14">
        <f>(47.571/0.934)/1000</f>
        <v>5.0932548179871515E-2</v>
      </c>
      <c r="F2" s="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"/>
  <sheetViews>
    <sheetView workbookViewId="0">
      <selection activeCell="D6" sqref="D6"/>
    </sheetView>
  </sheetViews>
  <sheetFormatPr defaultRowHeight="14.4" x14ac:dyDescent="0.3"/>
  <cols>
    <col min="1" max="1" width="38.33203125" style="2" bestFit="1" customWidth="1"/>
    <col min="2" max="4" width="13.5546875" style="2" bestFit="1" customWidth="1"/>
    <col min="5" max="5" width="11.5546875" style="2" bestFit="1" customWidth="1"/>
    <col min="6" max="6" width="13.5546875" style="2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3">
      <c r="A2" s="1" t="s">
        <v>6</v>
      </c>
      <c r="B2" s="1" t="s">
        <v>7</v>
      </c>
      <c r="C2" s="1" t="s">
        <v>7</v>
      </c>
      <c r="D2" s="1" t="s">
        <v>54</v>
      </c>
      <c r="E2" s="1" t="s">
        <v>8</v>
      </c>
      <c r="F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2022-06-01T07:40:03Z</dcterms:modified>
</cp:coreProperties>
</file>