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D2B0B30C-631A-4201-9C89-701EB9616F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17" i="1"/>
  <c r="D18" i="1"/>
  <c r="D25" i="1"/>
  <c r="D26" i="1"/>
  <c r="D27" i="1"/>
  <c r="D28" i="1"/>
  <c r="D31" i="1"/>
  <c r="D32" i="1"/>
  <c r="D14" i="1"/>
  <c r="D13" i="1"/>
  <c r="D12" i="1"/>
  <c r="D11" i="1"/>
  <c r="D10" i="1"/>
  <c r="B9" i="1" s="1"/>
  <c r="B30" i="1" l="1"/>
  <c r="B24" i="1"/>
  <c r="B16" i="1"/>
  <c r="D1" i="1" s="1"/>
</calcChain>
</file>

<file path=xl/sharedStrings.xml><?xml version="1.0" encoding="utf-8"?>
<sst xmlns="http://schemas.openxmlformats.org/spreadsheetml/2006/main" count="88" uniqueCount="54">
  <si>
    <t>BOM</t>
  </si>
  <si>
    <t>total:</t>
  </si>
  <si>
    <t>ITEM</t>
  </si>
  <si>
    <t>AMOUNT</t>
  </si>
  <si>
    <t>PRICE (ESTIMATE)</t>
  </si>
  <si>
    <t>TOTAL</t>
  </si>
  <si>
    <t>WEBSITE</t>
  </si>
  <si>
    <t>|</t>
  </si>
  <si>
    <t>COMMENTS</t>
  </si>
  <si>
    <t>PURPOSE</t>
  </si>
  <si>
    <t>Placement Display</t>
  </si>
  <si>
    <t>Time display</t>
  </si>
  <si>
    <t>150 ohm resistors</t>
  </si>
  <si>
    <t>MUX-&gt;FET</t>
  </si>
  <si>
    <t>47 ohm resistors</t>
  </si>
  <si>
    <t>SHIFT REG PD</t>
  </si>
  <si>
    <t>TLC59211</t>
  </si>
  <si>
    <t>https://www.mouser.com/ProductDetail/Texas-Instruments/TLC59211IN?qs=sGAEpiMZZMuYcNW8K9wAngiV4I6kFSSRgepRexQb%2FiY%3D</t>
  </si>
  <si>
    <t>NOT KEPT IN STOCK DIGIKEY</t>
  </si>
  <si>
    <t>SHIFT REG</t>
  </si>
  <si>
    <t>74HC138</t>
  </si>
  <si>
    <t>MUX</t>
  </si>
  <si>
    <t>2N4403</t>
  </si>
  <si>
    <t>https://www.digikey.com/en/products/detail/diotec-semiconductor/2N4403/22193470</t>
  </si>
  <si>
    <t>replacement for pn2907a</t>
  </si>
  <si>
    <t>FET</t>
  </si>
  <si>
    <t>IR Sensors</t>
  </si>
  <si>
    <t>IR333-A</t>
  </si>
  <si>
    <t>https://www.digikey.com/en/products/detail/everlight-electronics-co-ltd/IR333-A/2675571</t>
  </si>
  <si>
    <t>TRANSMITTER</t>
  </si>
  <si>
    <t>PT204-6B</t>
  </si>
  <si>
    <t>https://www.digikey.com/en/products/detail/everlight-electronics-co-ltd/PT204-6B/2675642?s=N4IgTCBcDaIAoBUwAYAsBaAbAIRAXQF8g</t>
  </si>
  <si>
    <t>RECEIVER</t>
  </si>
  <si>
    <t>220 ohm</t>
  </si>
  <si>
    <t>TRANSMITTER R</t>
  </si>
  <si>
    <t>56k ohm</t>
  </si>
  <si>
    <t>RECEIVER R</t>
  </si>
  <si>
    <t>1k ohm</t>
  </si>
  <si>
    <t>OPAMP R</t>
  </si>
  <si>
    <t>LM339N</t>
  </si>
  <si>
    <t>https://www.digikey.com/en/products/detail/texas-instruments/LM339N-NOPB/4733938</t>
  </si>
  <si>
    <t>OPAMP</t>
  </si>
  <si>
    <t>Logic</t>
  </si>
  <si>
    <t>STM32F091RC</t>
  </si>
  <si>
    <t>Programming</t>
  </si>
  <si>
    <t>.1uf</t>
  </si>
  <si>
    <t>Debouncing</t>
  </si>
  <si>
    <t>NRST button</t>
  </si>
  <si>
    <t>RESET</t>
  </si>
  <si>
    <t>Power management</t>
  </si>
  <si>
    <t>100nf</t>
  </si>
  <si>
    <t>decoupling</t>
  </si>
  <si>
    <t>1uf</t>
  </si>
  <si>
    <t>4.7uf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</si>
</sst>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8" fontId="0" fillId="0" borderId="0" xfId="0" applyNumberFormat="1"/>
    <xf numFmtId="0" fontId="2" fillId="0" borderId="0" xfId="0" applyFont="1"/>
    <xf numFmtId="8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8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everlight-electronics-co-ltd/PT204-6B/2675642?s=N4IgTCBcDaIAoBUwAYAsBaAbAIRAXQF8g" TargetMode="External"/><Relationship Id="rId2" Type="http://schemas.openxmlformats.org/officeDocument/2006/relationships/hyperlink" Target="https://www.mouser.com/ProductDetail/Texas-Instruments/TLC59211IN?qs=sGAEpiMZZMuYcNW8K9wAngiV4I6kFSSRgepRexQb%2FiY%3D" TargetMode="External"/><Relationship Id="rId1" Type="http://schemas.openxmlformats.org/officeDocument/2006/relationships/hyperlink" Target="https://www.digikey.com/en/products/detail/diotec-semiconductor/2N4403/22193470" TargetMode="External"/><Relationship Id="rId5" Type="http://schemas.openxmlformats.org/officeDocument/2006/relationships/hyperlink" Target="https://www.digikey.com/en/products/detail/texas-instruments/LM339N-NOPB/4733938" TargetMode="External"/><Relationship Id="rId4" Type="http://schemas.openxmlformats.org/officeDocument/2006/relationships/hyperlink" Target="https://www.digikey.com/en/products/detail/everlight-electronics-co-ltd/IR333-A/26755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pane ySplit="2" topLeftCell="A3" activePane="bottomLeft" state="frozen"/>
      <selection pane="bottomLeft" sqref="A1:H2"/>
    </sheetView>
  </sheetViews>
  <sheetFormatPr defaultColWidth="8.85546875" defaultRowHeight="15"/>
  <cols>
    <col min="1" max="1" width="18.42578125" customWidth="1"/>
    <col min="3" max="3" width="15.42578125" customWidth="1"/>
    <col min="6" max="6" width="1.42578125" customWidth="1"/>
    <col min="7" max="7" width="24.42578125" customWidth="1"/>
    <col min="8" max="8" width="14.85546875" bestFit="1" customWidth="1"/>
  </cols>
  <sheetData>
    <row r="1" spans="1:8">
      <c r="A1" s="5" t="s">
        <v>0</v>
      </c>
      <c r="B1" s="6"/>
      <c r="C1" s="7" t="s">
        <v>1</v>
      </c>
      <c r="D1" s="8">
        <f>SUM(B9,B16,B24,B30,B3)</f>
        <v>34.9</v>
      </c>
      <c r="E1" s="9"/>
      <c r="F1" s="9"/>
      <c r="G1" s="9"/>
      <c r="H1" s="12"/>
    </row>
    <row r="2" spans="1:8">
      <c r="A2" s="10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3" t="s">
        <v>9</v>
      </c>
    </row>
    <row r="3" spans="1:8" s="3" customFormat="1">
      <c r="A3" s="3" t="s">
        <v>10</v>
      </c>
      <c r="D3" s="4"/>
      <c r="F3" t="s">
        <v>7</v>
      </c>
    </row>
    <row r="4" spans="1:8">
      <c r="D4" s="2"/>
      <c r="F4" t="s">
        <v>7</v>
      </c>
    </row>
    <row r="5" spans="1:8">
      <c r="D5" s="2"/>
      <c r="F5" t="s">
        <v>7</v>
      </c>
    </row>
    <row r="6" spans="1:8">
      <c r="D6" s="2"/>
      <c r="F6" t="s">
        <v>7</v>
      </c>
    </row>
    <row r="7" spans="1:8">
      <c r="D7" s="2"/>
      <c r="F7" t="s">
        <v>7</v>
      </c>
    </row>
    <row r="8" spans="1:8">
      <c r="D8" s="2"/>
      <c r="F8" t="s">
        <v>7</v>
      </c>
    </row>
    <row r="9" spans="1:8">
      <c r="A9" s="3" t="s">
        <v>11</v>
      </c>
      <c r="B9" s="2">
        <f>SUM(D10:D14)</f>
        <v>19.329999999999998</v>
      </c>
      <c r="D9" s="2"/>
      <c r="F9" t="s">
        <v>7</v>
      </c>
    </row>
    <row r="10" spans="1:8">
      <c r="A10" t="s">
        <v>12</v>
      </c>
      <c r="B10">
        <v>20</v>
      </c>
      <c r="C10">
        <v>0.1</v>
      </c>
      <c r="D10" s="2">
        <f t="shared" ref="D10:D11" si="0">B10*C10</f>
        <v>2</v>
      </c>
      <c r="F10" t="s">
        <v>7</v>
      </c>
      <c r="H10" t="s">
        <v>13</v>
      </c>
    </row>
    <row r="11" spans="1:8">
      <c r="A11" t="s">
        <v>14</v>
      </c>
      <c r="B11">
        <v>20</v>
      </c>
      <c r="C11">
        <v>0.1</v>
      </c>
      <c r="D11" s="2">
        <f t="shared" si="0"/>
        <v>2</v>
      </c>
      <c r="F11" t="s">
        <v>7</v>
      </c>
      <c r="H11" t="s">
        <v>15</v>
      </c>
    </row>
    <row r="12" spans="1:8">
      <c r="A12" t="s">
        <v>16</v>
      </c>
      <c r="B12">
        <v>3</v>
      </c>
      <c r="C12" s="2">
        <v>3.01</v>
      </c>
      <c r="D12" s="2">
        <f>B12*C12</f>
        <v>9.0299999999999994</v>
      </c>
      <c r="E12" s="1" t="s">
        <v>17</v>
      </c>
      <c r="F12" t="s">
        <v>7</v>
      </c>
      <c r="G12" t="s">
        <v>18</v>
      </c>
      <c r="H12" t="s">
        <v>19</v>
      </c>
    </row>
    <row r="13" spans="1:8">
      <c r="A13" t="s">
        <v>20</v>
      </c>
      <c r="B13">
        <v>3</v>
      </c>
      <c r="C13">
        <v>1.1000000000000001</v>
      </c>
      <c r="D13" s="2">
        <f t="shared" ref="D13:D32" si="1">B13*C13</f>
        <v>3.3000000000000003</v>
      </c>
      <c r="F13" t="s">
        <v>7</v>
      </c>
      <c r="H13" t="s">
        <v>21</v>
      </c>
    </row>
    <row r="14" spans="1:8">
      <c r="A14" t="s">
        <v>22</v>
      </c>
      <c r="B14">
        <v>20</v>
      </c>
      <c r="C14" s="2">
        <v>0.15</v>
      </c>
      <c r="D14" s="2">
        <f t="shared" si="1"/>
        <v>3</v>
      </c>
      <c r="E14" s="1" t="s">
        <v>23</v>
      </c>
      <c r="F14" t="s">
        <v>7</v>
      </c>
      <c r="G14" t="s">
        <v>24</v>
      </c>
      <c r="H14" t="s">
        <v>25</v>
      </c>
    </row>
    <row r="15" spans="1:8">
      <c r="C15" s="2"/>
      <c r="D15" s="2"/>
      <c r="E15" s="1"/>
      <c r="F15" t="s">
        <v>7</v>
      </c>
    </row>
    <row r="16" spans="1:8">
      <c r="A16" s="3" t="s">
        <v>26</v>
      </c>
      <c r="B16" s="2">
        <f>SUM(D17:D22)</f>
        <v>5.57</v>
      </c>
      <c r="D16" s="2"/>
      <c r="F16" t="s">
        <v>7</v>
      </c>
    </row>
    <row r="17" spans="1:8">
      <c r="A17" t="s">
        <v>27</v>
      </c>
      <c r="B17">
        <v>4</v>
      </c>
      <c r="C17" s="2">
        <v>0.43</v>
      </c>
      <c r="D17" s="2">
        <f t="shared" si="1"/>
        <v>1.72</v>
      </c>
      <c r="E17" s="1" t="s">
        <v>28</v>
      </c>
      <c r="F17" t="s">
        <v>7</v>
      </c>
      <c r="H17" t="s">
        <v>29</v>
      </c>
    </row>
    <row r="18" spans="1:8">
      <c r="A18" t="s">
        <v>30</v>
      </c>
      <c r="B18">
        <v>4</v>
      </c>
      <c r="C18" s="2">
        <v>0.34</v>
      </c>
      <c r="D18" s="2">
        <f t="shared" si="1"/>
        <v>1.36</v>
      </c>
      <c r="E18" s="1" t="s">
        <v>31</v>
      </c>
      <c r="F18" t="s">
        <v>7</v>
      </c>
      <c r="H18" t="s">
        <v>32</v>
      </c>
    </row>
    <row r="19" spans="1:8">
      <c r="A19" t="s">
        <v>33</v>
      </c>
      <c r="B19">
        <v>4</v>
      </c>
      <c r="C19">
        <v>0.1</v>
      </c>
      <c r="D19" s="2">
        <f t="shared" si="1"/>
        <v>0.4</v>
      </c>
      <c r="F19" t="s">
        <v>7</v>
      </c>
      <c r="H19" t="s">
        <v>34</v>
      </c>
    </row>
    <row r="20" spans="1:8">
      <c r="A20" t="s">
        <v>35</v>
      </c>
      <c r="B20">
        <v>4</v>
      </c>
      <c r="C20">
        <v>0.1</v>
      </c>
      <c r="D20" s="2">
        <f t="shared" si="1"/>
        <v>0.4</v>
      </c>
      <c r="F20" t="s">
        <v>7</v>
      </c>
      <c r="H20" t="s">
        <v>36</v>
      </c>
    </row>
    <row r="21" spans="1:8">
      <c r="A21" t="s">
        <v>37</v>
      </c>
      <c r="B21">
        <v>4</v>
      </c>
      <c r="C21">
        <v>0.1</v>
      </c>
      <c r="D21" s="2">
        <f t="shared" si="1"/>
        <v>0.4</v>
      </c>
      <c r="F21" t="s">
        <v>7</v>
      </c>
      <c r="H21" t="s">
        <v>38</v>
      </c>
    </row>
    <row r="22" spans="1:8">
      <c r="A22" t="s">
        <v>39</v>
      </c>
      <c r="B22">
        <v>1</v>
      </c>
      <c r="C22" s="2">
        <v>1.29</v>
      </c>
      <c r="D22" s="2">
        <f t="shared" si="1"/>
        <v>1.29</v>
      </c>
      <c r="E22" s="1" t="s">
        <v>40</v>
      </c>
      <c r="F22" t="s">
        <v>7</v>
      </c>
      <c r="H22" t="s">
        <v>41</v>
      </c>
    </row>
    <row r="23" spans="1:8">
      <c r="D23" s="2"/>
      <c r="F23" t="s">
        <v>7</v>
      </c>
    </row>
    <row r="24" spans="1:8">
      <c r="A24" s="3" t="s">
        <v>42</v>
      </c>
      <c r="B24" s="2">
        <f>SUM(D25:D28)</f>
        <v>10</v>
      </c>
      <c r="D24" s="2"/>
      <c r="F24" t="s">
        <v>7</v>
      </c>
    </row>
    <row r="25" spans="1:8">
      <c r="A25" t="s">
        <v>43</v>
      </c>
      <c r="B25">
        <v>1</v>
      </c>
      <c r="C25">
        <v>10</v>
      </c>
      <c r="D25" s="2">
        <f t="shared" si="1"/>
        <v>10</v>
      </c>
      <c r="F25" t="s">
        <v>7</v>
      </c>
      <c r="H25" t="s">
        <v>44</v>
      </c>
    </row>
    <row r="26" spans="1:8">
      <c r="A26" t="s">
        <v>45</v>
      </c>
      <c r="B26">
        <v>1</v>
      </c>
      <c r="D26" s="2">
        <f t="shared" si="1"/>
        <v>0</v>
      </c>
      <c r="F26" t="s">
        <v>7</v>
      </c>
      <c r="H26" t="s">
        <v>46</v>
      </c>
    </row>
    <row r="27" spans="1:8">
      <c r="A27" t="s">
        <v>47</v>
      </c>
      <c r="B27">
        <v>1</v>
      </c>
      <c r="D27" s="2">
        <f t="shared" si="1"/>
        <v>0</v>
      </c>
      <c r="F27" t="s">
        <v>7</v>
      </c>
      <c r="H27" t="s">
        <v>48</v>
      </c>
    </row>
    <row r="28" spans="1:8">
      <c r="D28" s="2">
        <f t="shared" si="1"/>
        <v>0</v>
      </c>
      <c r="F28" t="s">
        <v>7</v>
      </c>
    </row>
    <row r="29" spans="1:8">
      <c r="D29" s="2"/>
      <c r="F29" t="s">
        <v>7</v>
      </c>
    </row>
    <row r="30" spans="1:8">
      <c r="A30" s="3" t="s">
        <v>49</v>
      </c>
      <c r="B30" s="2">
        <f>SUM(D31:D38)</f>
        <v>0</v>
      </c>
      <c r="D30" s="2"/>
      <c r="F30" t="s">
        <v>7</v>
      </c>
    </row>
    <row r="31" spans="1:8">
      <c r="A31" t="s">
        <v>50</v>
      </c>
      <c r="B31">
        <v>5</v>
      </c>
      <c r="D31" s="2">
        <f t="shared" si="1"/>
        <v>0</v>
      </c>
      <c r="F31" t="s">
        <v>7</v>
      </c>
      <c r="H31" t="s">
        <v>51</v>
      </c>
    </row>
    <row r="32" spans="1:8">
      <c r="A32" t="s">
        <v>52</v>
      </c>
      <c r="B32">
        <v>1</v>
      </c>
      <c r="D32" s="2">
        <f t="shared" si="1"/>
        <v>0</v>
      </c>
      <c r="F32" t="s">
        <v>7</v>
      </c>
      <c r="H32" t="s">
        <v>51</v>
      </c>
    </row>
    <row r="33" spans="1:8">
      <c r="A33" t="s">
        <v>53</v>
      </c>
      <c r="B33">
        <v>1</v>
      </c>
      <c r="F33" t="s">
        <v>7</v>
      </c>
      <c r="H33" t="s">
        <v>51</v>
      </c>
    </row>
    <row r="34" spans="1:8">
      <c r="F34" t="s">
        <v>7</v>
      </c>
    </row>
  </sheetData>
  <mergeCells count="1">
    <mergeCell ref="A1:B1"/>
  </mergeCells>
  <hyperlinks>
    <hyperlink ref="E14" r:id="rId1" xr:uid="{4F0D8D99-9042-4E4E-A02E-63C5469C7CCB}"/>
    <hyperlink ref="E12" r:id="rId2" xr:uid="{93C674CB-023A-425E-AAC6-4382E651C255}"/>
    <hyperlink ref="E18" r:id="rId3" xr:uid="{F331086A-3CA4-4D62-B655-3CB231D2EB56}"/>
    <hyperlink ref="E17" r:id="rId4" xr:uid="{C38F5A56-BC00-4249-981D-6C39951D74FA}"/>
    <hyperlink ref="E22" r:id="rId5" xr:uid="{A0C923BE-8463-4CDC-AD1E-423DEBD148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2025-04-30T19:22:23Z</dcterms:created>
  <dcterms:modified xsi:type="dcterms:W3CDTF">2025-05-01T15:39:34Z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2025-04-30T19:22:30Z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03dbd215-b20d-4d1d-b0f9-70bb89920fcd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10, 3, 0, 2</vt:lpwstr>
  </property>
</Properties>
</file>