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03"/>
  <workbookPr/>
  <xr:revisionPtr revIDLastSave="0" documentId="8_{93B99A10-EBC3-4519-B66A-A9FBCA2266FD}" xr6:coauthVersionLast="47" xr6:coauthVersionMax="47" xr10:uidLastSave="{00000000-0000-0000-0000-000000000000}"/>
  <bookViews>
    <workbookView xWindow="240" yWindow="105" windowWidth="14805" windowHeight="8010" firstSheet="1" activeTab="2" xr2:uid="{00000000-000D-0000-FFFF-FFFF00000000}"/>
  </bookViews>
  <sheets>
    <sheet name="thru-hole" sheetId="1" r:id="rId1"/>
    <sheet name="smt" sheetId="2" r:id="rId2"/>
    <sheet name="groupe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3" l="1"/>
  <c r="D14" i="3"/>
  <c r="D7" i="2"/>
  <c r="B2" i="3"/>
  <c r="D9" i="3"/>
  <c r="D7" i="3"/>
  <c r="D6" i="3"/>
  <c r="D5" i="3"/>
  <c r="D3" i="3"/>
  <c r="D2" i="3"/>
  <c r="D36" i="2"/>
  <c r="D35" i="2"/>
  <c r="D26" i="2"/>
  <c r="D48" i="2"/>
  <c r="D44" i="2"/>
  <c r="D45" i="2"/>
  <c r="D46" i="2"/>
  <c r="D47" i="2"/>
  <c r="D38" i="2"/>
  <c r="D39" i="2"/>
  <c r="D40" i="2"/>
  <c r="D41" i="2"/>
  <c r="D42" i="2"/>
  <c r="D43" i="2"/>
  <c r="D21" i="2"/>
  <c r="D22" i="2"/>
  <c r="D10" i="2"/>
  <c r="D9" i="2"/>
  <c r="D8" i="2"/>
  <c r="D6" i="2"/>
  <c r="D5" i="2"/>
  <c r="B3" i="2" s="1"/>
  <c r="D19" i="2"/>
  <c r="D20" i="2"/>
  <c r="D13" i="2"/>
  <c r="D14" i="2"/>
  <c r="D15" i="2"/>
  <c r="D16" i="2"/>
  <c r="D17" i="2"/>
  <c r="D18" i="2"/>
  <c r="D37" i="2"/>
  <c r="D34" i="2"/>
  <c r="D33" i="2"/>
  <c r="D28" i="2"/>
  <c r="D25" i="2"/>
  <c r="B24" i="2"/>
  <c r="D31" i="1"/>
  <c r="B33" i="1"/>
  <c r="B3" i="1"/>
  <c r="D30" i="1"/>
  <c r="D15" i="1"/>
  <c r="D18" i="1"/>
  <c r="D19" i="1"/>
  <c r="D22" i="1"/>
  <c r="D23" i="1"/>
  <c r="D24" i="1"/>
  <c r="D25" i="1"/>
  <c r="D28" i="1"/>
  <c r="D29" i="1"/>
  <c r="D14" i="1"/>
  <c r="D13" i="1"/>
  <c r="D12" i="1"/>
  <c r="D11" i="1"/>
  <c r="D10" i="1"/>
  <c r="B9" i="1" s="1"/>
  <c r="B32" i="2" l="1"/>
  <c r="B12" i="2"/>
  <c r="B27" i="1"/>
  <c r="B21" i="1"/>
  <c r="B17" i="1"/>
  <c r="D1" i="1" s="1"/>
  <c r="D1" i="2" l="1"/>
</calcChain>
</file>

<file path=xl/sharedStrings.xml><?xml version="1.0" encoding="utf-8"?>
<sst xmlns="http://schemas.openxmlformats.org/spreadsheetml/2006/main" count="313" uniqueCount="138">
  <si>
    <t>BOM</t>
  </si>
  <si>
    <t>total:</t>
  </si>
  <si>
    <t>ITEM</t>
  </si>
  <si>
    <t>AMOUNT</t>
  </si>
  <si>
    <t>PRICE (ESTIMATE)</t>
  </si>
  <si>
    <t>TOTAL</t>
  </si>
  <si>
    <t>WEBSITE</t>
  </si>
  <si>
    <t>|</t>
  </si>
  <si>
    <t>COMMENTS</t>
  </si>
  <si>
    <t>PURPOSE</t>
  </si>
  <si>
    <t>Placement Display</t>
  </si>
  <si>
    <t>LTS-3401LG</t>
  </si>
  <si>
    <t>https://www.amazon.com/uxcell-Cathode-Segment-Display-Digital/dp/B07GTR8KB3/?_encoding=UTF8&amp;pd_rd_w=YSF6l&amp;content-id=amzn1.sym.255b3518-6e7f-495c-8611-30a58648072e%3Aamzn1.symc.a68f4ca3-28dc-4388-a2cf-24672c480d8f&amp;pf_rd_p=255b3518-6e7f-495c-8611-30a58648072e&amp;pf_rd_r=Y0D3PVWP18KJBK1ARHBW&amp;pd_rd_wg=zB1jj&amp;pd_rd_r=ed688ddf-76ed-4cb5-aa83-033d77c07c3c&amp;ref_=pd_hp_d_atf_ci_mcx_mr_ca_hp_atf_d&amp;th=1</t>
  </si>
  <si>
    <t>1.34"</t>
  </si>
  <si>
    <t>display placement</t>
  </si>
  <si>
    <t>Time display</t>
  </si>
  <si>
    <t>150 ohm resistors</t>
  </si>
  <si>
    <t>MUX-&gt;FET</t>
  </si>
  <si>
    <t>47 ohm resistors</t>
  </si>
  <si>
    <t>SHIFT REG PD</t>
  </si>
  <si>
    <t>TLC59211</t>
  </si>
  <si>
    <t>https://www.mouser.com/ProductDetail/Texas-Instruments/TLC59211IN?qs=sGAEpiMZZMuYcNW8K9wAngiV4I6kFSSRgepRexQb%2FiY%3D</t>
  </si>
  <si>
    <t>NOT KEPT IN STOCK DIGIKEY</t>
  </si>
  <si>
    <t>SHIFT REG</t>
  </si>
  <si>
    <t>74HC138</t>
  </si>
  <si>
    <t>https://www.digikey.com/en/products/detail/toshiba-semiconductor-and-storage/TC74HC138APF/870473</t>
  </si>
  <si>
    <t>MUX</t>
  </si>
  <si>
    <t>2N4403</t>
  </si>
  <si>
    <t>https://www.digikey.com/en/products/detail/central-semiconductor-corp/PN2907A-PBFREE/4806938</t>
  </si>
  <si>
    <t>replacement for pn2907a</t>
  </si>
  <si>
    <t>FET</t>
  </si>
  <si>
    <t>TDCR1050M</t>
  </si>
  <si>
    <t>https://www.digikey.com/en/products/detail/vishay-semiconductor-opto-division/TDCR1050M/4074708?s=N4IgTCBcDaICoBEDCAlAjABgKwYLIgF0BfIA</t>
  </si>
  <si>
    <t>DISPLAYS</t>
  </si>
  <si>
    <t>IR Sensors</t>
  </si>
  <si>
    <t>IR333-A</t>
  </si>
  <si>
    <t>https://www.digikey.com/en/products/detail/everlight-electronics-co-ltd/IR333-A/2675571</t>
  </si>
  <si>
    <t>TRANSMITTER</t>
  </si>
  <si>
    <t>PT204-6B</t>
  </si>
  <si>
    <t>https://www.digikey.com/en/products/detail/everlight-electronics-co-ltd/PT204-6B/2675642?s=N4IgTCBcDaIAoBUwAYAsBaAbAIRAXQF8g</t>
  </si>
  <si>
    <t>RECEIVER</t>
  </si>
  <si>
    <t>Logic</t>
  </si>
  <si>
    <t>STM32C0XXXX</t>
  </si>
  <si>
    <t>Programming</t>
  </si>
  <si>
    <t>.1uf</t>
  </si>
  <si>
    <t>Debouncing</t>
  </si>
  <si>
    <t>NRST button</t>
  </si>
  <si>
    <t>RESET</t>
  </si>
  <si>
    <t>race reset button</t>
  </si>
  <si>
    <t>Power management</t>
  </si>
  <si>
    <t>100nf</t>
  </si>
  <si>
    <t>decoupling</t>
  </si>
  <si>
    <t>1uf</t>
  </si>
  <si>
    <t>4.7uf</t>
  </si>
  <si>
    <t>3.3v supply</t>
  </si>
  <si>
    <t>https://www.amazon.com/gp/product/B00HQ1F2OA?smid=A4IH6W0RMJM2I&amp;psc=1</t>
  </si>
  <si>
    <t>Connections</t>
  </si>
  <si>
    <t>3 pin</t>
  </si>
  <si>
    <t>to mux</t>
  </si>
  <si>
    <t>5 pin</t>
  </si>
  <si>
    <t>to 7-seg</t>
  </si>
  <si>
    <t>7 pin</t>
  </si>
  <si>
    <t>does not exist, use 8 pin</t>
  </si>
  <si>
    <t>8 pin</t>
  </si>
  <si>
    <t>to shift reg</t>
  </si>
  <si>
    <t>SMT BOM</t>
  </si>
  <si>
    <t>PC_DSP</t>
  </si>
  <si>
    <t>pn2907a</t>
  </si>
  <si>
    <t>https://www.digikey.com/en/products/detail/anbon-semiconductor-int-l-limited/MMBT4403/17284370</t>
  </si>
  <si>
    <t>150 ohm</t>
  </si>
  <si>
    <t>https://www.digikey.com/en/products/detail/koa-speer-electronics-inc/RK73B2ATTD151J/10236460</t>
  </si>
  <si>
    <t>status led</t>
  </si>
  <si>
    <t>https://www.digikey.com/en/products/detail/harvatek-corporation/B1931NG-20D001114U1930/15861262</t>
  </si>
  <si>
    <t>led resistor</t>
  </si>
  <si>
    <t>TM_DSP</t>
  </si>
  <si>
    <t>47 ohm</t>
  </si>
  <si>
    <t>https://www.digikey.com/en/products/detail/koa-speer-electronics-inc/RK73B2ATTD510J/10236476</t>
  </si>
  <si>
    <t xml:space="preserve">https://a.co/d/feO2ide </t>
  </si>
  <si>
    <t>TLC59210IN</t>
  </si>
  <si>
    <t>https://www.digikey.com/en/products/detail/texas-instruments/TLC59211IPWR/2183121</t>
  </si>
  <si>
    <t>https://www.digikey.com/en/products/detail/texas-instruments/SN74HC138DR/276836</t>
  </si>
  <si>
    <t>1x13 jst header</t>
  </si>
  <si>
    <t>https://www.digikey.com/en/products/detail/jst-sales-america-inc/B13B-PH-SM4-TB/926651</t>
  </si>
  <si>
    <t>STM-&gt;TM_DSP</t>
  </si>
  <si>
    <t>can be changed to a different cheaper one</t>
  </si>
  <si>
    <t>1x13 jst socket</t>
  </si>
  <si>
    <t>IR_SEN</t>
  </si>
  <si>
    <t>TX</t>
  </si>
  <si>
    <t>RX</t>
  </si>
  <si>
    <t>56k</t>
  </si>
  <si>
    <t>RX resistor</t>
  </si>
  <si>
    <t>thru hole</t>
  </si>
  <si>
    <t>220 ohm</t>
  </si>
  <si>
    <t>TX resistor</t>
  </si>
  <si>
    <t>1x6 jst header</t>
  </si>
  <si>
    <t>gnd, 3v3, 1-4</t>
  </si>
  <si>
    <t>1x6 jst socket</t>
  </si>
  <si>
    <t>STM</t>
  </si>
  <si>
    <t>STM32C091RC</t>
  </si>
  <si>
    <t>https://www.digikey.com/en/products/detail/stmicroelectronics/STM32C091RCT6/25935624</t>
  </si>
  <si>
    <t>status led resistor</t>
  </si>
  <si>
    <t>22uf</t>
  </si>
  <si>
    <t>https://www.digikey.com/en/products/detail/samsung-electro-mechanics/CL21A226MQQNNNE/3886758</t>
  </si>
  <si>
    <t>3V3 reg</t>
  </si>
  <si>
    <t>around the 3v3 reg</t>
  </si>
  <si>
    <t>10uf</t>
  </si>
  <si>
    <t>https://www.digikey.com/en/products/detail/kemet/C0805C103K5RACTU/411157</t>
  </si>
  <si>
    <t>big decoup</t>
  </si>
  <si>
    <t>by the input</t>
  </si>
  <si>
    <t>https://www.digikey.com/en/products/detail/samsung-electro-mechanics/CL21B105KBFNNNE/3886687</t>
  </si>
  <si>
    <t>VDDA decoup</t>
  </si>
  <si>
    <t>either side of the ferrite bead</t>
  </si>
  <si>
    <t>https://www.digikey.com/en/products/detail/yageo/CC0805KRX7R9BB104/302874</t>
  </si>
  <si>
    <t>decoup</t>
  </si>
  <si>
    <t>(100nf) one for each VDD, and one for rst</t>
  </si>
  <si>
    <t>10nf</t>
  </si>
  <si>
    <t>(10k pf, .01uf)</t>
  </si>
  <si>
    <t>10pf</t>
  </si>
  <si>
    <t>https://www.digikey.com/en/products/detail/yageo/CC0805JRNPO9BN100/302833</t>
  </si>
  <si>
    <t>osc decoup</t>
  </si>
  <si>
    <t>pins 1 and 3 to gnd</t>
  </si>
  <si>
    <t>16MHz osc</t>
  </si>
  <si>
    <t>https://www.digikey.com/en/products/detail/ecs-inc/ECS-2520MV-160-CN-TR/9742387</t>
  </si>
  <si>
    <t>ext osc</t>
  </si>
  <si>
    <t>ferrite bead</t>
  </si>
  <si>
    <t>https://www.digikey.com/en/products/detail/vishay-dale/ILHB0805ER121V/2575017</t>
  </si>
  <si>
    <t>noise reduction</t>
  </si>
  <si>
    <t>spdt boot0 switch</t>
  </si>
  <si>
    <t>https://www.digikey.com/en/products/detail/nidec-components-corporation/CSS-1210TB/1124209</t>
  </si>
  <si>
    <t>boot0 mode</t>
  </si>
  <si>
    <t>10k</t>
  </si>
  <si>
    <t>https://www.digikey.com/en/products/detail/yageo/RC0805JR-0710KL/728241</t>
  </si>
  <si>
    <t>boot0 switch</t>
  </si>
  <si>
    <t>1k5</t>
  </si>
  <si>
    <t>https://www.digikey.com/en/products/detail/yageo/RC0805FR-071K5L/727496</t>
  </si>
  <si>
    <t>3v3 reg status led, status led</t>
  </si>
  <si>
    <t>1k</t>
  </si>
  <si>
    <t>https://www.digikey.com/en/products/detail/stackpole-electronics-inc/RNCP0805FTD1K00/2240229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</si>
</sst>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3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C0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rgb="FFFFC00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4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8">
    <xf numFmtId="0" fontId="0" fillId="0" borderId="0" xfId="0"/>
    <xf numFmtId="8" fontId="0" fillId="0" borderId="0" xfId="0" applyNumberFormat="1"/>
    <xf numFmtId="0" fontId="2" fillId="0" borderId="5" xfId="0" applyFont="1" applyBorder="1"/>
    <xf numFmtId="8" fontId="0" fillId="0" borderId="5" xfId="0" applyNumberFormat="1" applyBorder="1"/>
    <xf numFmtId="0" fontId="0" fillId="0" borderId="5" xfId="0" applyBorder="1"/>
    <xf numFmtId="8" fontId="2" fillId="0" borderId="5" xfId="0" applyNumberFormat="1" applyFont="1" applyBorder="1"/>
    <xf numFmtId="0" fontId="0" fillId="0" borderId="7" xfId="0" applyBorder="1"/>
    <xf numFmtId="0" fontId="2" fillId="0" borderId="8" xfId="0" applyFont="1" applyBorder="1"/>
    <xf numFmtId="0" fontId="1" fillId="0" borderId="7" xfId="1" applyBorder="1"/>
    <xf numFmtId="0" fontId="0" fillId="0" borderId="8" xfId="0" applyBorder="1"/>
    <xf numFmtId="8" fontId="3" fillId="0" borderId="5" xfId="0" applyNumberFormat="1" applyFont="1" applyBorder="1"/>
    <xf numFmtId="0" fontId="2" fillId="0" borderId="0" xfId="0" applyFont="1"/>
    <xf numFmtId="0" fontId="4" fillId="0" borderId="6" xfId="0" applyFont="1" applyBorder="1"/>
    <xf numFmtId="0" fontId="4" fillId="0" borderId="4" xfId="0" applyFont="1" applyBorder="1"/>
    <xf numFmtId="0" fontId="4" fillId="0" borderId="9" xfId="0" applyFont="1" applyBorder="1"/>
    <xf numFmtId="0" fontId="4" fillId="0" borderId="0" xfId="0" applyFont="1"/>
    <xf numFmtId="0" fontId="4" fillId="0" borderId="7" xfId="0" applyFont="1" applyBorder="1"/>
    <xf numFmtId="8" fontId="6" fillId="0" borderId="3" xfId="0" applyNumberFormat="1" applyFont="1" applyBorder="1" applyAlignment="1">
      <alignment horizontal="left"/>
    </xf>
    <xf numFmtId="0" fontId="2" fillId="0" borderId="7" xfId="0" applyFont="1" applyBorder="1"/>
    <xf numFmtId="164" fontId="2" fillId="0" borderId="5" xfId="0" applyNumberFormat="1" applyFont="1" applyBorder="1"/>
    <xf numFmtId="164" fontId="0" fillId="0" borderId="0" xfId="0" applyNumberFormat="1"/>
    <xf numFmtId="164" fontId="0" fillId="0" borderId="5" xfId="0" applyNumberFormat="1" applyBorder="1"/>
    <xf numFmtId="8" fontId="7" fillId="0" borderId="0" xfId="0" applyNumberFormat="1" applyFont="1"/>
    <xf numFmtId="164" fontId="5" fillId="0" borderId="2" xfId="0" applyNumberFormat="1" applyFont="1" applyBorder="1" applyAlignment="1">
      <alignment horizontal="right"/>
    </xf>
    <xf numFmtId="164" fontId="4" fillId="0" borderId="0" xfId="0" applyNumberFormat="1" applyFont="1"/>
    <xf numFmtId="0" fontId="8" fillId="2" borderId="8" xfId="0" applyFont="1" applyFill="1" applyBorder="1"/>
    <xf numFmtId="8" fontId="3" fillId="2" borderId="5" xfId="0" applyNumberFormat="1" applyFont="1" applyFill="1" applyBorder="1"/>
    <xf numFmtId="164" fontId="0" fillId="2" borderId="5" xfId="0" applyNumberFormat="1" applyFill="1" applyBorder="1"/>
    <xf numFmtId="8" fontId="0" fillId="2" borderId="5" xfId="0" applyNumberFormat="1" applyFill="1" applyBorder="1"/>
    <xf numFmtId="0" fontId="0" fillId="2" borderId="8" xfId="0" applyFill="1" applyBorder="1"/>
    <xf numFmtId="0" fontId="0" fillId="3" borderId="12" xfId="0" applyFill="1" applyBorder="1"/>
    <xf numFmtId="0" fontId="0" fillId="3" borderId="13" xfId="0" applyFill="1" applyBorder="1"/>
    <xf numFmtId="164" fontId="0" fillId="3" borderId="13" xfId="0" applyNumberFormat="1" applyFill="1" applyBorder="1"/>
    <xf numFmtId="8" fontId="0" fillId="3" borderId="13" xfId="0" applyNumberFormat="1" applyFill="1" applyBorder="1"/>
    <xf numFmtId="0" fontId="1" fillId="3" borderId="12" xfId="1" applyFill="1" applyBorder="1"/>
    <xf numFmtId="0" fontId="0" fillId="3" borderId="7" xfId="0" applyFill="1" applyBorder="1"/>
    <xf numFmtId="0" fontId="0" fillId="3" borderId="0" xfId="0" applyFill="1"/>
    <xf numFmtId="164" fontId="0" fillId="3" borderId="0" xfId="0" applyNumberFormat="1" applyFill="1"/>
    <xf numFmtId="8" fontId="0" fillId="3" borderId="0" xfId="0" applyNumberFormat="1" applyFill="1"/>
    <xf numFmtId="0" fontId="1" fillId="3" borderId="7" xfId="1" applyFill="1" applyBorder="1"/>
    <xf numFmtId="0" fontId="0" fillId="3" borderId="10" xfId="0" applyFill="1" applyBorder="1"/>
    <xf numFmtId="0" fontId="0" fillId="3" borderId="11" xfId="0" applyFill="1" applyBorder="1"/>
    <xf numFmtId="164" fontId="0" fillId="3" borderId="11" xfId="0" applyNumberFormat="1" applyFill="1" applyBorder="1"/>
    <xf numFmtId="8" fontId="0" fillId="3" borderId="11" xfId="0" applyNumberFormat="1" applyFill="1" applyBorder="1"/>
    <xf numFmtId="0" fontId="1" fillId="3" borderId="10" xfId="1" applyFill="1" applyBorder="1"/>
    <xf numFmtId="0" fontId="0" fillId="3" borderId="8" xfId="0" applyFill="1" applyBorder="1"/>
    <xf numFmtId="0" fontId="0" fillId="3" borderId="5" xfId="0" applyFill="1" applyBorder="1"/>
    <xf numFmtId="164" fontId="0" fillId="3" borderId="5" xfId="0" applyNumberFormat="1" applyFill="1" applyBorder="1"/>
    <xf numFmtId="8" fontId="0" fillId="3" borderId="5" xfId="0" applyNumberFormat="1" applyFill="1" applyBorder="1"/>
    <xf numFmtId="0" fontId="1" fillId="3" borderId="8" xfId="1" applyFill="1" applyBorder="1"/>
    <xf numFmtId="0" fontId="0" fillId="2" borderId="5" xfId="0" applyFill="1" applyBorder="1"/>
    <xf numFmtId="0" fontId="0" fillId="3" borderId="14" xfId="0" applyFill="1" applyBorder="1"/>
    <xf numFmtId="0" fontId="1" fillId="3" borderId="5" xfId="1" applyFill="1" applyBorder="1"/>
    <xf numFmtId="0" fontId="1" fillId="3" borderId="13" xfId="1" applyFill="1" applyBorder="1"/>
    <xf numFmtId="0" fontId="0" fillId="3" borderId="0" xfId="0" applyFill="1" applyAlignment="1">
      <alignment wrapText="1"/>
    </xf>
    <xf numFmtId="8" fontId="6" fillId="4" borderId="3" xfId="0" applyNumberFormat="1" applyFont="1" applyFill="1" applyBorder="1" applyAlignment="1">
      <alignment horizontal="left"/>
    </xf>
    <xf numFmtId="164" fontId="9" fillId="4" borderId="2" xfId="0" applyNumberFormat="1" applyFont="1" applyFill="1" applyBorder="1" applyAlignment="1">
      <alignment horizontal="right"/>
    </xf>
    <xf numFmtId="0" fontId="11" fillId="2" borderId="9" xfId="0" applyFont="1" applyFill="1" applyBorder="1"/>
    <xf numFmtId="0" fontId="11" fillId="2" borderId="0" xfId="0" applyFont="1" applyFill="1"/>
    <xf numFmtId="164" fontId="11" fillId="2" borderId="0" xfId="0" applyNumberFormat="1" applyFont="1" applyFill="1"/>
    <xf numFmtId="0" fontId="11" fillId="2" borderId="7" xfId="0" applyFont="1" applyFill="1" applyBorder="1"/>
    <xf numFmtId="0" fontId="4" fillId="4" borderId="6" xfId="0" applyFont="1" applyFill="1" applyBorder="1"/>
    <xf numFmtId="0" fontId="4" fillId="4" borderId="4" xfId="0" applyFont="1" applyFill="1" applyBorder="1"/>
    <xf numFmtId="0" fontId="12" fillId="2" borderId="5" xfId="0" applyFont="1" applyFill="1" applyBorder="1"/>
    <xf numFmtId="0" fontId="12" fillId="2" borderId="8" xfId="0" applyFont="1" applyFill="1" applyBorder="1"/>
    <xf numFmtId="8" fontId="12" fillId="2" borderId="5" xfId="0" applyNumberFormat="1" applyFont="1" applyFill="1" applyBorder="1"/>
    <xf numFmtId="164" fontId="12" fillId="2" borderId="5" xfId="0" applyNumberFormat="1" applyFont="1" applyFill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0" fillId="3" borderId="0" xfId="0" applyFill="1" applyBorder="1"/>
    <xf numFmtId="164" fontId="0" fillId="3" borderId="0" xfId="0" applyNumberFormat="1" applyFill="1" applyBorder="1"/>
    <xf numFmtId="8" fontId="0" fillId="3" borderId="0" xfId="0" applyNumberFormat="1" applyFill="1" applyBorder="1"/>
    <xf numFmtId="0" fontId="0" fillId="3" borderId="15" xfId="0" applyFill="1" applyBorder="1"/>
    <xf numFmtId="0" fontId="0" fillId="3" borderId="16" xfId="0" applyFill="1" applyBorder="1"/>
    <xf numFmtId="164" fontId="0" fillId="3" borderId="16" xfId="0" applyNumberFormat="1" applyFill="1" applyBorder="1"/>
    <xf numFmtId="8" fontId="0" fillId="3" borderId="16" xfId="0" applyNumberFormat="1" applyFill="1" applyBorder="1"/>
    <xf numFmtId="0" fontId="1" fillId="3" borderId="17" xfId="1" applyFill="1" applyBorder="1"/>
    <xf numFmtId="0" fontId="0" fillId="3" borderId="18" xfId="0" applyFill="1" applyBorder="1"/>
    <xf numFmtId="0" fontId="1" fillId="3" borderId="19" xfId="1" applyFill="1" applyBorder="1"/>
    <xf numFmtId="0" fontId="0" fillId="3" borderId="18" xfId="0" applyFont="1" applyFill="1" applyBorder="1"/>
    <xf numFmtId="0" fontId="0" fillId="3" borderId="20" xfId="0" applyFill="1" applyBorder="1"/>
    <xf numFmtId="0" fontId="0" fillId="3" borderId="21" xfId="0" applyFill="1" applyBorder="1"/>
    <xf numFmtId="164" fontId="0" fillId="3" borderId="21" xfId="0" applyNumberFormat="1" applyFill="1" applyBorder="1"/>
    <xf numFmtId="8" fontId="0" fillId="3" borderId="21" xfId="0" applyNumberFormat="1" applyFill="1" applyBorder="1"/>
    <xf numFmtId="0" fontId="1" fillId="3" borderId="22" xfId="1" applyFill="1" applyBorder="1"/>
    <xf numFmtId="0" fontId="1" fillId="3" borderId="11" xfId="1" applyFill="1" applyBorder="1"/>
    <xf numFmtId="0" fontId="0" fillId="3" borderId="23" xfId="0" applyFill="1" applyBorder="1"/>
    <xf numFmtId="0" fontId="1" fillId="3" borderId="24" xfId="1" applyFill="1" applyBorder="1"/>
    <xf numFmtId="0" fontId="0" fillId="3" borderId="25" xfId="0" applyFill="1" applyBorder="1"/>
    <xf numFmtId="0" fontId="0" fillId="3" borderId="4" xfId="0" applyFill="1" applyBorder="1"/>
    <xf numFmtId="164" fontId="0" fillId="3" borderId="4" xfId="0" applyNumberFormat="1" applyFill="1" applyBorder="1"/>
    <xf numFmtId="8" fontId="0" fillId="3" borderId="4" xfId="0" applyNumberFormat="1" applyFill="1" applyBorder="1"/>
    <xf numFmtId="0" fontId="1" fillId="3" borderId="26" xfId="1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29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0HQ1F2OA?smid=A4IH6W0RMJM2I&amp;psc=1" TargetMode="External"/><Relationship Id="rId3" Type="http://schemas.openxmlformats.org/officeDocument/2006/relationships/hyperlink" Target="https://www.digikey.com/en/products/detail/everlight-electronics-co-ltd/PT204-6B/2675642?s=N4IgTCBcDaIAoBUwAYAsBaAbAIRAXQF8g" TargetMode="External"/><Relationship Id="rId7" Type="http://schemas.openxmlformats.org/officeDocument/2006/relationships/hyperlink" Target="https://www.digikey.com/en/products/detail/toshiba-semiconductor-and-storage/TC74HC138APF/870473" TargetMode="External"/><Relationship Id="rId2" Type="http://schemas.openxmlformats.org/officeDocument/2006/relationships/hyperlink" Target="https://www.mouser.com/ProductDetail/Texas-Instruments/TLC59211IN?qs=sGAEpiMZZMuYcNW8K9wAngiV4I6kFSSRgepRexQb%2FiY%3D" TargetMode="External"/><Relationship Id="rId1" Type="http://schemas.openxmlformats.org/officeDocument/2006/relationships/hyperlink" Target="https://www.digikey.com/en/products/detail/central-semiconductor-corp/PN2907A-PBFREE/4806938" TargetMode="External"/><Relationship Id="rId6" Type="http://schemas.openxmlformats.org/officeDocument/2006/relationships/hyperlink" Target="https://www.amazon.com/uxcell-Cathode-Segment-Display-Digital/dp/B07GTR8KB3/?_encoding=UTF8&amp;pd_rd_w=YSF6l&amp;content-id=amzn1.sym.255b3518-6e7f-495c-8611-30a58648072e%3Aamzn1.symc.a68f4ca3-28dc-4388-a2cf-24672c480d8f&amp;pf_rd_p=255b3518-6e7f-495c-8611-30a58648072e&amp;pf_rd_r=Y0D3PVWP18KJBK1ARHBW&amp;pd_rd_wg=zB1jj&amp;pd_rd_r=ed688ddf-76ed-4cb5-aa83-033d77c07c3c&amp;ref_=pd_hp_d_atf_ci_mcx_mr_ca_hp_atf_d&amp;th=1" TargetMode="External"/><Relationship Id="rId5" Type="http://schemas.openxmlformats.org/officeDocument/2006/relationships/hyperlink" Target="https://www.digikey.com/en/products/detail/vishay-semiconductor-opto-division/TDCR1050M/4074708?s=N4IgTCBcDaICoBEDCAlAjABgKwYLIgF0BfIA" TargetMode="External"/><Relationship Id="rId4" Type="http://schemas.openxmlformats.org/officeDocument/2006/relationships/hyperlink" Target="https://www.digikey.com/en/products/detail/everlight-electronics-co-ltd/IR333-A/267557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.co/d/feO2ide" TargetMode="External"/><Relationship Id="rId13" Type="http://schemas.openxmlformats.org/officeDocument/2006/relationships/hyperlink" Target="https://www.digikey.com/en/products/detail/koa-speer-electronics-inc/RK73B2ATTD151J/10236460" TargetMode="External"/><Relationship Id="rId18" Type="http://schemas.openxmlformats.org/officeDocument/2006/relationships/hyperlink" Target="https://www.digikey.com/en/products/detail/kemet/C0805C103K5RACTU/411157" TargetMode="External"/><Relationship Id="rId26" Type="http://schemas.openxmlformats.org/officeDocument/2006/relationships/hyperlink" Target="https://www.digikey.com/en/products/detail/yageo/RC0805JR-0710KL/728241" TargetMode="External"/><Relationship Id="rId3" Type="http://schemas.openxmlformats.org/officeDocument/2006/relationships/hyperlink" Target="https://www.amazon.com/uxcell-Cathode-Segment-Display-Digital/dp/B07GTR8KB3/?_encoding=UTF8&amp;pd_rd_w=YSF6l&amp;content-id=amzn1.sym.255b3518-6e7f-495c-8611-30a58648072e%3Aamzn1.symc.a68f4ca3-28dc-4388-a2cf-24672c480d8f&amp;pf_rd_p=255b3518-6e7f-495c-8611-30a58648072e&amp;pf_rd_r=Y0D3PVWP18KJBK1ARHBW&amp;pd_rd_wg=zB1jj&amp;pd_rd_r=ed688ddf-76ed-4cb5-aa83-033d77c07c3c&amp;ref_=pd_hp_d_atf_ci_mcx_mr_ca_hp_atf_d&amp;th=1" TargetMode="External"/><Relationship Id="rId21" Type="http://schemas.openxmlformats.org/officeDocument/2006/relationships/hyperlink" Target="https://www.digikey.com/en/products/detail/kemet/C0805C103K5RACTU/411157" TargetMode="External"/><Relationship Id="rId7" Type="http://schemas.openxmlformats.org/officeDocument/2006/relationships/hyperlink" Target="https://www.digikey.com/en/products/detail/koa-speer-electronics-inc/RK73B2ATTD510J/10236476" TargetMode="External"/><Relationship Id="rId12" Type="http://schemas.openxmlformats.org/officeDocument/2006/relationships/hyperlink" Target="https://www.digikey.com/en/products/detail/koa-speer-electronics-inc/RK73B2ATTD151J/10236460" TargetMode="External"/><Relationship Id="rId17" Type="http://schemas.openxmlformats.org/officeDocument/2006/relationships/hyperlink" Target="https://www.digikey.com/en/products/detail/samsung-electro-mechanics/CL21A226MQQNNNE/3886758" TargetMode="External"/><Relationship Id="rId25" Type="http://schemas.openxmlformats.org/officeDocument/2006/relationships/hyperlink" Target="https://www.digikey.com/en/products/detail/nidec-components-corporation/CSS-1210TB/1124209" TargetMode="External"/><Relationship Id="rId2" Type="http://schemas.openxmlformats.org/officeDocument/2006/relationships/hyperlink" Target="https://www.digikey.com/en/products/detail/everlight-electronics-co-ltd/IR333-A/2675571" TargetMode="External"/><Relationship Id="rId16" Type="http://schemas.openxmlformats.org/officeDocument/2006/relationships/hyperlink" Target="https://www.digikey.com/en/products/detail/jst-sales-america-inc/B13B-PH-SM4-TB/926651" TargetMode="External"/><Relationship Id="rId20" Type="http://schemas.openxmlformats.org/officeDocument/2006/relationships/hyperlink" Target="https://www.digikey.com/en/products/detail/yageo/CC0805KRX7R9BB104/302874" TargetMode="External"/><Relationship Id="rId29" Type="http://schemas.openxmlformats.org/officeDocument/2006/relationships/hyperlink" Target="https://www.digikey.com/en/products/detail/everlight-electronics-co-ltd/PT204-6B/2675642?s=N4IgTCBcDaIAoBUwAYAsBaAbAIRAXQF8g" TargetMode="External"/><Relationship Id="rId1" Type="http://schemas.openxmlformats.org/officeDocument/2006/relationships/hyperlink" Target="https://www.digikey.com/en/products/detail/everlight-electronics-co-ltd/PT204-6B/2675642?s=N4IgTCBcDaIAoBUwAYAsBaAbAIRAXQF8g" TargetMode="External"/><Relationship Id="rId6" Type="http://schemas.openxmlformats.org/officeDocument/2006/relationships/hyperlink" Target="https://www.digikey.com/en/products/detail/koa-speer-electronics-inc/RK73B2ATTD151J/10236460" TargetMode="External"/><Relationship Id="rId11" Type="http://schemas.openxmlformats.org/officeDocument/2006/relationships/hyperlink" Target="https://www.digikey.com/en/products/detail/anbon-semiconductor-int-l-limited/MMBT4403/17284370" TargetMode="External"/><Relationship Id="rId24" Type="http://schemas.openxmlformats.org/officeDocument/2006/relationships/hyperlink" Target="https://www.digikey.com/en/products/detail/vishay-dale/ILHB0805ER121V/2575017" TargetMode="External"/><Relationship Id="rId32" Type="http://schemas.openxmlformats.org/officeDocument/2006/relationships/hyperlink" Target="https://www.digikey.com/en/products/detail/anbon-semiconductor-int-l-limited/MMBT4403/17284370" TargetMode="External"/><Relationship Id="rId5" Type="http://schemas.openxmlformats.org/officeDocument/2006/relationships/hyperlink" Target="https://www.digikey.com/en/products/detail/anbon-semiconductor-int-l-limited/MMBT4403/17284370" TargetMode="External"/><Relationship Id="rId15" Type="http://schemas.openxmlformats.org/officeDocument/2006/relationships/hyperlink" Target="https://www.digikey.com/en/products/detail/jst-sales-america-inc/B13B-PH-SM4-TB/926651" TargetMode="External"/><Relationship Id="rId23" Type="http://schemas.openxmlformats.org/officeDocument/2006/relationships/hyperlink" Target="https://www.digikey.com/en/products/detail/ecs-inc/ECS-2520MV-160-CN-TR/9742387" TargetMode="External"/><Relationship Id="rId28" Type="http://schemas.openxmlformats.org/officeDocument/2006/relationships/hyperlink" Target="https://www.digikey.com/en/products/detail/stackpole-electronics-inc/RNCP0805FTD1K00/2240229" TargetMode="External"/><Relationship Id="rId10" Type="http://schemas.openxmlformats.org/officeDocument/2006/relationships/hyperlink" Target="https://www.digikey.com/en/products/detail/texas-instruments/SN74HC138DR/276836" TargetMode="External"/><Relationship Id="rId19" Type="http://schemas.openxmlformats.org/officeDocument/2006/relationships/hyperlink" Target="https://www.digikey.com/en/products/detail/samsung-electro-mechanics/CL21B105KBFNNNE/3886687" TargetMode="External"/><Relationship Id="rId31" Type="http://schemas.openxmlformats.org/officeDocument/2006/relationships/hyperlink" Target="https://www.digikey.com/en/products/detail/stmicroelectronics/STM32C091RCT6/25935624" TargetMode="External"/><Relationship Id="rId4" Type="http://schemas.openxmlformats.org/officeDocument/2006/relationships/hyperlink" Target="https://www.digikey.com/en/products/detail/harvatek-corporation/B1931NG-20D001114U1930/15861262" TargetMode="External"/><Relationship Id="rId9" Type="http://schemas.openxmlformats.org/officeDocument/2006/relationships/hyperlink" Target="https://www.digikey.com/en/products/detail/texas-instruments/TLC59211IPWR/2183121" TargetMode="External"/><Relationship Id="rId14" Type="http://schemas.openxmlformats.org/officeDocument/2006/relationships/hyperlink" Target="https://www.digikey.com/en/products/detail/harvatek-corporation/B1931NG-20D001114U1930/15861262" TargetMode="External"/><Relationship Id="rId22" Type="http://schemas.openxmlformats.org/officeDocument/2006/relationships/hyperlink" Target="https://www.digikey.com/en/products/detail/yageo/CC0805JRNPO9BN100/302833" TargetMode="External"/><Relationship Id="rId27" Type="http://schemas.openxmlformats.org/officeDocument/2006/relationships/hyperlink" Target="https://www.digikey.com/en/products/detail/yageo/RC0805FR-071K5L/727496" TargetMode="External"/><Relationship Id="rId30" Type="http://schemas.openxmlformats.org/officeDocument/2006/relationships/hyperlink" Target="https://www.digikey.com/en/products/detail/harvatek-corporation/B1931NG-20D001114U1930/15861262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jst-sales-america-inc/B13B-PH-SM4-TB/926651" TargetMode="External"/><Relationship Id="rId3" Type="http://schemas.openxmlformats.org/officeDocument/2006/relationships/hyperlink" Target="https://www.digikey.com/en/products/detail/everlight-electronics-co-ltd/PT204-6B/2675642?s=N4IgTCBcDaIAoBUwAYAsBaAbAIRAXQF8g" TargetMode="External"/><Relationship Id="rId7" Type="http://schemas.openxmlformats.org/officeDocument/2006/relationships/hyperlink" Target="https://www.digikey.com/en/products/detail/vishay-dale/ILHB0805ER121V/2575017" TargetMode="External"/><Relationship Id="rId2" Type="http://schemas.openxmlformats.org/officeDocument/2006/relationships/hyperlink" Target="https://www.digikey.com/en/products/detail/koa-speer-electronics-inc/RK73B2ATTD510J/10236476" TargetMode="External"/><Relationship Id="rId1" Type="http://schemas.openxmlformats.org/officeDocument/2006/relationships/hyperlink" Target="https://www.digikey.com/en/products/detail/koa-speer-electronics-inc/RK73B2ATTD151J/10236460" TargetMode="External"/><Relationship Id="rId6" Type="http://schemas.openxmlformats.org/officeDocument/2006/relationships/hyperlink" Target="https://www.digikey.com/en/products/detail/stackpole-electronics-inc/RNCP0805FTD1K00/2240229" TargetMode="External"/><Relationship Id="rId5" Type="http://schemas.openxmlformats.org/officeDocument/2006/relationships/hyperlink" Target="https://www.digikey.com/en/products/detail/yageo/RC0805FR-071K5L/727496" TargetMode="External"/><Relationship Id="rId4" Type="http://schemas.openxmlformats.org/officeDocument/2006/relationships/hyperlink" Target="https://www.digikey.com/en/products/detail/yageo/RC0805JR-0710KL/728241" TargetMode="External"/><Relationship Id="rId9" Type="http://schemas.openxmlformats.org/officeDocument/2006/relationships/hyperlink" Target="https://www.digikey.com/en/products/detail/jst-sales-america-inc/B13B-PH-SM4-TB/9266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workbookViewId="0">
      <pane ySplit="2" topLeftCell="M3" activePane="bottomLeft" state="frozen"/>
      <selection pane="bottomLeft" activeCell="M22" sqref="M22"/>
    </sheetView>
  </sheetViews>
  <sheetFormatPr defaultColWidth="8.85546875" defaultRowHeight="15"/>
  <cols>
    <col min="1" max="1" width="18.42578125" style="6" customWidth="1"/>
    <col min="3" max="3" width="16.7109375" style="20" customWidth="1"/>
    <col min="4" max="4" width="9.5703125" bestFit="1" customWidth="1"/>
    <col min="5" max="5" width="8.85546875" style="6"/>
    <col min="6" max="6" width="1.42578125" customWidth="1"/>
    <col min="7" max="7" width="24.42578125" customWidth="1"/>
    <col min="8" max="8" width="17" bestFit="1" customWidth="1"/>
  </cols>
  <sheetData>
    <row r="1" spans="1:8" ht="18.75">
      <c r="A1" s="67" t="s">
        <v>0</v>
      </c>
      <c r="B1" s="68"/>
      <c r="C1" s="23" t="s">
        <v>1</v>
      </c>
      <c r="D1" s="17">
        <f>SUM(B9,B17,B21,B27,B3,B33)</f>
        <v>74.709999999999994</v>
      </c>
      <c r="E1" s="12"/>
      <c r="F1" s="13"/>
      <c r="G1" s="13"/>
      <c r="H1" s="13"/>
    </row>
    <row r="2" spans="1:8" ht="15.75">
      <c r="A2" s="14" t="s">
        <v>2</v>
      </c>
      <c r="B2" s="15" t="s">
        <v>3</v>
      </c>
      <c r="C2" s="24" t="s">
        <v>4</v>
      </c>
      <c r="D2" s="15" t="s">
        <v>5</v>
      </c>
      <c r="E2" s="16" t="s">
        <v>6</v>
      </c>
      <c r="F2" s="15" t="s">
        <v>7</v>
      </c>
      <c r="G2" s="15" t="s">
        <v>8</v>
      </c>
      <c r="H2" s="15" t="s">
        <v>9</v>
      </c>
    </row>
    <row r="3" spans="1:8" s="11" customFormat="1">
      <c r="A3" s="7" t="s">
        <v>10</v>
      </c>
      <c r="B3" s="10">
        <f>SUM(C4:C7)</f>
        <v>9.99</v>
      </c>
      <c r="C3" s="19"/>
      <c r="D3" s="5"/>
      <c r="E3" s="7"/>
      <c r="F3" s="4" t="s">
        <v>7</v>
      </c>
      <c r="G3" s="2"/>
      <c r="H3" s="2"/>
    </row>
    <row r="4" spans="1:8">
      <c r="A4" s="6" t="s">
        <v>11</v>
      </c>
      <c r="B4">
        <v>4</v>
      </c>
      <c r="C4" s="20">
        <v>9.99</v>
      </c>
      <c r="D4" s="20">
        <v>9.99</v>
      </c>
      <c r="E4" s="8" t="s">
        <v>12</v>
      </c>
      <c r="F4" t="s">
        <v>7</v>
      </c>
      <c r="G4" t="s">
        <v>13</v>
      </c>
      <c r="H4" t="s">
        <v>14</v>
      </c>
    </row>
    <row r="5" spans="1:8">
      <c r="D5" s="1"/>
      <c r="F5" t="s">
        <v>7</v>
      </c>
    </row>
    <row r="6" spans="1:8">
      <c r="D6" s="1"/>
      <c r="F6" t="s">
        <v>7</v>
      </c>
    </row>
    <row r="7" spans="1:8">
      <c r="D7" s="1"/>
      <c r="F7" t="s">
        <v>7</v>
      </c>
    </row>
    <row r="8" spans="1:8">
      <c r="D8" s="1"/>
      <c r="F8" t="s">
        <v>7</v>
      </c>
    </row>
    <row r="9" spans="1:8">
      <c r="A9" s="7" t="s">
        <v>15</v>
      </c>
      <c r="B9" s="10">
        <f>SUM(D10:D15)</f>
        <v>36.61</v>
      </c>
      <c r="C9" s="21"/>
      <c r="D9" s="3"/>
      <c r="E9" s="9"/>
      <c r="F9" s="4" t="s">
        <v>7</v>
      </c>
      <c r="G9" s="4"/>
      <c r="H9" s="4"/>
    </row>
    <row r="10" spans="1:8">
      <c r="A10" s="6" t="s">
        <v>16</v>
      </c>
      <c r="B10">
        <v>20</v>
      </c>
      <c r="C10" s="20">
        <v>0.1</v>
      </c>
      <c r="D10" s="1">
        <f t="shared" ref="D10:D11" si="0">B10*C10</f>
        <v>2</v>
      </c>
      <c r="F10" t="s">
        <v>7</v>
      </c>
      <c r="H10" t="s">
        <v>17</v>
      </c>
    </row>
    <row r="11" spans="1:8">
      <c r="A11" s="6" t="s">
        <v>18</v>
      </c>
      <c r="B11">
        <v>20</v>
      </c>
      <c r="C11" s="20">
        <v>0.1</v>
      </c>
      <c r="D11" s="1">
        <f t="shared" si="0"/>
        <v>2</v>
      </c>
      <c r="F11" t="s">
        <v>7</v>
      </c>
      <c r="H11" t="s">
        <v>19</v>
      </c>
    </row>
    <row r="12" spans="1:8">
      <c r="A12" s="6" t="s">
        <v>20</v>
      </c>
      <c r="B12">
        <v>3</v>
      </c>
      <c r="C12" s="20">
        <v>3.01</v>
      </c>
      <c r="D12" s="1">
        <f>B12*C12</f>
        <v>9.0299999999999994</v>
      </c>
      <c r="E12" s="8" t="s">
        <v>21</v>
      </c>
      <c r="F12" t="s">
        <v>7</v>
      </c>
      <c r="G12" t="s">
        <v>22</v>
      </c>
      <c r="H12" t="s">
        <v>23</v>
      </c>
    </row>
    <row r="13" spans="1:8">
      <c r="A13" s="6" t="s">
        <v>24</v>
      </c>
      <c r="B13">
        <v>3</v>
      </c>
      <c r="C13">
        <v>0.34</v>
      </c>
      <c r="D13" s="1">
        <f t="shared" ref="D13:D31" si="1">B13*C13</f>
        <v>1.02</v>
      </c>
      <c r="E13" s="8" t="s">
        <v>25</v>
      </c>
      <c r="F13" t="s">
        <v>7</v>
      </c>
      <c r="H13" t="s">
        <v>26</v>
      </c>
    </row>
    <row r="14" spans="1:8">
      <c r="A14" s="6" t="s">
        <v>27</v>
      </c>
      <c r="B14">
        <v>20</v>
      </c>
      <c r="C14">
        <v>0.46</v>
      </c>
      <c r="D14" s="1">
        <f t="shared" si="1"/>
        <v>9.2000000000000011</v>
      </c>
      <c r="E14" s="8" t="s">
        <v>28</v>
      </c>
      <c r="F14" t="s">
        <v>7</v>
      </c>
      <c r="G14" t="s">
        <v>29</v>
      </c>
      <c r="H14" t="s">
        <v>30</v>
      </c>
    </row>
    <row r="15" spans="1:8">
      <c r="A15" s="6" t="s">
        <v>31</v>
      </c>
      <c r="B15">
        <v>4</v>
      </c>
      <c r="C15" s="20">
        <v>3.34</v>
      </c>
      <c r="D15" s="1">
        <f>B15*C15</f>
        <v>13.36</v>
      </c>
      <c r="E15" s="8" t="s">
        <v>32</v>
      </c>
      <c r="F15" t="s">
        <v>7</v>
      </c>
      <c r="H15" t="s">
        <v>33</v>
      </c>
    </row>
    <row r="16" spans="1:8">
      <c r="D16" s="1"/>
      <c r="E16" s="8"/>
    </row>
    <row r="17" spans="1:8">
      <c r="A17" s="7" t="s">
        <v>34</v>
      </c>
      <c r="B17" s="10">
        <f>SUM(D18:D19)</f>
        <v>3.08</v>
      </c>
      <c r="C17" s="21"/>
      <c r="D17" s="3"/>
      <c r="E17" s="9"/>
      <c r="F17" s="4" t="s">
        <v>7</v>
      </c>
      <c r="G17" s="4"/>
      <c r="H17" s="4"/>
    </row>
    <row r="18" spans="1:8">
      <c r="A18" s="6" t="s">
        <v>35</v>
      </c>
      <c r="B18">
        <v>4</v>
      </c>
      <c r="C18" s="20">
        <v>0.43</v>
      </c>
      <c r="D18" s="1">
        <f t="shared" si="1"/>
        <v>1.72</v>
      </c>
      <c r="E18" s="8" t="s">
        <v>36</v>
      </c>
      <c r="F18" t="s">
        <v>7</v>
      </c>
      <c r="H18" t="s">
        <v>37</v>
      </c>
    </row>
    <row r="19" spans="1:8">
      <c r="A19" s="6" t="s">
        <v>38</v>
      </c>
      <c r="B19">
        <v>4</v>
      </c>
      <c r="C19" s="20">
        <v>0.34</v>
      </c>
      <c r="D19" s="1">
        <f t="shared" si="1"/>
        <v>1.36</v>
      </c>
      <c r="E19" s="8" t="s">
        <v>39</v>
      </c>
      <c r="F19" t="s">
        <v>7</v>
      </c>
      <c r="H19" t="s">
        <v>40</v>
      </c>
    </row>
    <row r="20" spans="1:8">
      <c r="D20" s="1"/>
      <c r="F20" t="s">
        <v>7</v>
      </c>
    </row>
    <row r="21" spans="1:8">
      <c r="A21" s="7" t="s">
        <v>41</v>
      </c>
      <c r="B21" s="10">
        <f>SUM(D22:D25)</f>
        <v>11.04</v>
      </c>
      <c r="C21" s="21"/>
      <c r="D21" s="3"/>
      <c r="E21" s="9"/>
      <c r="F21" s="4" t="s">
        <v>7</v>
      </c>
      <c r="G21" s="4"/>
      <c r="H21" s="4"/>
    </row>
    <row r="22" spans="1:8">
      <c r="A22" s="6" t="s">
        <v>42</v>
      </c>
      <c r="B22">
        <v>1</v>
      </c>
      <c r="C22" s="20">
        <v>10</v>
      </c>
      <c r="D22" s="1">
        <f t="shared" si="1"/>
        <v>10</v>
      </c>
      <c r="F22" t="s">
        <v>7</v>
      </c>
      <c r="H22" t="s">
        <v>43</v>
      </c>
    </row>
    <row r="23" spans="1:8">
      <c r="A23" s="6" t="s">
        <v>44</v>
      </c>
      <c r="B23">
        <v>1</v>
      </c>
      <c r="D23" s="1">
        <f t="shared" si="1"/>
        <v>0</v>
      </c>
      <c r="F23" t="s">
        <v>7</v>
      </c>
      <c r="H23" t="s">
        <v>45</v>
      </c>
    </row>
    <row r="24" spans="1:8">
      <c r="A24" s="6" t="s">
        <v>46</v>
      </c>
      <c r="B24">
        <v>1</v>
      </c>
      <c r="C24" s="20">
        <v>1.04</v>
      </c>
      <c r="D24" s="1">
        <f t="shared" si="1"/>
        <v>1.04</v>
      </c>
      <c r="F24" t="s">
        <v>7</v>
      </c>
      <c r="H24" t="s">
        <v>47</v>
      </c>
    </row>
    <row r="25" spans="1:8">
      <c r="A25" s="6" t="s">
        <v>48</v>
      </c>
      <c r="B25">
        <v>1</v>
      </c>
      <c r="D25" s="1">
        <f t="shared" si="1"/>
        <v>0</v>
      </c>
      <c r="F25" t="s">
        <v>7</v>
      </c>
    </row>
    <row r="26" spans="1:8">
      <c r="D26" s="1"/>
      <c r="F26" t="s">
        <v>7</v>
      </c>
    </row>
    <row r="27" spans="1:8">
      <c r="A27" s="7" t="s">
        <v>49</v>
      </c>
      <c r="B27" s="10">
        <f>SUM(D28:D34)</f>
        <v>13.99</v>
      </c>
      <c r="C27" s="21"/>
      <c r="D27" s="3"/>
      <c r="E27" s="9"/>
      <c r="F27" s="4" t="s">
        <v>7</v>
      </c>
      <c r="G27" s="4"/>
      <c r="H27" s="4"/>
    </row>
    <row r="28" spans="1:8">
      <c r="A28" s="6" t="s">
        <v>50</v>
      </c>
      <c r="B28">
        <v>5</v>
      </c>
      <c r="D28" s="1">
        <f t="shared" si="1"/>
        <v>0</v>
      </c>
      <c r="F28" t="s">
        <v>7</v>
      </c>
      <c r="H28" t="s">
        <v>51</v>
      </c>
    </row>
    <row r="29" spans="1:8">
      <c r="A29" s="6" t="s">
        <v>52</v>
      </c>
      <c r="B29">
        <v>1</v>
      </c>
      <c r="D29" s="1">
        <f t="shared" si="1"/>
        <v>0</v>
      </c>
      <c r="F29" t="s">
        <v>7</v>
      </c>
      <c r="H29" t="s">
        <v>51</v>
      </c>
    </row>
    <row r="30" spans="1:8">
      <c r="A30" s="6" t="s">
        <v>53</v>
      </c>
      <c r="B30">
        <v>1</v>
      </c>
      <c r="D30" s="1">
        <f t="shared" si="1"/>
        <v>0</v>
      </c>
      <c r="F30" t="s">
        <v>7</v>
      </c>
      <c r="H30" t="s">
        <v>51</v>
      </c>
    </row>
    <row r="31" spans="1:8">
      <c r="A31" s="6" t="s">
        <v>54</v>
      </c>
      <c r="B31">
        <v>1</v>
      </c>
      <c r="C31" s="1">
        <v>13.99</v>
      </c>
      <c r="D31" s="1">
        <f t="shared" si="1"/>
        <v>13.99</v>
      </c>
      <c r="E31" s="8" t="s">
        <v>55</v>
      </c>
      <c r="F31" t="s">
        <v>7</v>
      </c>
    </row>
    <row r="33" spans="1:8">
      <c r="A33" s="18" t="s">
        <v>56</v>
      </c>
      <c r="B33" s="22">
        <f>SUM(D34:D37)</f>
        <v>0</v>
      </c>
    </row>
    <row r="34" spans="1:8">
      <c r="A34" s="6" t="s">
        <v>57</v>
      </c>
      <c r="B34">
        <v>3</v>
      </c>
      <c r="D34" s="1"/>
      <c r="H34" t="s">
        <v>58</v>
      </c>
    </row>
    <row r="35" spans="1:8">
      <c r="A35" s="6" t="s">
        <v>59</v>
      </c>
      <c r="B35">
        <v>3</v>
      </c>
      <c r="D35" s="1"/>
      <c r="H35" t="s">
        <v>60</v>
      </c>
    </row>
    <row r="36" spans="1:8">
      <c r="A36" s="6" t="s">
        <v>61</v>
      </c>
      <c r="B36">
        <v>5</v>
      </c>
      <c r="G36" t="s">
        <v>62</v>
      </c>
      <c r="H36" t="s">
        <v>60</v>
      </c>
    </row>
    <row r="37" spans="1:8">
      <c r="A37" s="6" t="s">
        <v>63</v>
      </c>
      <c r="B37">
        <v>8</v>
      </c>
      <c r="D37" s="1"/>
      <c r="H37" t="s">
        <v>64</v>
      </c>
    </row>
  </sheetData>
  <mergeCells count="1">
    <mergeCell ref="A1:B1"/>
  </mergeCells>
  <hyperlinks>
    <hyperlink ref="E14" r:id="rId1" xr:uid="{4F0D8D99-9042-4E4E-A02E-63C5469C7CCB}"/>
    <hyperlink ref="E12" r:id="rId2" xr:uid="{93C674CB-023A-425E-AAC6-4382E651C255}"/>
    <hyperlink ref="E19" r:id="rId3" xr:uid="{F331086A-3CA4-4D62-B655-3CB231D2EB56}"/>
    <hyperlink ref="E18" r:id="rId4" xr:uid="{C38F5A56-BC00-4249-981D-6C39951D74FA}"/>
    <hyperlink ref="E15" r:id="rId5" xr:uid="{145D3291-1EC1-4DF5-B46D-F84A3F8C5CFD}"/>
    <hyperlink ref="E4" r:id="rId6" display="https://www.amazon.com/uxcell-Cathode-Segment-Display-Digital/dp/B07GTR8KB3/?_encoding=UTF8&amp;pd_rd_w=YSF6l&amp;content-id=amzn1.sym.255b3518-6e7f-495c-8611-30a58648072e%3Aamzn1.symc.a68f4ca3-28dc-4388-a2cf-24672c480d8f&amp;pf_rd_p=255b3518-6e7f-495c-8611-30a58648072e&amp;pf_rd_r=Y0D3PVWP18KJBK1ARHBW&amp;pd_rd_wg=zB1jj&amp;pd_rd_r=ed688ddf-76ed-4cb5-aa83-033d77c07c3c&amp;ref_=pd_hp_d_atf_ci_mcx_mr_ca_hp_atf_d&amp;th=1" xr:uid="{34DEABB3-3474-48B2-BDF9-0D9BC387A534}"/>
    <hyperlink ref="E13" r:id="rId7" xr:uid="{4665AA75-CB15-4D3B-AE38-D04C67641F29}"/>
    <hyperlink ref="E31" r:id="rId8" xr:uid="{E1B071FA-911E-4778-A4D6-37E235DBCE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ADCE4-5CE6-40AB-8EBD-12AAFFC598DC}">
  <dimension ref="A1:M51"/>
  <sheetViews>
    <sheetView workbookViewId="0">
      <pane ySplit="2" topLeftCell="A8" activePane="bottomLeft" state="frozen"/>
      <selection pane="bottomLeft" activeCell="A21" sqref="A21:XFD22"/>
    </sheetView>
  </sheetViews>
  <sheetFormatPr defaultRowHeight="15"/>
  <cols>
    <col min="1" max="1" width="18.42578125" bestFit="1" customWidth="1"/>
    <col min="3" max="3" width="17.28515625" bestFit="1" customWidth="1"/>
    <col min="6" max="6" width="2.28515625" customWidth="1"/>
    <col min="7" max="7" width="25.140625" bestFit="1" customWidth="1"/>
    <col min="8" max="8" width="37.5703125" customWidth="1"/>
  </cols>
  <sheetData>
    <row r="1" spans="1:13" ht="18.75">
      <c r="A1" s="69" t="s">
        <v>65</v>
      </c>
      <c r="B1" s="70"/>
      <c r="C1" s="56" t="s">
        <v>1</v>
      </c>
      <c r="D1" s="55">
        <f>SUM(B12,B24,B32,B3)</f>
        <v>48.7</v>
      </c>
      <c r="E1" s="61"/>
      <c r="F1" s="62"/>
      <c r="G1" s="62"/>
      <c r="H1" s="62"/>
    </row>
    <row r="2" spans="1:13" ht="15.75">
      <c r="A2" s="57" t="s">
        <v>2</v>
      </c>
      <c r="B2" s="58" t="s">
        <v>3</v>
      </c>
      <c r="C2" s="59" t="s">
        <v>4</v>
      </c>
      <c r="D2" s="58" t="s">
        <v>5</v>
      </c>
      <c r="E2" s="60" t="s">
        <v>6</v>
      </c>
      <c r="F2" s="58" t="s">
        <v>7</v>
      </c>
      <c r="G2" s="58" t="s">
        <v>9</v>
      </c>
      <c r="H2" s="58" t="s">
        <v>8</v>
      </c>
    </row>
    <row r="3" spans="1:13">
      <c r="A3" s="64" t="s">
        <v>10</v>
      </c>
      <c r="B3" s="26">
        <f>SUM(D4:D10)</f>
        <v>12.05</v>
      </c>
      <c r="C3" s="27"/>
      <c r="D3" s="28"/>
      <c r="E3" s="29"/>
      <c r="F3" s="50" t="s">
        <v>7</v>
      </c>
      <c r="G3" s="63" t="s">
        <v>66</v>
      </c>
      <c r="H3" s="50"/>
    </row>
    <row r="4" spans="1:13">
      <c r="A4" s="30" t="s">
        <v>11</v>
      </c>
      <c r="B4" s="31">
        <v>4</v>
      </c>
      <c r="C4" s="32">
        <v>9.99</v>
      </c>
      <c r="D4" s="32">
        <v>9.99</v>
      </c>
      <c r="E4" s="34" t="s">
        <v>12</v>
      </c>
      <c r="F4" s="36" t="s">
        <v>7</v>
      </c>
      <c r="G4" s="36" t="s">
        <v>14</v>
      </c>
      <c r="H4" s="36" t="s">
        <v>13</v>
      </c>
    </row>
    <row r="5" spans="1:13">
      <c r="A5" s="40" t="s">
        <v>67</v>
      </c>
      <c r="B5" s="41">
        <v>4</v>
      </c>
      <c r="C5" s="42">
        <v>0.12</v>
      </c>
      <c r="D5" s="43">
        <f t="shared" ref="D5:D6" si="0">B5*C5</f>
        <v>0.48</v>
      </c>
      <c r="E5" s="44" t="s">
        <v>68</v>
      </c>
      <c r="F5" s="36" t="s">
        <v>7</v>
      </c>
      <c r="G5" s="36"/>
      <c r="H5" s="36"/>
    </row>
    <row r="6" spans="1:13">
      <c r="A6" s="30" t="s">
        <v>69</v>
      </c>
      <c r="B6" s="31">
        <v>4</v>
      </c>
      <c r="C6" s="32">
        <v>0.1</v>
      </c>
      <c r="D6" s="33">
        <f>B6*C6</f>
        <v>0.4</v>
      </c>
      <c r="E6" s="34" t="s">
        <v>70</v>
      </c>
      <c r="F6" s="36" t="s">
        <v>7</v>
      </c>
      <c r="G6" s="36"/>
      <c r="H6" s="36"/>
    </row>
    <row r="7" spans="1:13">
      <c r="A7" s="30" t="s">
        <v>67</v>
      </c>
      <c r="B7" s="31">
        <v>4</v>
      </c>
      <c r="C7" s="32">
        <v>0.12</v>
      </c>
      <c r="D7" s="33">
        <f t="shared" ref="D7" si="1">B7*C7</f>
        <v>0.48</v>
      </c>
      <c r="E7" s="34" t="s">
        <v>68</v>
      </c>
      <c r="F7" s="36" t="s">
        <v>7</v>
      </c>
      <c r="G7" s="36"/>
      <c r="H7" s="36"/>
    </row>
    <row r="8" spans="1:13">
      <c r="A8" s="30" t="s">
        <v>69</v>
      </c>
      <c r="B8" s="31">
        <v>4</v>
      </c>
      <c r="C8" s="32">
        <v>0.1</v>
      </c>
      <c r="D8" s="33">
        <f>B8*C8</f>
        <v>0.4</v>
      </c>
      <c r="E8" s="34" t="s">
        <v>70</v>
      </c>
      <c r="F8" s="36" t="s">
        <v>7</v>
      </c>
      <c r="G8" s="36"/>
      <c r="H8" s="36"/>
    </row>
    <row r="9" spans="1:13">
      <c r="A9" s="30" t="s">
        <v>71</v>
      </c>
      <c r="B9" s="31">
        <v>1</v>
      </c>
      <c r="C9" s="32">
        <v>0.1</v>
      </c>
      <c r="D9" s="33">
        <f t="shared" ref="D9" si="2">B9*C9</f>
        <v>0.1</v>
      </c>
      <c r="E9" s="34" t="s">
        <v>72</v>
      </c>
      <c r="F9" s="36" t="s">
        <v>7</v>
      </c>
      <c r="G9" s="36"/>
      <c r="H9" s="36"/>
    </row>
    <row r="10" spans="1:13">
      <c r="A10" s="30" t="s">
        <v>73</v>
      </c>
      <c r="B10" s="31">
        <v>2</v>
      </c>
      <c r="C10" s="31">
        <v>0.1</v>
      </c>
      <c r="D10" s="33">
        <f>B10*C10</f>
        <v>0.2</v>
      </c>
      <c r="E10" s="34"/>
      <c r="F10" s="36" t="s">
        <v>7</v>
      </c>
      <c r="G10" s="36"/>
      <c r="H10" s="36"/>
    </row>
    <row r="11" spans="1:13">
      <c r="A11" s="6"/>
      <c r="C11" s="20"/>
      <c r="D11" s="1"/>
      <c r="E11" s="6"/>
      <c r="F11" t="s">
        <v>7</v>
      </c>
    </row>
    <row r="12" spans="1:13">
      <c r="A12" s="25" t="s">
        <v>15</v>
      </c>
      <c r="B12" s="26">
        <f>SUM(D13:D22)</f>
        <v>26.49</v>
      </c>
      <c r="C12" s="27"/>
      <c r="D12" s="28"/>
      <c r="E12" s="29"/>
      <c r="F12" s="50" t="s">
        <v>7</v>
      </c>
      <c r="G12" s="63" t="s">
        <v>74</v>
      </c>
      <c r="H12" s="50"/>
    </row>
    <row r="13" spans="1:13">
      <c r="A13" s="30" t="s">
        <v>71</v>
      </c>
      <c r="B13" s="31">
        <v>2</v>
      </c>
      <c r="C13" s="32">
        <v>0.1</v>
      </c>
      <c r="D13" s="33">
        <f t="shared" ref="D13:D14" si="3">B13*C13</f>
        <v>0.2</v>
      </c>
      <c r="E13" s="34" t="s">
        <v>72</v>
      </c>
      <c r="F13" s="36" t="s">
        <v>7</v>
      </c>
      <c r="G13" s="36"/>
      <c r="H13" s="36"/>
      <c r="L13" s="20"/>
      <c r="M13" s="1"/>
    </row>
    <row r="14" spans="1:13">
      <c r="A14" s="30" t="s">
        <v>67</v>
      </c>
      <c r="B14" s="31">
        <v>16</v>
      </c>
      <c r="C14" s="32">
        <v>0.12</v>
      </c>
      <c r="D14" s="33">
        <f t="shared" si="3"/>
        <v>1.92</v>
      </c>
      <c r="E14" s="34" t="s">
        <v>68</v>
      </c>
      <c r="F14" s="36" t="s">
        <v>7</v>
      </c>
      <c r="G14" s="36"/>
      <c r="H14" s="36"/>
      <c r="L14" s="20"/>
      <c r="M14" s="1"/>
    </row>
    <row r="15" spans="1:13">
      <c r="A15" s="30" t="s">
        <v>69</v>
      </c>
      <c r="B15" s="31">
        <v>16</v>
      </c>
      <c r="C15" s="32">
        <v>0.1</v>
      </c>
      <c r="D15" s="33">
        <f>B15*C15</f>
        <v>1.6</v>
      </c>
      <c r="E15" s="34" t="s">
        <v>70</v>
      </c>
      <c r="F15" s="36" t="s">
        <v>7</v>
      </c>
      <c r="G15" s="36"/>
      <c r="H15" s="36"/>
      <c r="L15" s="20"/>
      <c r="M15" s="1"/>
    </row>
    <row r="16" spans="1:13">
      <c r="A16" s="30" t="s">
        <v>73</v>
      </c>
      <c r="B16" s="31">
        <v>2</v>
      </c>
      <c r="C16" s="31">
        <v>0.1</v>
      </c>
      <c r="D16" s="33">
        <f>B16*C16</f>
        <v>0.2</v>
      </c>
      <c r="E16" s="34"/>
      <c r="F16" s="36" t="s">
        <v>7</v>
      </c>
      <c r="G16" s="36"/>
      <c r="H16" s="36"/>
      <c r="M16" s="1"/>
    </row>
    <row r="17" spans="1:13">
      <c r="A17" s="30" t="s">
        <v>75</v>
      </c>
      <c r="B17" s="31">
        <v>16</v>
      </c>
      <c r="C17" s="31">
        <v>0.1</v>
      </c>
      <c r="D17" s="33">
        <f>B17*C17</f>
        <v>1.6</v>
      </c>
      <c r="E17" s="34" t="s">
        <v>76</v>
      </c>
      <c r="F17" s="36" t="s">
        <v>7</v>
      </c>
      <c r="G17" s="36"/>
      <c r="H17" s="36"/>
      <c r="M17" s="1"/>
    </row>
    <row r="18" spans="1:13">
      <c r="A18" s="30" t="s">
        <v>31</v>
      </c>
      <c r="B18" s="31">
        <v>1</v>
      </c>
      <c r="C18" s="32">
        <v>9.99</v>
      </c>
      <c r="D18" s="33">
        <f>B18*C18</f>
        <v>9.99</v>
      </c>
      <c r="E18" s="34" t="s">
        <v>77</v>
      </c>
      <c r="F18" s="36" t="s">
        <v>7</v>
      </c>
      <c r="G18" s="36"/>
      <c r="H18" s="36"/>
      <c r="L18" s="20"/>
      <c r="M18" s="1"/>
    </row>
    <row r="19" spans="1:13">
      <c r="A19" s="30" t="s">
        <v>78</v>
      </c>
      <c r="B19" s="31">
        <v>2</v>
      </c>
      <c r="C19" s="33">
        <v>1.5</v>
      </c>
      <c r="D19" s="33">
        <f t="shared" ref="D19" si="4">B19*C19</f>
        <v>3</v>
      </c>
      <c r="E19" s="34" t="s">
        <v>79</v>
      </c>
      <c r="F19" s="36" t="s">
        <v>7</v>
      </c>
      <c r="G19" s="36"/>
      <c r="H19" s="36"/>
      <c r="L19" s="20"/>
      <c r="M19" s="1"/>
    </row>
    <row r="20" spans="1:13">
      <c r="A20" s="45" t="s">
        <v>24</v>
      </c>
      <c r="B20" s="46">
        <v>2</v>
      </c>
      <c r="C20" s="47">
        <v>0.27</v>
      </c>
      <c r="D20" s="48">
        <f>B20*C20</f>
        <v>0.54</v>
      </c>
      <c r="E20" s="52" t="s">
        <v>80</v>
      </c>
      <c r="F20" s="51" t="s">
        <v>7</v>
      </c>
      <c r="G20" s="36"/>
      <c r="H20" s="36"/>
      <c r="L20" s="20"/>
      <c r="M20" s="1"/>
    </row>
    <row r="21" spans="1:13">
      <c r="A21" s="74" t="s">
        <v>81</v>
      </c>
      <c r="B21" s="75">
        <v>4</v>
      </c>
      <c r="C21" s="92">
        <v>1.23</v>
      </c>
      <c r="D21" s="93">
        <f t="shared" ref="D21:D22" si="5">B21*C21</f>
        <v>4.92</v>
      </c>
      <c r="E21" s="78" t="s">
        <v>82</v>
      </c>
      <c r="F21" s="71" t="s">
        <v>7</v>
      </c>
      <c r="G21" s="36" t="s">
        <v>83</v>
      </c>
      <c r="H21" s="54" t="s">
        <v>84</v>
      </c>
      <c r="L21" s="20"/>
      <c r="M21" s="1"/>
    </row>
    <row r="22" spans="1:13">
      <c r="A22" s="82" t="s">
        <v>85</v>
      </c>
      <c r="B22" s="83">
        <v>4</v>
      </c>
      <c r="C22" s="84">
        <v>0.63</v>
      </c>
      <c r="D22" s="85">
        <f t="shared" si="5"/>
        <v>2.52</v>
      </c>
      <c r="E22" s="86" t="s">
        <v>82</v>
      </c>
      <c r="F22" s="71" t="s">
        <v>7</v>
      </c>
      <c r="G22" s="36" t="s">
        <v>83</v>
      </c>
      <c r="H22" s="54" t="s">
        <v>84</v>
      </c>
      <c r="L22" s="20"/>
      <c r="M22" s="1"/>
    </row>
    <row r="23" spans="1:13">
      <c r="A23" s="6"/>
      <c r="C23" s="20"/>
      <c r="D23" s="1"/>
      <c r="E23" s="8"/>
      <c r="F23" t="s">
        <v>7</v>
      </c>
    </row>
    <row r="24" spans="1:13">
      <c r="A24" s="25" t="s">
        <v>34</v>
      </c>
      <c r="B24" s="26">
        <f>SUM(D25:D28)</f>
        <v>3.08</v>
      </c>
      <c r="C24" s="27"/>
      <c r="D24" s="28"/>
      <c r="E24" s="29"/>
      <c r="F24" s="50" t="s">
        <v>7</v>
      </c>
      <c r="G24" s="63" t="s">
        <v>86</v>
      </c>
      <c r="H24" s="50"/>
    </row>
    <row r="25" spans="1:13">
      <c r="A25" s="30" t="s">
        <v>35</v>
      </c>
      <c r="B25" s="31">
        <v>4</v>
      </c>
      <c r="C25" s="32">
        <v>0.43</v>
      </c>
      <c r="D25" s="33">
        <f t="shared" ref="D25:D47" si="6">B25*C25</f>
        <v>1.72</v>
      </c>
      <c r="E25" s="34" t="s">
        <v>36</v>
      </c>
      <c r="F25" s="36" t="s">
        <v>7</v>
      </c>
      <c r="G25" s="36" t="s">
        <v>87</v>
      </c>
      <c r="H25" s="36"/>
    </row>
    <row r="26" spans="1:13">
      <c r="A26" s="30" t="s">
        <v>38</v>
      </c>
      <c r="B26" s="31">
        <v>4</v>
      </c>
      <c r="C26" s="32">
        <v>0.34</v>
      </c>
      <c r="D26" s="33">
        <f t="shared" ref="D26" si="7">B26*C26</f>
        <v>1.36</v>
      </c>
      <c r="E26" s="34" t="s">
        <v>39</v>
      </c>
      <c r="F26" s="36" t="s">
        <v>7</v>
      </c>
      <c r="G26" s="36" t="s">
        <v>88</v>
      </c>
      <c r="H26" s="36"/>
    </row>
    <row r="27" spans="1:13">
      <c r="A27" s="30" t="s">
        <v>89</v>
      </c>
      <c r="B27" s="31">
        <v>4</v>
      </c>
      <c r="C27" s="32"/>
      <c r="D27" s="33"/>
      <c r="E27" s="34"/>
      <c r="F27" s="36"/>
      <c r="G27" s="36" t="s">
        <v>90</v>
      </c>
      <c r="H27" s="36" t="s">
        <v>91</v>
      </c>
    </row>
    <row r="28" spans="1:13">
      <c r="A28" s="45" t="s">
        <v>92</v>
      </c>
      <c r="B28" s="46">
        <v>4</v>
      </c>
      <c r="C28" s="47"/>
      <c r="D28" s="48">
        <f t="shared" si="6"/>
        <v>0</v>
      </c>
      <c r="E28" s="49" t="s">
        <v>39</v>
      </c>
      <c r="F28" s="36" t="s">
        <v>7</v>
      </c>
      <c r="G28" s="36" t="s">
        <v>93</v>
      </c>
      <c r="H28" s="36" t="s">
        <v>91</v>
      </c>
    </row>
    <row r="29" spans="1:13">
      <c r="A29" s="90" t="s">
        <v>94</v>
      </c>
      <c r="B29" s="91"/>
      <c r="C29" s="92"/>
      <c r="D29" s="93"/>
      <c r="E29" s="94"/>
      <c r="F29" s="36"/>
      <c r="G29" s="36"/>
      <c r="H29" s="36" t="s">
        <v>95</v>
      </c>
    </row>
    <row r="30" spans="1:13">
      <c r="A30" s="82" t="s">
        <v>96</v>
      </c>
      <c r="B30" s="83"/>
      <c r="C30" s="84"/>
      <c r="D30" s="85"/>
      <c r="E30" s="86"/>
      <c r="F30" s="36"/>
      <c r="G30" s="36"/>
      <c r="H30" s="36"/>
    </row>
    <row r="31" spans="1:13">
      <c r="A31" s="6"/>
      <c r="C31" s="20"/>
      <c r="D31" s="1"/>
      <c r="E31" s="6"/>
      <c r="F31" t="s">
        <v>7</v>
      </c>
    </row>
    <row r="32" spans="1:13">
      <c r="A32" s="25" t="s">
        <v>41</v>
      </c>
      <c r="B32" s="65">
        <f>SUM(D33:D47)</f>
        <v>7.08</v>
      </c>
      <c r="C32" s="66"/>
      <c r="D32" s="65"/>
      <c r="E32" s="64"/>
      <c r="F32" s="63" t="s">
        <v>7</v>
      </c>
      <c r="G32" s="63" t="s">
        <v>97</v>
      </c>
      <c r="H32" s="63"/>
    </row>
    <row r="33" spans="1:8">
      <c r="A33" s="35" t="s">
        <v>98</v>
      </c>
      <c r="B33" s="36">
        <v>1</v>
      </c>
      <c r="C33" s="37">
        <v>2.2400000000000002</v>
      </c>
      <c r="D33" s="38">
        <f t="shared" si="6"/>
        <v>2.2400000000000002</v>
      </c>
      <c r="E33" s="39" t="s">
        <v>99</v>
      </c>
      <c r="F33" s="36" t="s">
        <v>7</v>
      </c>
      <c r="G33" s="36" t="s">
        <v>43</v>
      </c>
      <c r="H33" s="36"/>
    </row>
    <row r="34" spans="1:8">
      <c r="A34" s="30" t="s">
        <v>46</v>
      </c>
      <c r="B34" s="31">
        <v>1</v>
      </c>
      <c r="C34" s="32">
        <v>1.04</v>
      </c>
      <c r="D34" s="33">
        <f>B34*C34</f>
        <v>1.04</v>
      </c>
      <c r="E34" s="30"/>
      <c r="F34" s="36" t="s">
        <v>7</v>
      </c>
      <c r="G34" s="36" t="s">
        <v>47</v>
      </c>
      <c r="H34" s="36"/>
    </row>
    <row r="35" spans="1:8">
      <c r="A35" s="35" t="s">
        <v>71</v>
      </c>
      <c r="B35" s="71">
        <v>3</v>
      </c>
      <c r="C35" s="72">
        <v>0.1</v>
      </c>
      <c r="D35" s="73">
        <f t="shared" ref="D35:D36" si="8">B35*C35</f>
        <v>0.30000000000000004</v>
      </c>
      <c r="E35" s="39" t="s">
        <v>72</v>
      </c>
      <c r="F35" s="36" t="s">
        <v>7</v>
      </c>
      <c r="G35" s="36" t="s">
        <v>71</v>
      </c>
      <c r="H35" s="36"/>
    </row>
    <row r="36" spans="1:8">
      <c r="A36" s="45" t="s">
        <v>100</v>
      </c>
      <c r="B36" s="46">
        <v>3</v>
      </c>
      <c r="C36" s="47">
        <v>0.1</v>
      </c>
      <c r="D36" s="48">
        <f t="shared" si="8"/>
        <v>0.30000000000000004</v>
      </c>
      <c r="E36" s="49"/>
      <c r="F36" s="36" t="s">
        <v>7</v>
      </c>
      <c r="G36" s="36"/>
      <c r="H36" s="36"/>
    </row>
    <row r="37" spans="1:8">
      <c r="A37" s="45" t="s">
        <v>48</v>
      </c>
      <c r="B37" s="46">
        <v>1</v>
      </c>
      <c r="C37" s="47"/>
      <c r="D37" s="48">
        <f t="shared" si="6"/>
        <v>0</v>
      </c>
      <c r="E37" s="45"/>
      <c r="F37" s="36" t="s">
        <v>7</v>
      </c>
      <c r="G37" s="36"/>
      <c r="H37" s="36"/>
    </row>
    <row r="38" spans="1:8">
      <c r="A38" s="74" t="s">
        <v>101</v>
      </c>
      <c r="B38" s="75">
        <v>2</v>
      </c>
      <c r="C38" s="76">
        <v>0.12</v>
      </c>
      <c r="D38" s="77">
        <f t="shared" si="6"/>
        <v>0.24</v>
      </c>
      <c r="E38" s="78" t="s">
        <v>102</v>
      </c>
      <c r="F38" s="71" t="s">
        <v>7</v>
      </c>
      <c r="G38" s="71" t="s">
        <v>103</v>
      </c>
      <c r="H38" s="71" t="s">
        <v>104</v>
      </c>
    </row>
    <row r="39" spans="1:8">
      <c r="A39" s="79" t="s">
        <v>105</v>
      </c>
      <c r="B39" s="31">
        <v>1</v>
      </c>
      <c r="C39" s="33">
        <v>0.08</v>
      </c>
      <c r="D39" s="33">
        <f t="shared" si="6"/>
        <v>0.08</v>
      </c>
      <c r="E39" s="80" t="s">
        <v>106</v>
      </c>
      <c r="F39" s="71" t="s">
        <v>7</v>
      </c>
      <c r="G39" s="71" t="s">
        <v>107</v>
      </c>
      <c r="H39" s="71" t="s">
        <v>108</v>
      </c>
    </row>
    <row r="40" spans="1:8">
      <c r="A40" s="79" t="s">
        <v>52</v>
      </c>
      <c r="B40" s="31">
        <v>2</v>
      </c>
      <c r="C40" s="32">
        <v>0.08</v>
      </c>
      <c r="D40" s="33">
        <f t="shared" si="6"/>
        <v>0.16</v>
      </c>
      <c r="E40" s="80" t="s">
        <v>109</v>
      </c>
      <c r="F40" s="71" t="s">
        <v>7</v>
      </c>
      <c r="G40" s="71" t="s">
        <v>110</v>
      </c>
      <c r="H40" s="71" t="s">
        <v>111</v>
      </c>
    </row>
    <row r="41" spans="1:8">
      <c r="A41" s="81" t="s">
        <v>44</v>
      </c>
      <c r="B41" s="31">
        <v>4</v>
      </c>
      <c r="C41" s="32">
        <v>0.08</v>
      </c>
      <c r="D41" s="33">
        <f t="shared" si="6"/>
        <v>0.32</v>
      </c>
      <c r="E41" s="80" t="s">
        <v>112</v>
      </c>
      <c r="F41" s="71" t="s">
        <v>7</v>
      </c>
      <c r="G41" s="71" t="s">
        <v>113</v>
      </c>
      <c r="H41" s="71" t="s">
        <v>114</v>
      </c>
    </row>
    <row r="42" spans="1:8">
      <c r="A42" s="79" t="s">
        <v>115</v>
      </c>
      <c r="B42" s="31">
        <v>1</v>
      </c>
      <c r="C42" s="32">
        <v>0.08</v>
      </c>
      <c r="D42" s="33">
        <f t="shared" si="6"/>
        <v>0.08</v>
      </c>
      <c r="E42" s="80" t="s">
        <v>106</v>
      </c>
      <c r="F42" s="71" t="s">
        <v>7</v>
      </c>
      <c r="G42" s="71" t="s">
        <v>110</v>
      </c>
      <c r="H42" s="71" t="s">
        <v>116</v>
      </c>
    </row>
    <row r="43" spans="1:8">
      <c r="A43" s="82" t="s">
        <v>117</v>
      </c>
      <c r="B43" s="83">
        <v>2</v>
      </c>
      <c r="C43" s="84">
        <v>0.1</v>
      </c>
      <c r="D43" s="85">
        <f t="shared" si="6"/>
        <v>0.2</v>
      </c>
      <c r="E43" s="86" t="s">
        <v>118</v>
      </c>
      <c r="F43" s="71" t="s">
        <v>7</v>
      </c>
      <c r="G43" s="71" t="s">
        <v>119</v>
      </c>
      <c r="H43" s="71" t="s">
        <v>120</v>
      </c>
    </row>
    <row r="44" spans="1:8">
      <c r="A44" s="40" t="s">
        <v>121</v>
      </c>
      <c r="B44" s="41">
        <v>1</v>
      </c>
      <c r="C44" s="42">
        <v>1.1100000000000001</v>
      </c>
      <c r="D44" s="43">
        <f t="shared" si="6"/>
        <v>1.1100000000000001</v>
      </c>
      <c r="E44" s="87" t="s">
        <v>122</v>
      </c>
      <c r="F44" s="51" t="s">
        <v>7</v>
      </c>
      <c r="G44" s="71" t="s">
        <v>123</v>
      </c>
      <c r="H44" s="71"/>
    </row>
    <row r="45" spans="1:8">
      <c r="A45" s="30" t="s">
        <v>124</v>
      </c>
      <c r="B45" s="31">
        <v>1</v>
      </c>
      <c r="C45" s="32">
        <v>0.1</v>
      </c>
      <c r="D45" s="33">
        <f t="shared" si="6"/>
        <v>0.1</v>
      </c>
      <c r="E45" s="53" t="s">
        <v>125</v>
      </c>
      <c r="F45" s="51" t="s">
        <v>7</v>
      </c>
      <c r="G45" s="71" t="s">
        <v>126</v>
      </c>
      <c r="H45" s="71"/>
    </row>
    <row r="46" spans="1:8">
      <c r="A46" s="45" t="s">
        <v>127</v>
      </c>
      <c r="B46" s="46">
        <v>1</v>
      </c>
      <c r="C46" s="47">
        <v>0.81</v>
      </c>
      <c r="D46" s="48">
        <f t="shared" si="6"/>
        <v>0.81</v>
      </c>
      <c r="E46" s="52" t="s">
        <v>128</v>
      </c>
      <c r="F46" s="51" t="s">
        <v>7</v>
      </c>
      <c r="G46" s="71" t="s">
        <v>129</v>
      </c>
      <c r="H46" s="71"/>
    </row>
    <row r="47" spans="1:8">
      <c r="A47" s="74" t="s">
        <v>130</v>
      </c>
      <c r="B47" s="75">
        <v>1</v>
      </c>
      <c r="C47" s="76">
        <v>0.1</v>
      </c>
      <c r="D47" s="77">
        <f t="shared" si="6"/>
        <v>0.1</v>
      </c>
      <c r="E47" s="78" t="s">
        <v>131</v>
      </c>
      <c r="F47" s="71" t="s">
        <v>7</v>
      </c>
      <c r="G47" s="71" t="s">
        <v>132</v>
      </c>
      <c r="H47" s="71"/>
    </row>
    <row r="48" spans="1:8">
      <c r="A48" s="88" t="s">
        <v>133</v>
      </c>
      <c r="B48" s="46">
        <v>5</v>
      </c>
      <c r="C48" s="47">
        <v>0.1</v>
      </c>
      <c r="D48" s="48">
        <f t="shared" ref="D48:D51" si="9">B48*C48</f>
        <v>0.5</v>
      </c>
      <c r="E48" s="89" t="s">
        <v>134</v>
      </c>
      <c r="F48" s="71" t="s">
        <v>7</v>
      </c>
      <c r="G48" s="71" t="s">
        <v>135</v>
      </c>
      <c r="H48" s="71"/>
    </row>
    <row r="49" spans="1:8">
      <c r="A49" s="82" t="s">
        <v>136</v>
      </c>
      <c r="B49" s="83"/>
      <c r="C49" s="84"/>
      <c r="D49" s="85">
        <v>0.1</v>
      </c>
      <c r="E49" s="86" t="s">
        <v>137</v>
      </c>
      <c r="F49" s="71" t="s">
        <v>7</v>
      </c>
      <c r="G49" s="71"/>
      <c r="H49" s="71"/>
    </row>
    <row r="50" spans="1:8">
      <c r="A50" s="6"/>
      <c r="C50" s="20"/>
      <c r="D50" s="1"/>
      <c r="E50" s="6"/>
    </row>
    <row r="51" spans="1:8">
      <c r="A51" s="6"/>
      <c r="C51" s="20"/>
      <c r="D51" s="1"/>
      <c r="E51" s="6"/>
    </row>
  </sheetData>
  <mergeCells count="1">
    <mergeCell ref="A1:B1"/>
  </mergeCells>
  <hyperlinks>
    <hyperlink ref="E28" r:id="rId1" xr:uid="{713F800B-E1D4-403B-87E1-2DB2AD35FE08}"/>
    <hyperlink ref="E25" r:id="rId2" xr:uid="{09FDC1E1-9297-4DDC-90AB-FE2F81B98AC5}"/>
    <hyperlink ref="E4" r:id="rId3" display="https://www.amazon.com/uxcell-Cathode-Segment-Display-Digital/dp/B07GTR8KB3/?_encoding=UTF8&amp;pd_rd_w=YSF6l&amp;content-id=amzn1.sym.255b3518-6e7f-495c-8611-30a58648072e%3Aamzn1.symc.a68f4ca3-28dc-4388-a2cf-24672c480d8f&amp;pf_rd_p=255b3518-6e7f-495c-8611-30a58648072e&amp;pf_rd_r=Y0D3PVWP18KJBK1ARHBW&amp;pd_rd_wg=zB1jj&amp;pd_rd_r=ed688ddf-76ed-4cb5-aa83-033d77c07c3c&amp;ref_=pd_hp_d_atf_ci_mcx_mr_ca_hp_atf_d&amp;th=1" xr:uid="{4E41BEA0-966C-438D-918B-0AEB2BA4B4B6}"/>
    <hyperlink ref="E13" r:id="rId4" xr:uid="{31F9ED9E-C057-4BCB-9A65-03A58C83CA64}"/>
    <hyperlink ref="E14" r:id="rId5" xr:uid="{BD5CEC2D-A799-4159-B7C5-D957D8327FAF}"/>
    <hyperlink ref="E15" r:id="rId6" xr:uid="{F2AC618A-AD0B-40CA-AD59-03F29EC4DEC3}"/>
    <hyperlink ref="E17" r:id="rId7" xr:uid="{72BE90C2-B331-4D6D-B079-AB529743DB18}"/>
    <hyperlink ref="E18" r:id="rId8" xr:uid="{324C3E01-B220-4031-BA9D-95E849F2D573}"/>
    <hyperlink ref="E19" r:id="rId9" xr:uid="{F2A9ECE0-7FC3-458E-887B-8E790CB96A3B}"/>
    <hyperlink ref="E20" r:id="rId10" xr:uid="{9FA99355-81FA-4034-AF1E-1456DD6E02FE}"/>
    <hyperlink ref="E5" r:id="rId11" xr:uid="{85CEA422-4EBD-43FF-952C-8486DF51CE27}"/>
    <hyperlink ref="E6" r:id="rId12" xr:uid="{4C02938E-1552-430A-956B-602228CB618A}"/>
    <hyperlink ref="E8" r:id="rId13" xr:uid="{CFCDD32A-933B-4D60-9F36-238A8C9320F9}"/>
    <hyperlink ref="E9" r:id="rId14" xr:uid="{ACA9A7FB-B833-4C01-85B0-E3B90BE1398F}"/>
    <hyperlink ref="E21" r:id="rId15" xr:uid="{A509D2CB-51C7-472F-9832-3AA3A4CA537F}"/>
    <hyperlink ref="E22" r:id="rId16" xr:uid="{787E35A9-4F44-4D27-8E83-0FE30EC48D25}"/>
    <hyperlink ref="E38" r:id="rId17" xr:uid="{33A84712-120E-4D30-B6E9-100B30381DAF}"/>
    <hyperlink ref="E39" r:id="rId18" xr:uid="{B7736BBA-1919-42E7-A841-F5C3AF69BE00}"/>
    <hyperlink ref="E40" r:id="rId19" xr:uid="{7A3D0CEA-D9AC-44EA-90CC-BAEE6D9F62C9}"/>
    <hyperlink ref="E41" r:id="rId20" xr:uid="{B38DA905-BD56-446E-A4FD-69C4029266E7}"/>
    <hyperlink ref="E42" r:id="rId21" xr:uid="{5C4A4A2F-1398-4C7E-9BD3-A65DDB8FF653}"/>
    <hyperlink ref="E43" r:id="rId22" xr:uid="{8289F55B-DB4E-420E-8CD7-7E03331ACA62}"/>
    <hyperlink ref="E44" r:id="rId23" xr:uid="{5C57D991-1882-450A-B0AA-CE2299FFFCCD}"/>
    <hyperlink ref="E45" r:id="rId24" xr:uid="{AF22ABD5-6A92-478A-B1FD-886D8E1B7CA2}"/>
    <hyperlink ref="E46" r:id="rId25" xr:uid="{56FB521F-2583-4164-8370-60481219D4D5}"/>
    <hyperlink ref="E47" r:id="rId26" xr:uid="{FBE5826E-49B4-44FC-9D82-8F8EC58650D7}"/>
    <hyperlink ref="E48" r:id="rId27" xr:uid="{E64D5C86-EDE8-480E-BA9C-7B3B17CF6402}"/>
    <hyperlink ref="E49" r:id="rId28" xr:uid="{38BD76D3-1962-4AB2-A5D9-A0507046777C}"/>
    <hyperlink ref="E26" r:id="rId29" xr:uid="{3DD6C367-07DF-40F0-B52D-46AF839DFB1B}"/>
    <hyperlink ref="E35" r:id="rId30" xr:uid="{1E44CA53-27B5-4242-A204-0B605F0EDDA2}"/>
    <hyperlink ref="E33" r:id="rId31" xr:uid="{6D8682DE-04DD-4C02-8043-E707B58EF270}"/>
    <hyperlink ref="E7" r:id="rId32" xr:uid="{D82A6433-A289-480F-BF55-00FCCCDB63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1FE8C-E0D6-430C-A837-5D32A9AD97E1}">
  <dimension ref="A1:M15"/>
  <sheetViews>
    <sheetView tabSelected="1" workbookViewId="0">
      <selection activeCell="A12" sqref="A12:A15"/>
    </sheetView>
  </sheetViews>
  <sheetFormatPr defaultRowHeight="15"/>
  <cols>
    <col min="1" max="1" width="13.85546875" bestFit="1" customWidth="1"/>
    <col min="2" max="2" width="9.140625" bestFit="1" customWidth="1"/>
    <col min="3" max="3" width="17.28515625" bestFit="1" customWidth="1"/>
    <col min="4" max="4" width="6.5703125" bestFit="1" customWidth="1"/>
    <col min="5" max="5" width="9.28515625" customWidth="1"/>
    <col min="6" max="6" width="1.85546875" bestFit="1" customWidth="1"/>
    <col min="7" max="7" width="25.140625" bestFit="1" customWidth="1"/>
    <col min="8" max="8" width="62.85546875" customWidth="1"/>
  </cols>
  <sheetData>
    <row r="1" spans="1:13" ht="15.75">
      <c r="A1" s="57" t="s">
        <v>2</v>
      </c>
      <c r="B1" s="58" t="s">
        <v>3</v>
      </c>
      <c r="C1" s="59" t="s">
        <v>4</v>
      </c>
      <c r="D1" s="58" t="s">
        <v>5</v>
      </c>
      <c r="E1" s="60" t="s">
        <v>6</v>
      </c>
      <c r="F1" s="58" t="s">
        <v>7</v>
      </c>
      <c r="G1" s="58" t="s">
        <v>9</v>
      </c>
      <c r="H1" s="58" t="s">
        <v>8</v>
      </c>
    </row>
    <row r="2" spans="1:13">
      <c r="A2" s="41" t="s">
        <v>69</v>
      </c>
      <c r="B2" s="95">
        <f>4+4+16</f>
        <v>24</v>
      </c>
      <c r="C2" s="42">
        <v>0.1</v>
      </c>
      <c r="D2" s="43">
        <f>B2*C2</f>
        <v>2.4000000000000004</v>
      </c>
      <c r="E2" s="87" t="s">
        <v>70</v>
      </c>
      <c r="F2" s="51" t="s">
        <v>7</v>
      </c>
      <c r="G2" s="36"/>
      <c r="H2" s="36"/>
    </row>
    <row r="3" spans="1:13">
      <c r="A3" s="31" t="s">
        <v>75</v>
      </c>
      <c r="B3" s="96">
        <v>16</v>
      </c>
      <c r="C3" s="31">
        <v>0.1</v>
      </c>
      <c r="D3" s="33">
        <f>B3*C3</f>
        <v>1.6</v>
      </c>
      <c r="E3" s="53" t="s">
        <v>76</v>
      </c>
      <c r="F3" s="51" t="s">
        <v>7</v>
      </c>
      <c r="G3" s="36"/>
      <c r="H3" s="36"/>
      <c r="M3" s="1"/>
    </row>
    <row r="4" spans="1:13">
      <c r="A4" s="31" t="s">
        <v>89</v>
      </c>
      <c r="B4" s="96">
        <v>4</v>
      </c>
      <c r="C4" s="32"/>
      <c r="D4" s="33"/>
      <c r="E4" s="53"/>
      <c r="F4" s="51"/>
      <c r="G4" s="36" t="s">
        <v>90</v>
      </c>
      <c r="H4" s="36" t="s">
        <v>91</v>
      </c>
    </row>
    <row r="5" spans="1:13">
      <c r="A5" s="31" t="s">
        <v>92</v>
      </c>
      <c r="B5" s="96">
        <v>4</v>
      </c>
      <c r="C5" s="32"/>
      <c r="D5" s="33">
        <f t="shared" ref="D5:D7" si="0">B5*C5</f>
        <v>0</v>
      </c>
      <c r="E5" s="53" t="s">
        <v>39</v>
      </c>
      <c r="F5" s="51" t="s">
        <v>7</v>
      </c>
      <c r="G5" s="36" t="s">
        <v>93</v>
      </c>
      <c r="H5" s="36" t="s">
        <v>91</v>
      </c>
    </row>
    <row r="6" spans="1:13">
      <c r="A6" s="31" t="s">
        <v>130</v>
      </c>
      <c r="B6" s="96">
        <v>1</v>
      </c>
      <c r="C6" s="32">
        <v>0.1</v>
      </c>
      <c r="D6" s="33">
        <f t="shared" si="0"/>
        <v>0.1</v>
      </c>
      <c r="E6" s="53" t="s">
        <v>131</v>
      </c>
      <c r="F6" s="51" t="s">
        <v>7</v>
      </c>
      <c r="G6" s="71" t="s">
        <v>132</v>
      </c>
      <c r="H6" s="71"/>
    </row>
    <row r="7" spans="1:13">
      <c r="A7" s="31" t="s">
        <v>133</v>
      </c>
      <c r="B7" s="96">
        <v>5</v>
      </c>
      <c r="C7" s="32">
        <v>0.1</v>
      </c>
      <c r="D7" s="33">
        <f t="shared" si="0"/>
        <v>0.5</v>
      </c>
      <c r="E7" s="53" t="s">
        <v>134</v>
      </c>
      <c r="F7" s="51" t="s">
        <v>7</v>
      </c>
      <c r="G7" s="71" t="s">
        <v>135</v>
      </c>
      <c r="H7" s="71"/>
    </row>
    <row r="8" spans="1:13">
      <c r="A8" s="31" t="s">
        <v>136</v>
      </c>
      <c r="B8" s="96"/>
      <c r="C8" s="32"/>
      <c r="D8" s="33">
        <v>0.1</v>
      </c>
      <c r="E8" s="53" t="s">
        <v>137</v>
      </c>
      <c r="F8" s="51" t="s">
        <v>7</v>
      </c>
      <c r="G8" s="71"/>
      <c r="H8" s="71"/>
    </row>
    <row r="9" spans="1:13">
      <c r="A9" s="46" t="s">
        <v>124</v>
      </c>
      <c r="B9" s="97">
        <v>1</v>
      </c>
      <c r="C9" s="47">
        <v>0.1</v>
      </c>
      <c r="D9" s="48">
        <f t="shared" ref="D9" si="1">B9*C9</f>
        <v>0.1</v>
      </c>
      <c r="E9" s="52" t="s">
        <v>125</v>
      </c>
      <c r="F9" s="51" t="s">
        <v>7</v>
      </c>
      <c r="G9" s="71" t="s">
        <v>126</v>
      </c>
      <c r="H9" s="71"/>
    </row>
    <row r="12" spans="1:13">
      <c r="A12" s="40" t="s">
        <v>94</v>
      </c>
      <c r="B12" s="41"/>
      <c r="C12" s="42"/>
      <c r="D12" s="43"/>
      <c r="E12" s="44"/>
      <c r="F12" s="36"/>
      <c r="G12" s="36"/>
      <c r="H12" s="36" t="s">
        <v>95</v>
      </c>
    </row>
    <row r="13" spans="1:13">
      <c r="A13" s="30" t="s">
        <v>96</v>
      </c>
      <c r="B13" s="31"/>
      <c r="C13" s="32"/>
      <c r="D13" s="33"/>
      <c r="E13" s="34"/>
      <c r="F13" s="36"/>
      <c r="G13" s="36"/>
      <c r="H13" s="36"/>
    </row>
    <row r="14" spans="1:13">
      <c r="A14" s="30" t="s">
        <v>81</v>
      </c>
      <c r="B14" s="31">
        <v>4</v>
      </c>
      <c r="C14" s="32">
        <v>1.23</v>
      </c>
      <c r="D14" s="33">
        <f t="shared" ref="D14:D15" si="2">B14*C14</f>
        <v>4.92</v>
      </c>
      <c r="E14" s="34" t="s">
        <v>82</v>
      </c>
      <c r="F14" s="71" t="s">
        <v>7</v>
      </c>
      <c r="G14" s="36" t="s">
        <v>83</v>
      </c>
      <c r="H14" s="54" t="s">
        <v>84</v>
      </c>
      <c r="L14" s="20"/>
      <c r="M14" s="1"/>
    </row>
    <row r="15" spans="1:13">
      <c r="A15" s="45" t="s">
        <v>85</v>
      </c>
      <c r="B15" s="46">
        <v>4</v>
      </c>
      <c r="C15" s="47">
        <v>0.63</v>
      </c>
      <c r="D15" s="48">
        <f t="shared" si="2"/>
        <v>2.52</v>
      </c>
      <c r="E15" s="49" t="s">
        <v>82</v>
      </c>
      <c r="F15" s="71" t="s">
        <v>7</v>
      </c>
      <c r="G15" s="36" t="s">
        <v>83</v>
      </c>
      <c r="H15" s="54" t="s">
        <v>84</v>
      </c>
      <c r="L15" s="20"/>
      <c r="M15" s="1"/>
    </row>
  </sheetData>
  <hyperlinks>
    <hyperlink ref="E2" r:id="rId1" xr:uid="{507CC317-AFEF-45D1-A788-6CC9C35EA51B}"/>
    <hyperlink ref="E3" r:id="rId2" xr:uid="{5520E681-CA01-4386-8B85-44855D94306C}"/>
    <hyperlink ref="E5" r:id="rId3" xr:uid="{C0BBC918-CC1C-44E2-959C-BC73247DE214}"/>
    <hyperlink ref="E6" r:id="rId4" xr:uid="{41B876E7-7124-4348-86E6-98F19E294E5B}"/>
    <hyperlink ref="E7" r:id="rId5" xr:uid="{BF0E2D34-1D49-4A88-9585-CE249567A6E2}"/>
    <hyperlink ref="E8" r:id="rId6" xr:uid="{D0669B37-37AC-4E09-B827-0DEF69FD0F2D}"/>
    <hyperlink ref="E9" r:id="rId7" xr:uid="{B154215A-7C42-4AE2-9559-83CB41420739}"/>
    <hyperlink ref="E14" r:id="rId8" xr:uid="{358A8E3A-3820-40B3-BD20-C675B1A65428}"/>
    <hyperlink ref="E15" r:id="rId9" xr:uid="{F59D27C1-ADC1-4F08-9822-7E15B197558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2025-04-30T19:22:23Z</dcterms:created>
  <dcterms:modified xsi:type="dcterms:W3CDTF">2025-07-08T23:07:16Z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606f69-b0ae-4874-be30-7d43a3c7be10_Enabled">
    <vt:lpwstr>true</vt:lpwstr>
  </property>
  <property fmtid="{D5CDD505-2E9C-101B-9397-08002B2CF9AE}" pid="3" name="MSIP_Label_f7606f69-b0ae-4874-be30-7d43a3c7be10_SetDate">
    <vt:lpwstr>2025-04-30T19:22:30Z</vt:lpwstr>
  </property>
  <property fmtid="{D5CDD505-2E9C-101B-9397-08002B2CF9AE}" pid="4" name="MSIP_Label_f7606f69-b0ae-4874-be30-7d43a3c7be10_Method">
    <vt:lpwstr>Standard</vt:lpwstr>
  </property>
  <property fmtid="{D5CDD505-2E9C-101B-9397-08002B2CF9AE}" pid="5" name="MSIP_Label_f7606f69-b0ae-4874-be30-7d43a3c7be10_Name">
    <vt:lpwstr>defa4170-0d19-0005-0001-bc88714345d2</vt:lpwstr>
  </property>
  <property fmtid="{D5CDD505-2E9C-101B-9397-08002B2CF9AE}" pid="6" name="MSIP_Label_f7606f69-b0ae-4874-be30-7d43a3c7be10_SiteId">
    <vt:lpwstr>4130bd39-7c53-419c-b1e5-8758d6d63f21</vt:lpwstr>
  </property>
  <property fmtid="{D5CDD505-2E9C-101B-9397-08002B2CF9AE}" pid="7" name="MSIP_Label_f7606f69-b0ae-4874-be30-7d43a3c7be10_ActionId">
    <vt:lpwstr>03dbd215-b20d-4d1d-b0f9-70bb89920fcd</vt:lpwstr>
  </property>
  <property fmtid="{D5CDD505-2E9C-101B-9397-08002B2CF9AE}" pid="8" name="MSIP_Label_f7606f69-b0ae-4874-be30-7d43a3c7be10_ContentBits">
    <vt:lpwstr>0</vt:lpwstr>
  </property>
  <property fmtid="{D5CDD505-2E9C-101B-9397-08002B2CF9AE}" pid="9" name="MSIP_Label_f7606f69-b0ae-4874-be30-7d43a3c7be10_Tag">
    <vt:lpwstr>10, 3, 0, 2</vt:lpwstr>
  </property>
</Properties>
</file>