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Documentos\Code like a bosch\CodelikeaBosch\"/>
    </mc:Choice>
  </mc:AlternateContent>
  <xr:revisionPtr revIDLastSave="0" documentId="13_ncr:1_{5235716F-1055-4EAF-B054-A610B0ECB0C3}" xr6:coauthVersionLast="47" xr6:coauthVersionMax="47" xr10:uidLastSave="{00000000-0000-0000-0000-000000000000}"/>
  <bookViews>
    <workbookView xWindow="-120" yWindow="-120" windowWidth="20730" windowHeight="11160" xr2:uid="{644E4297-9CE8-4CF8-AC87-80C5D670008D}"/>
  </bookViews>
  <sheets>
    <sheet name="Gas" sheetId="1" r:id="rId1"/>
    <sheet name="Eletric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  <c r="O7" i="1"/>
  <c r="O2" i="1"/>
  <c r="O3" i="1"/>
  <c r="O4" i="1"/>
  <c r="N4" i="1"/>
  <c r="H2" i="2"/>
  <c r="G2" i="2"/>
  <c r="G3" i="2"/>
  <c r="K4" i="1"/>
  <c r="N3" i="1"/>
  <c r="K3" i="1"/>
  <c r="N2" i="1"/>
  <c r="K2" i="1"/>
  <c r="J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C3" i="2"/>
  <c r="A3" i="2" s="1"/>
  <c r="F3" i="2" s="1"/>
  <c r="C4" i="2"/>
  <c r="A4" i="2" s="1"/>
  <c r="C5" i="2"/>
  <c r="A5" i="2" s="1"/>
  <c r="C6" i="2"/>
  <c r="A6" i="2" s="1"/>
  <c r="C7" i="2"/>
  <c r="C8" i="2"/>
  <c r="A8" i="2" s="1"/>
  <c r="C9" i="2"/>
  <c r="A9" i="2" s="1"/>
  <c r="C10" i="2"/>
  <c r="A10" i="2" s="1"/>
  <c r="C11" i="2"/>
  <c r="C12" i="2"/>
  <c r="A12" i="2" s="1"/>
  <c r="C13" i="2"/>
  <c r="A13" i="2" s="1"/>
  <c r="C14" i="2"/>
  <c r="A14" i="2" s="1"/>
  <c r="C15" i="2"/>
  <c r="C16" i="2"/>
  <c r="A16" i="2" s="1"/>
  <c r="C17" i="2"/>
  <c r="A17" i="2" s="1"/>
  <c r="A7" i="2"/>
  <c r="A11" i="2"/>
  <c r="A15" i="2"/>
  <c r="A2" i="2"/>
  <c r="C2" i="2"/>
  <c r="G3" i="1"/>
  <c r="B3" i="1" s="1"/>
  <c r="A3" i="1" s="1"/>
  <c r="J3" i="1" s="1"/>
  <c r="G4" i="1"/>
  <c r="G5" i="1"/>
  <c r="G6" i="1"/>
  <c r="B6" i="1" s="1"/>
  <c r="A6" i="1" s="1"/>
  <c r="J6" i="1" s="1"/>
  <c r="G7" i="1"/>
  <c r="B7" i="1" s="1"/>
  <c r="A7" i="1" s="1"/>
  <c r="J7" i="1" s="1"/>
  <c r="G8" i="1"/>
  <c r="B8" i="1" s="1"/>
  <c r="A8" i="1" s="1"/>
  <c r="J8" i="1" s="1"/>
  <c r="G9" i="1"/>
  <c r="B9" i="1" s="1"/>
  <c r="A9" i="1" s="1"/>
  <c r="J9" i="1" s="1"/>
  <c r="G10" i="1"/>
  <c r="B10" i="1" s="1"/>
  <c r="A10" i="1" s="1"/>
  <c r="J10" i="1" s="1"/>
  <c r="G11" i="1"/>
  <c r="G12" i="1"/>
  <c r="B12" i="1" s="1"/>
  <c r="A12" i="1" s="1"/>
  <c r="J12" i="1" s="1"/>
  <c r="G13" i="1"/>
  <c r="B13" i="1" s="1"/>
  <c r="A13" i="1" s="1"/>
  <c r="J13" i="1" s="1"/>
  <c r="G14" i="1"/>
  <c r="B14" i="1" s="1"/>
  <c r="A14" i="1" s="1"/>
  <c r="J14" i="1" s="1"/>
  <c r="G15" i="1"/>
  <c r="G16" i="1"/>
  <c r="G17" i="1"/>
  <c r="B17" i="1" s="1"/>
  <c r="A17" i="1" s="1"/>
  <c r="J17" i="1" s="1"/>
  <c r="G18" i="1"/>
  <c r="B18" i="1" s="1"/>
  <c r="A18" i="1" s="1"/>
  <c r="J18" i="1" s="1"/>
  <c r="G2" i="1"/>
  <c r="B2" i="1" s="1"/>
  <c r="A2" i="1" s="1"/>
  <c r="B4" i="1"/>
  <c r="A4" i="1" s="1"/>
  <c r="J4" i="1" s="1"/>
  <c r="B5" i="1"/>
  <c r="A5" i="1" s="1"/>
  <c r="J5" i="1" s="1"/>
  <c r="B11" i="1"/>
  <c r="A11" i="1" s="1"/>
  <c r="J11" i="1" s="1"/>
  <c r="B15" i="1"/>
  <c r="A15" i="1" s="1"/>
  <c r="J15" i="1" s="1"/>
  <c r="B16" i="1"/>
  <c r="A16" i="1" s="1"/>
  <c r="J16" i="1" s="1"/>
  <c r="F2" i="2" l="1"/>
</calcChain>
</file>

<file path=xl/sharedStrings.xml><?xml version="1.0" encoding="utf-8"?>
<sst xmlns="http://schemas.openxmlformats.org/spreadsheetml/2006/main" count="27" uniqueCount="26">
  <si>
    <t>Gas Consumption (m^3/h)</t>
  </si>
  <si>
    <t>Efficiency of gas boiler (%)</t>
  </si>
  <si>
    <t>Volume (m^3)</t>
  </si>
  <si>
    <t>Delta T (°C)</t>
  </si>
  <si>
    <t>Heat loss</t>
  </si>
  <si>
    <t>Gas Cons. Per day (m^3)</t>
  </si>
  <si>
    <t>Solution: Gas Cons. Per day (m^3)</t>
  </si>
  <si>
    <t>40% of 27,74378 and 60% 22,03182</t>
  </si>
  <si>
    <t>54% of 27,74378 and 46% 22,03182</t>
  </si>
  <si>
    <t>30% of 27,74378 and 70% 22,03182</t>
  </si>
  <si>
    <t>Wattage of the lamp (W)</t>
  </si>
  <si>
    <t>Hours per Day (h)</t>
  </si>
  <si>
    <t>Cost per kWh ($)</t>
  </si>
  <si>
    <t>Wattage of the lamp (kW)</t>
  </si>
  <si>
    <t>Consumption (kWh)</t>
  </si>
  <si>
    <t>Total Cost ($)</t>
  </si>
  <si>
    <t>Total Cost in a month ($)</t>
  </si>
  <si>
    <t>Gas Cons. Per day (kWh)</t>
  </si>
  <si>
    <t>Solution: Gas Cons. Per day (kWh)</t>
  </si>
  <si>
    <t>Clorific Value of Gas (kW/m^3)</t>
  </si>
  <si>
    <t>Heat load (kW/h)</t>
  </si>
  <si>
    <t>Percentage of total savings (%)</t>
  </si>
  <si>
    <t>Before the Solution (€)</t>
  </si>
  <si>
    <t>Solution: Price avarege in Eu per day (€)</t>
  </si>
  <si>
    <t>Expected Average Temp (°C)</t>
  </si>
  <si>
    <t>Day Average Temp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</si>
</sst>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310E-F3FF-4DAC-BEBE-0F3CA98BB2CA}">
  <dimension ref="A1:P23"/>
  <sheetViews>
    <sheetView tabSelected="1" topLeftCell="H1" workbookViewId="0">
      <selection activeCell="P1" sqref="N1:P4"/>
    </sheetView>
  </sheetViews>
  <sheetFormatPr defaultRowHeight="15" x14ac:dyDescent="0.25"/>
  <cols>
    <col min="1" max="1" width="16.85546875" customWidth="1"/>
    <col min="2" max="2" width="9.85546875" customWidth="1"/>
    <col min="3" max="3" width="15" customWidth="1"/>
    <col min="4" max="4" width="19.42578125" customWidth="1"/>
    <col min="5" max="5" width="8" customWidth="1"/>
    <col min="6" max="6" width="9" customWidth="1"/>
    <col min="7" max="7" width="7" customWidth="1"/>
    <col min="8" max="8" width="14.5703125" customWidth="1"/>
    <col min="9" max="9" width="12.28515625" customWidth="1"/>
    <col min="10" max="10" width="14" customWidth="1"/>
    <col min="11" max="11" width="14.28515625" customWidth="1"/>
    <col min="12" max="12" width="30.5703125" customWidth="1"/>
    <col min="13" max="13" width="17" customWidth="1"/>
    <col min="14" max="14" width="15" customWidth="1"/>
    <col min="15" max="15" width="16" customWidth="1"/>
    <col min="16" max="16" width="16.85546875" customWidth="1"/>
  </cols>
  <sheetData>
    <row r="1" spans="1:16" ht="45" x14ac:dyDescent="0.25">
      <c r="A1" s="3" t="s">
        <v>0</v>
      </c>
      <c r="B1" s="3" t="s">
        <v>20</v>
      </c>
      <c r="C1" s="3" t="s">
        <v>1</v>
      </c>
      <c r="D1" s="3" t="s">
        <v>19</v>
      </c>
      <c r="E1" s="3" t="s">
        <v>2</v>
      </c>
      <c r="F1" s="3" t="s">
        <v>4</v>
      </c>
      <c r="G1" s="3" t="s">
        <v>3</v>
      </c>
      <c r="H1" s="3" t="s">
        <v>24</v>
      </c>
      <c r="I1" s="3" t="s">
        <v>25</v>
      </c>
      <c r="J1" s="3" t="s">
        <v>5</v>
      </c>
      <c r="K1" s="3" t="s">
        <v>6</v>
      </c>
      <c r="M1" s="3" t="s">
        <v>17</v>
      </c>
      <c r="N1" s="3" t="s">
        <v>18</v>
      </c>
      <c r="O1" s="3" t="s">
        <v>23</v>
      </c>
      <c r="P1" s="5" t="s">
        <v>21</v>
      </c>
    </row>
    <row r="2" spans="1:16" x14ac:dyDescent="0.25">
      <c r="A2" s="2">
        <f>(B2/(C2/100*D2))</f>
        <v>1.1559907520739834</v>
      </c>
      <c r="B2" s="2">
        <f t="shared" ref="B2:B18" si="0">((E2*G2*F2)/860)</f>
        <v>9.8837209302325579</v>
      </c>
      <c r="C2" s="2">
        <v>90</v>
      </c>
      <c r="D2" s="2">
        <v>9.5</v>
      </c>
      <c r="E2" s="2">
        <v>250</v>
      </c>
      <c r="F2" s="2">
        <v>1</v>
      </c>
      <c r="G2" s="2">
        <f>(H2-(I2))</f>
        <v>34</v>
      </c>
      <c r="H2" s="2">
        <v>22</v>
      </c>
      <c r="I2" s="2">
        <v>-12</v>
      </c>
      <c r="J2" s="7">
        <f t="shared" ref="J2:J18" si="1">(A2*24)</f>
        <v>27.743778049775599</v>
      </c>
      <c r="K2" s="7">
        <f>(0.7*J3+0.3*J2)</f>
        <v>23.745410036719704</v>
      </c>
      <c r="L2" t="s">
        <v>9</v>
      </c>
      <c r="M2" s="3">
        <f>J2*1.02264*40/3.6</f>
        <v>315.24330205358353</v>
      </c>
      <c r="N2" s="3">
        <f>(0.7*M3+0.3*M2)</f>
        <v>269.81117911056708</v>
      </c>
      <c r="O2" s="3">
        <f>0.0782*N2</f>
        <v>21.099234206446347</v>
      </c>
      <c r="P2" s="5">
        <f>(1 - O2/O7)*100</f>
        <v>14.411764705882346</v>
      </c>
    </row>
    <row r="3" spans="1:16" x14ac:dyDescent="0.25">
      <c r="A3" s="2">
        <f>(B3/(C3/100*D3))</f>
        <v>0.91799265605875147</v>
      </c>
      <c r="B3" s="2">
        <f t="shared" si="0"/>
        <v>7.8488372093023253</v>
      </c>
      <c r="C3" s="2">
        <v>90</v>
      </c>
      <c r="D3" s="2">
        <v>9.5</v>
      </c>
      <c r="E3" s="2">
        <v>250</v>
      </c>
      <c r="F3" s="2">
        <v>1</v>
      </c>
      <c r="G3" s="2">
        <f t="shared" ref="G3:G18" si="2">(H3-(I3))</f>
        <v>27</v>
      </c>
      <c r="H3" s="2">
        <v>15</v>
      </c>
      <c r="I3" s="2">
        <v>-12</v>
      </c>
      <c r="J3" s="7">
        <f t="shared" si="1"/>
        <v>22.031823745410037</v>
      </c>
      <c r="K3" s="7">
        <f>(0.6*J3+0.4*J2)</f>
        <v>24.316605467156261</v>
      </c>
      <c r="L3" t="s">
        <v>7</v>
      </c>
      <c r="M3" s="3">
        <f t="shared" ref="M3:M18" si="3">J3*1.02264*40/3.6</f>
        <v>250.34026927784575</v>
      </c>
      <c r="N3" s="3">
        <f>(0.6*M3+0.4*M2)</f>
        <v>276.30148238814087</v>
      </c>
      <c r="O3" s="3">
        <f>0.0782*N3</f>
        <v>21.606775922752618</v>
      </c>
      <c r="P3" s="5">
        <f>(1 - O3/O7)*100</f>
        <v>12.352941176470578</v>
      </c>
    </row>
    <row r="4" spans="1:16" x14ac:dyDescent="0.25">
      <c r="A4" s="2">
        <f t="shared" ref="A4:A18" si="4">(B4/(C4/100*D4))</f>
        <v>0</v>
      </c>
      <c r="B4" s="2">
        <f t="shared" si="0"/>
        <v>0</v>
      </c>
      <c r="C4" s="2">
        <v>90</v>
      </c>
      <c r="D4" s="2">
        <v>9.5</v>
      </c>
      <c r="E4" s="2">
        <v>250</v>
      </c>
      <c r="F4" s="2">
        <v>1</v>
      </c>
      <c r="G4" s="2">
        <f t="shared" si="2"/>
        <v>0</v>
      </c>
      <c r="H4" s="2"/>
      <c r="I4" s="2"/>
      <c r="J4" s="7">
        <f t="shared" si="1"/>
        <v>0</v>
      </c>
      <c r="K4" s="7">
        <f>(0.46*J3+0.54*J2)</f>
        <v>25.116279069767444</v>
      </c>
      <c r="L4" t="s">
        <v>8</v>
      </c>
      <c r="M4" s="3">
        <f t="shared" si="3"/>
        <v>0</v>
      </c>
      <c r="N4" s="3">
        <f>(0.46*M3+0.54*M2)</f>
        <v>285.38790697674415</v>
      </c>
      <c r="O4" s="3">
        <f>0.0782*N4</f>
        <v>22.317334325581395</v>
      </c>
      <c r="P4" s="5">
        <f>(1 - O4/O7)*100</f>
        <v>9.4705882352941089</v>
      </c>
    </row>
    <row r="5" spans="1:16" x14ac:dyDescent="0.25">
      <c r="A5" s="2">
        <f t="shared" si="4"/>
        <v>0</v>
      </c>
      <c r="B5" s="2">
        <f t="shared" si="0"/>
        <v>0</v>
      </c>
      <c r="C5" s="2">
        <v>90</v>
      </c>
      <c r="D5" s="2">
        <v>9.5</v>
      </c>
      <c r="E5" s="2">
        <v>250</v>
      </c>
      <c r="F5" s="2">
        <v>1</v>
      </c>
      <c r="G5" s="2">
        <f t="shared" si="2"/>
        <v>0</v>
      </c>
      <c r="H5" s="2"/>
      <c r="I5" s="2"/>
      <c r="J5" s="7">
        <f t="shared" si="1"/>
        <v>0</v>
      </c>
      <c r="K5" s="7"/>
      <c r="M5" s="3">
        <f t="shared" si="3"/>
        <v>0</v>
      </c>
      <c r="N5" s="3"/>
      <c r="O5" s="3"/>
    </row>
    <row r="6" spans="1:16" ht="30" x14ac:dyDescent="0.25">
      <c r="A6" s="2">
        <f t="shared" si="4"/>
        <v>0</v>
      </c>
      <c r="B6" s="2">
        <f t="shared" si="0"/>
        <v>0</v>
      </c>
      <c r="C6" s="2">
        <v>90</v>
      </c>
      <c r="D6" s="2">
        <v>9.5</v>
      </c>
      <c r="E6" s="2">
        <v>250</v>
      </c>
      <c r="F6" s="2">
        <v>1</v>
      </c>
      <c r="G6" s="2">
        <f t="shared" si="2"/>
        <v>0</v>
      </c>
      <c r="H6" s="2"/>
      <c r="I6" s="2"/>
      <c r="J6" s="7">
        <f t="shared" si="1"/>
        <v>0</v>
      </c>
      <c r="K6" s="7"/>
      <c r="M6" s="3">
        <f t="shared" si="3"/>
        <v>0</v>
      </c>
      <c r="N6" s="3"/>
      <c r="O6" s="3" t="s">
        <v>22</v>
      </c>
    </row>
    <row r="7" spans="1:16" x14ac:dyDescent="0.25">
      <c r="A7" s="2">
        <f t="shared" si="4"/>
        <v>0</v>
      </c>
      <c r="B7" s="2">
        <f t="shared" si="0"/>
        <v>0</v>
      </c>
      <c r="C7" s="2">
        <v>90</v>
      </c>
      <c r="D7" s="2">
        <v>9.5</v>
      </c>
      <c r="E7" s="2">
        <v>250</v>
      </c>
      <c r="F7" s="2">
        <v>1</v>
      </c>
      <c r="G7" s="2">
        <f t="shared" si="2"/>
        <v>0</v>
      </c>
      <c r="H7" s="2"/>
      <c r="I7" s="2"/>
      <c r="J7" s="7">
        <f t="shared" si="1"/>
        <v>0</v>
      </c>
      <c r="K7" s="7"/>
      <c r="M7" s="3">
        <f t="shared" si="3"/>
        <v>0</v>
      </c>
      <c r="N7" s="3"/>
      <c r="O7" s="3">
        <f>0.0782*M2</f>
        <v>24.652026220590233</v>
      </c>
    </row>
    <row r="8" spans="1:16" x14ac:dyDescent="0.25">
      <c r="A8" s="2">
        <f t="shared" si="4"/>
        <v>0</v>
      </c>
      <c r="B8" s="2">
        <f t="shared" si="0"/>
        <v>0</v>
      </c>
      <c r="C8" s="2">
        <v>90</v>
      </c>
      <c r="D8" s="2">
        <v>9.5</v>
      </c>
      <c r="E8" s="2">
        <v>250</v>
      </c>
      <c r="F8" s="2">
        <v>1</v>
      </c>
      <c r="G8" s="2">
        <f t="shared" si="2"/>
        <v>0</v>
      </c>
      <c r="H8" s="2"/>
      <c r="I8" s="2"/>
      <c r="J8" s="7">
        <f t="shared" si="1"/>
        <v>0</v>
      </c>
      <c r="K8" s="7"/>
      <c r="M8" s="3">
        <f t="shared" si="3"/>
        <v>0</v>
      </c>
      <c r="N8" s="3"/>
      <c r="O8" s="3"/>
    </row>
    <row r="9" spans="1:16" x14ac:dyDescent="0.25">
      <c r="A9" s="2">
        <f t="shared" si="4"/>
        <v>0</v>
      </c>
      <c r="B9" s="2">
        <f t="shared" si="0"/>
        <v>0</v>
      </c>
      <c r="C9" s="2">
        <v>90</v>
      </c>
      <c r="D9" s="2">
        <v>9.5</v>
      </c>
      <c r="E9" s="2">
        <v>250</v>
      </c>
      <c r="F9" s="2">
        <v>1</v>
      </c>
      <c r="G9" s="2">
        <f t="shared" si="2"/>
        <v>0</v>
      </c>
      <c r="H9" s="2"/>
      <c r="I9" s="2"/>
      <c r="J9" s="7">
        <f t="shared" si="1"/>
        <v>0</v>
      </c>
      <c r="K9" s="7"/>
      <c r="M9" s="3">
        <f t="shared" si="3"/>
        <v>0</v>
      </c>
      <c r="N9" s="3"/>
      <c r="O9" s="3"/>
    </row>
    <row r="10" spans="1:16" x14ac:dyDescent="0.25">
      <c r="A10" s="2">
        <f t="shared" si="4"/>
        <v>0</v>
      </c>
      <c r="B10" s="2">
        <f t="shared" si="0"/>
        <v>0</v>
      </c>
      <c r="C10" s="2">
        <v>90</v>
      </c>
      <c r="D10" s="2">
        <v>9.5</v>
      </c>
      <c r="E10" s="2">
        <v>250</v>
      </c>
      <c r="F10" s="2">
        <v>1</v>
      </c>
      <c r="G10" s="2">
        <f t="shared" si="2"/>
        <v>0</v>
      </c>
      <c r="H10" s="2"/>
      <c r="I10" s="2"/>
      <c r="J10" s="7">
        <f t="shared" si="1"/>
        <v>0</v>
      </c>
      <c r="K10" s="7"/>
      <c r="M10" s="3">
        <f t="shared" si="3"/>
        <v>0</v>
      </c>
      <c r="N10" s="3"/>
      <c r="O10" s="3"/>
    </row>
    <row r="11" spans="1:16" x14ac:dyDescent="0.25">
      <c r="A11" s="2">
        <f t="shared" si="4"/>
        <v>0</v>
      </c>
      <c r="B11" s="2">
        <f t="shared" si="0"/>
        <v>0</v>
      </c>
      <c r="C11" s="2">
        <v>90</v>
      </c>
      <c r="D11" s="2">
        <v>9.5</v>
      </c>
      <c r="E11" s="2">
        <v>250</v>
      </c>
      <c r="F11" s="2">
        <v>1</v>
      </c>
      <c r="G11" s="2">
        <f t="shared" si="2"/>
        <v>0</v>
      </c>
      <c r="H11" s="2"/>
      <c r="I11" s="2"/>
      <c r="J11" s="7">
        <f t="shared" si="1"/>
        <v>0</v>
      </c>
      <c r="K11" s="7"/>
      <c r="M11" s="3">
        <f t="shared" si="3"/>
        <v>0</v>
      </c>
      <c r="N11" s="3"/>
      <c r="O11" s="3"/>
    </row>
    <row r="12" spans="1:16" x14ac:dyDescent="0.25">
      <c r="A12" s="2">
        <f t="shared" si="4"/>
        <v>0</v>
      </c>
      <c r="B12" s="2">
        <f t="shared" si="0"/>
        <v>0</v>
      </c>
      <c r="C12" s="2">
        <v>90</v>
      </c>
      <c r="D12" s="2">
        <v>9.5</v>
      </c>
      <c r="E12" s="2">
        <v>250</v>
      </c>
      <c r="F12" s="2">
        <v>1</v>
      </c>
      <c r="G12" s="2">
        <f t="shared" si="2"/>
        <v>0</v>
      </c>
      <c r="H12" s="2"/>
      <c r="I12" s="2"/>
      <c r="J12" s="7">
        <f t="shared" si="1"/>
        <v>0</v>
      </c>
      <c r="K12" s="7"/>
      <c r="M12" s="3">
        <f t="shared" si="3"/>
        <v>0</v>
      </c>
      <c r="N12" s="3"/>
      <c r="O12" s="3"/>
    </row>
    <row r="13" spans="1:16" x14ac:dyDescent="0.25">
      <c r="A13" s="2">
        <f t="shared" si="4"/>
        <v>0</v>
      </c>
      <c r="B13" s="2">
        <f t="shared" si="0"/>
        <v>0</v>
      </c>
      <c r="C13" s="2">
        <v>90</v>
      </c>
      <c r="D13" s="2">
        <v>9.5</v>
      </c>
      <c r="E13" s="2">
        <v>250</v>
      </c>
      <c r="F13" s="2">
        <v>1</v>
      </c>
      <c r="G13" s="2">
        <f t="shared" si="2"/>
        <v>0</v>
      </c>
      <c r="H13" s="2"/>
      <c r="I13" s="2"/>
      <c r="J13" s="7">
        <f t="shared" si="1"/>
        <v>0</v>
      </c>
      <c r="K13" s="7"/>
      <c r="M13" s="3">
        <f t="shared" si="3"/>
        <v>0</v>
      </c>
      <c r="N13" s="3"/>
      <c r="O13" s="3"/>
    </row>
    <row r="14" spans="1:16" x14ac:dyDescent="0.25">
      <c r="A14" s="2">
        <f t="shared" si="4"/>
        <v>0</v>
      </c>
      <c r="B14" s="2">
        <f t="shared" si="0"/>
        <v>0</v>
      </c>
      <c r="C14" s="2">
        <v>90</v>
      </c>
      <c r="D14" s="2">
        <v>9.5</v>
      </c>
      <c r="E14" s="2">
        <v>250</v>
      </c>
      <c r="F14" s="2">
        <v>1</v>
      </c>
      <c r="G14" s="2">
        <f t="shared" si="2"/>
        <v>0</v>
      </c>
      <c r="H14" s="2"/>
      <c r="I14" s="2"/>
      <c r="J14" s="7">
        <f t="shared" si="1"/>
        <v>0</v>
      </c>
      <c r="K14" s="7"/>
      <c r="M14" s="3">
        <f t="shared" si="3"/>
        <v>0</v>
      </c>
      <c r="N14" s="3"/>
      <c r="O14" s="3"/>
    </row>
    <row r="15" spans="1:16" x14ac:dyDescent="0.25">
      <c r="A15" s="2">
        <f t="shared" si="4"/>
        <v>0</v>
      </c>
      <c r="B15" s="2">
        <f t="shared" si="0"/>
        <v>0</v>
      </c>
      <c r="C15" s="2">
        <v>90</v>
      </c>
      <c r="D15" s="2">
        <v>9.5</v>
      </c>
      <c r="E15" s="2">
        <v>250</v>
      </c>
      <c r="F15" s="2">
        <v>1</v>
      </c>
      <c r="G15" s="2">
        <f t="shared" si="2"/>
        <v>0</v>
      </c>
      <c r="H15" s="2"/>
      <c r="I15" s="2"/>
      <c r="J15" s="7">
        <f t="shared" si="1"/>
        <v>0</v>
      </c>
      <c r="K15" s="7"/>
      <c r="M15" s="3">
        <f t="shared" si="3"/>
        <v>0</v>
      </c>
      <c r="N15" s="3"/>
      <c r="O15" s="3"/>
    </row>
    <row r="16" spans="1:16" x14ac:dyDescent="0.25">
      <c r="A16" s="2">
        <f t="shared" si="4"/>
        <v>0</v>
      </c>
      <c r="B16" s="2">
        <f t="shared" si="0"/>
        <v>0</v>
      </c>
      <c r="C16" s="2">
        <v>90</v>
      </c>
      <c r="D16" s="2">
        <v>9.5</v>
      </c>
      <c r="E16" s="2">
        <v>250</v>
      </c>
      <c r="F16" s="2">
        <v>1</v>
      </c>
      <c r="G16" s="2">
        <f t="shared" si="2"/>
        <v>0</v>
      </c>
      <c r="H16" s="2"/>
      <c r="I16" s="2"/>
      <c r="J16" s="7">
        <f t="shared" si="1"/>
        <v>0</v>
      </c>
      <c r="K16" s="7"/>
      <c r="M16" s="3">
        <f t="shared" si="3"/>
        <v>0</v>
      </c>
      <c r="N16" s="3"/>
      <c r="O16" s="3"/>
    </row>
    <row r="17" spans="1:15" x14ac:dyDescent="0.25">
      <c r="A17" s="2">
        <f t="shared" si="4"/>
        <v>0</v>
      </c>
      <c r="B17" s="2">
        <f t="shared" si="0"/>
        <v>0</v>
      </c>
      <c r="C17" s="2">
        <v>90</v>
      </c>
      <c r="D17" s="2">
        <v>9.5</v>
      </c>
      <c r="E17" s="2">
        <v>250</v>
      </c>
      <c r="F17" s="2">
        <v>1</v>
      </c>
      <c r="G17" s="2">
        <f t="shared" si="2"/>
        <v>0</v>
      </c>
      <c r="H17" s="2"/>
      <c r="I17" s="2"/>
      <c r="J17" s="7">
        <f t="shared" si="1"/>
        <v>0</v>
      </c>
      <c r="K17" s="7"/>
      <c r="M17" s="3">
        <f t="shared" si="3"/>
        <v>0</v>
      </c>
      <c r="N17" s="3"/>
      <c r="O17" s="3"/>
    </row>
    <row r="18" spans="1:15" x14ac:dyDescent="0.25">
      <c r="A18" s="2">
        <f t="shared" si="4"/>
        <v>0</v>
      </c>
      <c r="B18" s="2">
        <f t="shared" si="0"/>
        <v>0</v>
      </c>
      <c r="C18" s="2">
        <v>90</v>
      </c>
      <c r="D18" s="2">
        <v>9.5</v>
      </c>
      <c r="E18" s="2">
        <v>250</v>
      </c>
      <c r="F18" s="2">
        <v>1</v>
      </c>
      <c r="G18" s="2">
        <f t="shared" si="2"/>
        <v>0</v>
      </c>
      <c r="H18" s="2"/>
      <c r="I18" s="2"/>
      <c r="J18" s="7">
        <f t="shared" si="1"/>
        <v>0</v>
      </c>
      <c r="K18" s="7"/>
      <c r="M18" s="3">
        <f t="shared" si="3"/>
        <v>0</v>
      </c>
      <c r="N18" s="3"/>
      <c r="O18" s="3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M19" s="3"/>
      <c r="N19" s="3"/>
      <c r="O19" s="3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M20" s="3"/>
      <c r="N20" s="3"/>
      <c r="O20" s="3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 s="3"/>
      <c r="N21" s="3"/>
      <c r="O21" s="3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M22" s="4"/>
      <c r="N22" s="4"/>
      <c r="O22" s="4"/>
    </row>
    <row r="23" spans="1:15" x14ac:dyDescent="0.25">
      <c r="M23" s="8"/>
      <c r="N23" s="8"/>
      <c r="O23" s="8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1B34-986F-4437-AAAC-99E0C353BA0C}">
  <dimension ref="A1:Q42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20" customWidth="1"/>
    <col min="3" max="3" width="14.140625" customWidth="1"/>
    <col min="4" max="4" width="14.28515625" customWidth="1"/>
    <col min="7" max="7" width="15.28515625" customWidth="1"/>
    <col min="8" max="8" width="21.7109375" customWidth="1"/>
  </cols>
  <sheetData>
    <row r="1" spans="1:17" ht="30.75" customHeight="1" x14ac:dyDescent="0.25">
      <c r="A1" s="5" t="s">
        <v>14</v>
      </c>
      <c r="B1" s="5" t="s">
        <v>10</v>
      </c>
      <c r="C1" s="5" t="s">
        <v>13</v>
      </c>
      <c r="D1" s="5" t="s">
        <v>11</v>
      </c>
      <c r="E1" s="5" t="s">
        <v>12</v>
      </c>
      <c r="F1" s="5" t="s">
        <v>15</v>
      </c>
      <c r="G1" s="5" t="s">
        <v>16</v>
      </c>
      <c r="H1" s="5" t="s">
        <v>21</v>
      </c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5">
        <f>C2*D2</f>
        <v>0.24</v>
      </c>
      <c r="B2" s="5">
        <v>12</v>
      </c>
      <c r="C2" s="5">
        <f>B2/1000</f>
        <v>1.2E-2</v>
      </c>
      <c r="D2" s="5">
        <v>20</v>
      </c>
      <c r="E2" s="5">
        <v>0.14000000000000001</v>
      </c>
      <c r="F2" s="5">
        <f>E2*A2</f>
        <v>3.3600000000000005E-2</v>
      </c>
      <c r="G2" s="5">
        <f>F2*30</f>
        <v>1.0080000000000002</v>
      </c>
      <c r="H2" s="5">
        <f>(1 - G3/G2)*100</f>
        <v>60.000000000000007</v>
      </c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5">
        <f t="shared" ref="A3:A17" si="0">C3*D3</f>
        <v>9.6000000000000002E-2</v>
      </c>
      <c r="B3" s="5">
        <v>12</v>
      </c>
      <c r="C3" s="5">
        <f t="shared" ref="C3:C17" si="1">B3/1000</f>
        <v>1.2E-2</v>
      </c>
      <c r="D3" s="5">
        <v>8</v>
      </c>
      <c r="E3" s="5">
        <v>0.14000000000000001</v>
      </c>
      <c r="F3" s="5">
        <f t="shared" ref="F3:F17" si="2">E3*A3</f>
        <v>1.3440000000000002E-2</v>
      </c>
      <c r="G3" s="5">
        <f>F3*30</f>
        <v>0.40320000000000006</v>
      </c>
      <c r="H3" s="5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5">
        <f t="shared" si="0"/>
        <v>0</v>
      </c>
      <c r="B4" s="5"/>
      <c r="C4" s="5">
        <f t="shared" si="1"/>
        <v>0</v>
      </c>
      <c r="D4" s="5"/>
      <c r="E4" s="5">
        <v>0.14000000000000001</v>
      </c>
      <c r="F4" s="5">
        <f t="shared" si="2"/>
        <v>0</v>
      </c>
      <c r="G4" s="5">
        <f t="shared" ref="G4:G17" si="3">F4*30</f>
        <v>0</v>
      </c>
      <c r="H4" s="5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5">
        <f t="shared" si="0"/>
        <v>0</v>
      </c>
      <c r="B5" s="5"/>
      <c r="C5" s="5">
        <f t="shared" si="1"/>
        <v>0</v>
      </c>
      <c r="D5" s="5"/>
      <c r="E5" s="5">
        <v>0.14000000000000001</v>
      </c>
      <c r="F5" s="5">
        <f t="shared" si="2"/>
        <v>0</v>
      </c>
      <c r="G5" s="5">
        <f t="shared" si="3"/>
        <v>0</v>
      </c>
      <c r="H5" s="5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5">
        <f t="shared" si="0"/>
        <v>0</v>
      </c>
      <c r="B6" s="5"/>
      <c r="C6" s="5">
        <f t="shared" si="1"/>
        <v>0</v>
      </c>
      <c r="D6" s="5"/>
      <c r="E6" s="5">
        <v>0.14000000000000001</v>
      </c>
      <c r="F6" s="5">
        <f t="shared" si="2"/>
        <v>0</v>
      </c>
      <c r="G6" s="5">
        <f t="shared" si="3"/>
        <v>0</v>
      </c>
      <c r="H6" s="5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5">
        <f t="shared" si="0"/>
        <v>0</v>
      </c>
      <c r="B7" s="5"/>
      <c r="C7" s="5">
        <f t="shared" si="1"/>
        <v>0</v>
      </c>
      <c r="D7" s="5"/>
      <c r="E7" s="5">
        <v>0.14000000000000001</v>
      </c>
      <c r="F7" s="5">
        <f t="shared" si="2"/>
        <v>0</v>
      </c>
      <c r="G7" s="5">
        <f t="shared" si="3"/>
        <v>0</v>
      </c>
      <c r="H7" s="5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A8" s="5">
        <f t="shared" si="0"/>
        <v>0</v>
      </c>
      <c r="B8" s="5"/>
      <c r="C8" s="5">
        <f t="shared" si="1"/>
        <v>0</v>
      </c>
      <c r="D8" s="5"/>
      <c r="E8" s="5">
        <v>0.14000000000000001</v>
      </c>
      <c r="F8" s="5">
        <f t="shared" si="2"/>
        <v>0</v>
      </c>
      <c r="G8" s="5">
        <f t="shared" si="3"/>
        <v>0</v>
      </c>
      <c r="H8" s="5"/>
      <c r="I8" s="6"/>
      <c r="J8" s="6"/>
      <c r="K8" s="6"/>
      <c r="L8" s="6"/>
      <c r="M8" s="6"/>
      <c r="N8" s="6"/>
      <c r="O8" s="6"/>
      <c r="P8" s="6"/>
      <c r="Q8" s="6"/>
    </row>
    <row r="9" spans="1:17" x14ac:dyDescent="0.25">
      <c r="A9" s="5">
        <f t="shared" si="0"/>
        <v>0</v>
      </c>
      <c r="B9" s="5"/>
      <c r="C9" s="5">
        <f t="shared" si="1"/>
        <v>0</v>
      </c>
      <c r="D9" s="5"/>
      <c r="E9" s="5">
        <v>0.14000000000000001</v>
      </c>
      <c r="F9" s="5">
        <f t="shared" si="2"/>
        <v>0</v>
      </c>
      <c r="G9" s="5">
        <f t="shared" si="3"/>
        <v>0</v>
      </c>
      <c r="H9" s="5"/>
      <c r="I9" s="6"/>
      <c r="J9" s="6"/>
      <c r="K9" s="6"/>
      <c r="L9" s="6"/>
      <c r="M9" s="6"/>
      <c r="N9" s="6"/>
      <c r="O9" s="6"/>
      <c r="P9" s="6"/>
      <c r="Q9" s="6"/>
    </row>
    <row r="10" spans="1:17" x14ac:dyDescent="0.25">
      <c r="A10" s="5">
        <f t="shared" si="0"/>
        <v>0</v>
      </c>
      <c r="B10" s="5"/>
      <c r="C10" s="5">
        <f t="shared" si="1"/>
        <v>0</v>
      </c>
      <c r="D10" s="5"/>
      <c r="E10" s="5">
        <v>0.14000000000000001</v>
      </c>
      <c r="F10" s="5">
        <f t="shared" si="2"/>
        <v>0</v>
      </c>
      <c r="G10" s="5">
        <f t="shared" si="3"/>
        <v>0</v>
      </c>
      <c r="H10" s="5"/>
      <c r="I10" s="6"/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5">
        <f t="shared" si="0"/>
        <v>0</v>
      </c>
      <c r="B11" s="5"/>
      <c r="C11" s="5">
        <f t="shared" si="1"/>
        <v>0</v>
      </c>
      <c r="D11" s="5"/>
      <c r="E11" s="5">
        <v>0.14000000000000001</v>
      </c>
      <c r="F11" s="5">
        <f t="shared" si="2"/>
        <v>0</v>
      </c>
      <c r="G11" s="5">
        <f t="shared" si="3"/>
        <v>0</v>
      </c>
      <c r="H11" s="5"/>
      <c r="I11" s="6"/>
      <c r="J11" s="6"/>
      <c r="K11" s="6"/>
      <c r="L11" s="6"/>
      <c r="M11" s="6"/>
      <c r="N11" s="6"/>
      <c r="O11" s="6"/>
      <c r="P11" s="6"/>
      <c r="Q11" s="6"/>
    </row>
    <row r="12" spans="1:17" x14ac:dyDescent="0.25">
      <c r="A12" s="5">
        <f t="shared" si="0"/>
        <v>0</v>
      </c>
      <c r="B12" s="5"/>
      <c r="C12" s="5">
        <f t="shared" si="1"/>
        <v>0</v>
      </c>
      <c r="D12" s="5"/>
      <c r="E12" s="5">
        <v>0.14000000000000001</v>
      </c>
      <c r="F12" s="5">
        <f t="shared" si="2"/>
        <v>0</v>
      </c>
      <c r="G12" s="5">
        <f t="shared" si="3"/>
        <v>0</v>
      </c>
      <c r="H12" s="5"/>
      <c r="I12" s="6"/>
      <c r="J12" s="6"/>
      <c r="K12" s="6"/>
      <c r="L12" s="6"/>
      <c r="M12" s="6"/>
      <c r="N12" s="6"/>
      <c r="O12" s="6"/>
      <c r="P12" s="6"/>
      <c r="Q12" s="6"/>
    </row>
    <row r="13" spans="1:17" x14ac:dyDescent="0.25">
      <c r="A13" s="5">
        <f t="shared" si="0"/>
        <v>0</v>
      </c>
      <c r="B13" s="5"/>
      <c r="C13" s="5">
        <f t="shared" si="1"/>
        <v>0</v>
      </c>
      <c r="D13" s="5"/>
      <c r="E13" s="5">
        <v>0.14000000000000001</v>
      </c>
      <c r="F13" s="5">
        <f t="shared" si="2"/>
        <v>0</v>
      </c>
      <c r="G13" s="5">
        <f t="shared" si="3"/>
        <v>0</v>
      </c>
      <c r="H13" s="5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5">
        <f t="shared" si="0"/>
        <v>0</v>
      </c>
      <c r="B14" s="5"/>
      <c r="C14" s="5">
        <f t="shared" si="1"/>
        <v>0</v>
      </c>
      <c r="D14" s="5"/>
      <c r="E14" s="5">
        <v>0.14000000000000001</v>
      </c>
      <c r="F14" s="5">
        <f t="shared" si="2"/>
        <v>0</v>
      </c>
      <c r="G14" s="5">
        <f t="shared" si="3"/>
        <v>0</v>
      </c>
      <c r="H14" s="5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5">
      <c r="A15" s="5">
        <f t="shared" si="0"/>
        <v>0</v>
      </c>
      <c r="B15" s="5"/>
      <c r="C15" s="5">
        <f t="shared" si="1"/>
        <v>0</v>
      </c>
      <c r="D15" s="5"/>
      <c r="E15" s="5">
        <v>0.14000000000000001</v>
      </c>
      <c r="F15" s="5">
        <f t="shared" si="2"/>
        <v>0</v>
      </c>
      <c r="G15" s="5">
        <f t="shared" si="3"/>
        <v>0</v>
      </c>
      <c r="H15" s="5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A16" s="5">
        <f t="shared" si="0"/>
        <v>0</v>
      </c>
      <c r="B16" s="5"/>
      <c r="C16" s="5">
        <f t="shared" si="1"/>
        <v>0</v>
      </c>
      <c r="D16" s="5"/>
      <c r="E16" s="5">
        <v>0.14000000000000001</v>
      </c>
      <c r="F16" s="5">
        <f t="shared" si="2"/>
        <v>0</v>
      </c>
      <c r="G16" s="5">
        <f t="shared" si="3"/>
        <v>0</v>
      </c>
      <c r="H16" s="5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5">
        <f t="shared" si="0"/>
        <v>0</v>
      </c>
      <c r="B17" s="5"/>
      <c r="C17" s="5">
        <f t="shared" si="1"/>
        <v>0</v>
      </c>
      <c r="D17" s="5"/>
      <c r="E17" s="5">
        <v>0.14000000000000001</v>
      </c>
      <c r="F17" s="5">
        <f t="shared" si="2"/>
        <v>0</v>
      </c>
      <c r="G17" s="5">
        <f t="shared" si="3"/>
        <v>0</v>
      </c>
      <c r="H17" s="5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Gas</vt:lpstr>
      <vt:lpstr>Eletricity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2022-10-01T12:46:32Z</dcterms:created>
  <dcterms:modified xsi:type="dcterms:W3CDTF">2022-10-02T07:43:09Z</dcterms:modified>
</cp:coreProperties>
</file>