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adelsheim/Documents/Thesis/otteR/"/>
    </mc:Choice>
  </mc:AlternateContent>
  <xr:revisionPtr revIDLastSave="0" documentId="13_ncr:1_{60C33863-311C-ED4A-B600-726F0FE22BA1}" xr6:coauthVersionLast="47" xr6:coauthVersionMax="47" xr10:uidLastSave="{00000000-0000-0000-0000-000000000000}"/>
  <bookViews>
    <workbookView xWindow="10100" yWindow="980" windowWidth="17300" windowHeight="15880" xr2:uid="{BBDAB1C0-849B-9C4B-8551-D975829465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9" i="1"/>
  <c r="I8" i="1"/>
  <c r="I33" i="1"/>
  <c r="I26" i="1"/>
  <c r="I32" i="1"/>
  <c r="I31" i="1"/>
  <c r="I30" i="1"/>
  <c r="I29" i="1"/>
  <c r="I28" i="1"/>
  <c r="I27" i="1"/>
  <c r="I21" i="1"/>
  <c r="I22" i="1"/>
  <c r="I23" i="1"/>
  <c r="I24" i="1"/>
  <c r="I25" i="1"/>
  <c r="I20" i="1"/>
  <c r="I14" i="1"/>
  <c r="I15" i="1"/>
  <c r="I19" i="1"/>
  <c r="I18" i="1"/>
  <c r="I17" i="1"/>
  <c r="I16" i="1"/>
</calcChain>
</file>

<file path=xl/sharedStrings.xml><?xml version="1.0" encoding="utf-8"?>
<sst xmlns="http://schemas.openxmlformats.org/spreadsheetml/2006/main" count="196" uniqueCount="29">
  <si>
    <t>Age</t>
  </si>
  <si>
    <t>Sex</t>
  </si>
  <si>
    <t>Lifestage</t>
  </si>
  <si>
    <t>Parameter</t>
  </si>
  <si>
    <t>Mean</t>
  </si>
  <si>
    <t>Std dev</t>
  </si>
  <si>
    <t>juvenile</t>
  </si>
  <si>
    <t>mass</t>
  </si>
  <si>
    <t>MR_rest</t>
  </si>
  <si>
    <t>units</t>
  </si>
  <si>
    <t>kg</t>
  </si>
  <si>
    <t>mj/day</t>
  </si>
  <si>
    <t>MR_forage</t>
  </si>
  <si>
    <t>proportion</t>
  </si>
  <si>
    <t>act_budg_rest</t>
  </si>
  <si>
    <t>act_budg_forage</t>
  </si>
  <si>
    <t>act_budg_active</t>
  </si>
  <si>
    <t>MR_active</t>
  </si>
  <si>
    <t>pup</t>
  </si>
  <si>
    <t xml:space="preserve">Proportion of total </t>
  </si>
  <si>
    <t>notes</t>
  </si>
  <si>
    <t>thometz 2014</t>
  </si>
  <si>
    <t>thometz 2016</t>
  </si>
  <si>
    <t>with.pup</t>
  </si>
  <si>
    <t>no</t>
  </si>
  <si>
    <t>F</t>
  </si>
  <si>
    <t>yes</t>
  </si>
  <si>
    <t>adult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</si>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</sst>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97D0-695A-3446-90AF-F5CD3DB7D62D}">
  <dimension ref="A1:J33"/>
  <sheetViews>
    <sheetView tabSelected="1" topLeftCell="C1" workbookViewId="0">
      <selection activeCell="K1" sqref="K1:L34"/>
    </sheetView>
  </sheetViews>
  <sheetFormatPr baseColWidth="10" defaultRowHeight="16" x14ac:dyDescent="0.2"/>
  <cols>
    <col min="5" max="5" width="15" bestFit="1" customWidth="1"/>
  </cols>
  <sheetData>
    <row r="1" spans="1:10" x14ac:dyDescent="0.2">
      <c r="A1" t="s">
        <v>1</v>
      </c>
      <c r="B1" t="s">
        <v>23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9</v>
      </c>
      <c r="I1" t="s">
        <v>19</v>
      </c>
      <c r="J1" t="s">
        <v>20</v>
      </c>
    </row>
    <row r="2" spans="1:10" x14ac:dyDescent="0.2">
      <c r="A2" t="s">
        <v>28</v>
      </c>
      <c r="B2" t="s">
        <v>24</v>
      </c>
      <c r="C2" t="s">
        <v>6</v>
      </c>
      <c r="D2">
        <v>1</v>
      </c>
      <c r="E2" t="s">
        <v>7</v>
      </c>
      <c r="F2">
        <v>14.42</v>
      </c>
      <c r="G2">
        <v>1.39</v>
      </c>
      <c r="H2" t="s">
        <v>10</v>
      </c>
      <c r="I2">
        <v>1</v>
      </c>
      <c r="J2" t="s">
        <v>21</v>
      </c>
    </row>
    <row r="3" spans="1:10" x14ac:dyDescent="0.2">
      <c r="A3" t="s">
        <v>28</v>
      </c>
      <c r="B3" t="s">
        <v>24</v>
      </c>
      <c r="C3" t="s">
        <v>6</v>
      </c>
      <c r="D3">
        <v>1</v>
      </c>
      <c r="E3" t="s">
        <v>8</v>
      </c>
      <c r="F3">
        <v>1.65</v>
      </c>
      <c r="G3">
        <v>0.96</v>
      </c>
      <c r="H3" t="s">
        <v>11</v>
      </c>
      <c r="I3">
        <v>1</v>
      </c>
      <c r="J3" t="s">
        <v>21</v>
      </c>
    </row>
    <row r="4" spans="1:10" x14ac:dyDescent="0.2">
      <c r="A4" t="s">
        <v>28</v>
      </c>
      <c r="B4" t="s">
        <v>24</v>
      </c>
      <c r="C4" t="s">
        <v>6</v>
      </c>
      <c r="D4">
        <v>1</v>
      </c>
      <c r="E4" t="s">
        <v>12</v>
      </c>
      <c r="F4">
        <v>3.98</v>
      </c>
      <c r="G4">
        <v>1.8</v>
      </c>
      <c r="H4" t="s">
        <v>11</v>
      </c>
      <c r="I4">
        <v>1</v>
      </c>
      <c r="J4" t="s">
        <v>21</v>
      </c>
    </row>
    <row r="5" spans="1:10" x14ac:dyDescent="0.2">
      <c r="A5" t="s">
        <v>28</v>
      </c>
      <c r="B5" t="s">
        <v>24</v>
      </c>
      <c r="C5" t="s">
        <v>6</v>
      </c>
      <c r="D5">
        <v>1</v>
      </c>
      <c r="E5" t="s">
        <v>17</v>
      </c>
      <c r="F5">
        <v>1</v>
      </c>
      <c r="G5">
        <v>0.68</v>
      </c>
      <c r="H5" t="s">
        <v>11</v>
      </c>
      <c r="I5">
        <v>1</v>
      </c>
      <c r="J5" t="s">
        <v>21</v>
      </c>
    </row>
    <row r="6" spans="1:10" x14ac:dyDescent="0.2">
      <c r="A6" t="s">
        <v>28</v>
      </c>
      <c r="B6" t="s">
        <v>24</v>
      </c>
      <c r="C6" t="s">
        <v>6</v>
      </c>
      <c r="D6">
        <v>1</v>
      </c>
      <c r="E6" t="s">
        <v>17</v>
      </c>
      <c r="F6">
        <v>1.54</v>
      </c>
      <c r="G6">
        <v>0.67</v>
      </c>
      <c r="H6" t="s">
        <v>11</v>
      </c>
      <c r="I6">
        <v>1</v>
      </c>
      <c r="J6" t="s">
        <v>21</v>
      </c>
    </row>
    <row r="7" spans="1:10" x14ac:dyDescent="0.2">
      <c r="A7" t="s">
        <v>28</v>
      </c>
      <c r="B7" t="s">
        <v>24</v>
      </c>
      <c r="C7" t="s">
        <v>6</v>
      </c>
      <c r="D7">
        <v>1</v>
      </c>
      <c r="E7" t="s">
        <v>17</v>
      </c>
      <c r="F7">
        <v>0.4</v>
      </c>
      <c r="G7">
        <v>0.36</v>
      </c>
      <c r="H7" t="s">
        <v>11</v>
      </c>
      <c r="I7">
        <v>1</v>
      </c>
      <c r="J7" t="s">
        <v>21</v>
      </c>
    </row>
    <row r="8" spans="1:10" x14ac:dyDescent="0.2">
      <c r="A8" t="s">
        <v>28</v>
      </c>
      <c r="B8" t="s">
        <v>24</v>
      </c>
      <c r="C8" t="s">
        <v>6</v>
      </c>
      <c r="D8">
        <v>1</v>
      </c>
      <c r="E8" t="s">
        <v>14</v>
      </c>
      <c r="F8">
        <v>28.9</v>
      </c>
      <c r="G8">
        <v>16.600000000000001</v>
      </c>
      <c r="H8" t="s">
        <v>13</v>
      </c>
      <c r="I8">
        <f>28.9/30.5</f>
        <v>0.94754098360655736</v>
      </c>
      <c r="J8" t="s">
        <v>21</v>
      </c>
    </row>
    <row r="9" spans="1:10" x14ac:dyDescent="0.2">
      <c r="A9" t="s">
        <v>28</v>
      </c>
      <c r="B9" t="s">
        <v>24</v>
      </c>
      <c r="C9" t="s">
        <v>6</v>
      </c>
      <c r="D9">
        <v>1</v>
      </c>
      <c r="E9" t="s">
        <v>14</v>
      </c>
      <c r="F9">
        <v>1.6</v>
      </c>
      <c r="G9">
        <v>2.6</v>
      </c>
      <c r="H9" t="s">
        <v>13</v>
      </c>
      <c r="I9">
        <f>1-I8</f>
        <v>5.2459016393442637E-2</v>
      </c>
      <c r="J9" t="s">
        <v>21</v>
      </c>
    </row>
    <row r="10" spans="1:10" x14ac:dyDescent="0.2">
      <c r="A10" t="s">
        <v>28</v>
      </c>
      <c r="B10" t="s">
        <v>24</v>
      </c>
      <c r="C10" t="s">
        <v>6</v>
      </c>
      <c r="D10">
        <v>1</v>
      </c>
      <c r="E10" t="s">
        <v>15</v>
      </c>
      <c r="F10">
        <v>41.4</v>
      </c>
      <c r="G10">
        <v>17.3</v>
      </c>
      <c r="H10" t="s">
        <v>13</v>
      </c>
      <c r="I10">
        <v>1</v>
      </c>
      <c r="J10" t="s">
        <v>21</v>
      </c>
    </row>
    <row r="11" spans="1:10" x14ac:dyDescent="0.2">
      <c r="A11" t="s">
        <v>28</v>
      </c>
      <c r="B11" t="s">
        <v>24</v>
      </c>
      <c r="C11" t="s">
        <v>6</v>
      </c>
      <c r="D11">
        <v>1</v>
      </c>
      <c r="E11" t="s">
        <v>16</v>
      </c>
      <c r="F11">
        <v>7</v>
      </c>
      <c r="G11">
        <v>5.2</v>
      </c>
      <c r="H11" t="s">
        <v>13</v>
      </c>
      <c r="I11">
        <f>F11/(SUM(F11:F13))</f>
        <v>0.25</v>
      </c>
      <c r="J11" t="s">
        <v>21</v>
      </c>
    </row>
    <row r="12" spans="1:10" x14ac:dyDescent="0.2">
      <c r="A12" t="s">
        <v>28</v>
      </c>
      <c r="B12" t="s">
        <v>24</v>
      </c>
      <c r="C12" t="s">
        <v>6</v>
      </c>
      <c r="D12">
        <v>1</v>
      </c>
      <c r="E12" t="s">
        <v>16</v>
      </c>
      <c r="F12">
        <v>16</v>
      </c>
      <c r="G12">
        <v>7.5</v>
      </c>
      <c r="H12" t="s">
        <v>13</v>
      </c>
      <c r="I12">
        <f>F12/(SUM(F11:F13))</f>
        <v>0.5714285714285714</v>
      </c>
      <c r="J12" t="s">
        <v>21</v>
      </c>
    </row>
    <row r="13" spans="1:10" x14ac:dyDescent="0.2">
      <c r="A13" t="s">
        <v>28</v>
      </c>
      <c r="B13" t="s">
        <v>24</v>
      </c>
      <c r="C13" t="s">
        <v>6</v>
      </c>
      <c r="D13">
        <v>1</v>
      </c>
      <c r="E13" t="s">
        <v>16</v>
      </c>
      <c r="F13">
        <v>5</v>
      </c>
      <c r="G13">
        <v>5</v>
      </c>
      <c r="H13" t="s">
        <v>13</v>
      </c>
      <c r="I13">
        <f>1-(I11+I12)</f>
        <v>0.1785714285714286</v>
      </c>
      <c r="J13" t="s">
        <v>21</v>
      </c>
    </row>
    <row r="14" spans="1:10" x14ac:dyDescent="0.2">
      <c r="A14" t="s">
        <v>28</v>
      </c>
      <c r="B14" t="s">
        <v>24</v>
      </c>
      <c r="C14" t="s">
        <v>18</v>
      </c>
      <c r="D14">
        <v>0</v>
      </c>
      <c r="E14" t="s">
        <v>7</v>
      </c>
      <c r="F14">
        <v>1.94</v>
      </c>
      <c r="G14">
        <v>0.49</v>
      </c>
      <c r="H14" t="s">
        <v>10</v>
      </c>
      <c r="I14">
        <f>(21)/200</f>
        <v>0.105</v>
      </c>
      <c r="J14" t="s">
        <v>22</v>
      </c>
    </row>
    <row r="15" spans="1:10" x14ac:dyDescent="0.2">
      <c r="A15" t="s">
        <v>28</v>
      </c>
      <c r="B15" t="s">
        <v>24</v>
      </c>
      <c r="C15" t="s">
        <v>18</v>
      </c>
      <c r="D15">
        <v>0</v>
      </c>
      <c r="E15" t="s">
        <v>7</v>
      </c>
      <c r="F15">
        <v>4.33</v>
      </c>
      <c r="G15">
        <v>0.89</v>
      </c>
      <c r="H15" t="s">
        <v>10</v>
      </c>
      <c r="I15">
        <f>(70-21)/200</f>
        <v>0.245</v>
      </c>
      <c r="J15" t="s">
        <v>22</v>
      </c>
    </row>
    <row r="16" spans="1:10" x14ac:dyDescent="0.2">
      <c r="A16" t="s">
        <v>28</v>
      </c>
      <c r="B16" t="s">
        <v>24</v>
      </c>
      <c r="C16" t="s">
        <v>18</v>
      </c>
      <c r="D16">
        <v>0</v>
      </c>
      <c r="E16" t="s">
        <v>7</v>
      </c>
      <c r="F16">
        <v>7.44</v>
      </c>
      <c r="G16">
        <v>0.55000000000000004</v>
      </c>
      <c r="H16" t="s">
        <v>10</v>
      </c>
      <c r="I16">
        <f>(100-70)/200</f>
        <v>0.15</v>
      </c>
      <c r="J16" t="s">
        <v>22</v>
      </c>
    </row>
    <row r="17" spans="1:10" x14ac:dyDescent="0.2">
      <c r="A17" t="s">
        <v>28</v>
      </c>
      <c r="B17" t="s">
        <v>24</v>
      </c>
      <c r="C17" t="s">
        <v>18</v>
      </c>
      <c r="D17">
        <v>0</v>
      </c>
      <c r="E17" t="s">
        <v>7</v>
      </c>
      <c r="F17">
        <v>9.44</v>
      </c>
      <c r="G17">
        <v>0.56999999999999995</v>
      </c>
      <c r="H17" t="s">
        <v>10</v>
      </c>
      <c r="I17">
        <f>(130-100)/200</f>
        <v>0.15</v>
      </c>
      <c r="J17" t="s">
        <v>22</v>
      </c>
    </row>
    <row r="18" spans="1:10" x14ac:dyDescent="0.2">
      <c r="A18" t="s">
        <v>28</v>
      </c>
      <c r="B18" t="s">
        <v>24</v>
      </c>
      <c r="C18" t="s">
        <v>18</v>
      </c>
      <c r="D18">
        <v>0</v>
      </c>
      <c r="E18" t="s">
        <v>7</v>
      </c>
      <c r="F18">
        <v>11</v>
      </c>
      <c r="G18">
        <v>0.7</v>
      </c>
      <c r="H18" t="s">
        <v>10</v>
      </c>
      <c r="I18">
        <f>(160-130)/200</f>
        <v>0.15</v>
      </c>
      <c r="J18" t="s">
        <v>22</v>
      </c>
    </row>
    <row r="19" spans="1:10" x14ac:dyDescent="0.2">
      <c r="A19" t="s">
        <v>28</v>
      </c>
      <c r="B19" t="s">
        <v>24</v>
      </c>
      <c r="C19" t="s">
        <v>18</v>
      </c>
      <c r="D19">
        <v>0</v>
      </c>
      <c r="E19" t="s">
        <v>7</v>
      </c>
      <c r="F19">
        <v>12.58</v>
      </c>
      <c r="G19">
        <v>1.01</v>
      </c>
      <c r="H19" t="s">
        <v>10</v>
      </c>
      <c r="I19">
        <f>(200-160)/200</f>
        <v>0.2</v>
      </c>
      <c r="J19" t="s">
        <v>22</v>
      </c>
    </row>
    <row r="20" spans="1:10" x14ac:dyDescent="0.2">
      <c r="A20" t="s">
        <v>28</v>
      </c>
      <c r="B20" t="s">
        <v>24</v>
      </c>
      <c r="C20" t="s">
        <v>18</v>
      </c>
      <c r="D20">
        <v>0</v>
      </c>
      <c r="E20" t="s">
        <v>8</v>
      </c>
      <c r="F20">
        <v>0.27</v>
      </c>
      <c r="G20">
        <v>0.22</v>
      </c>
      <c r="I20">
        <f>45/180</f>
        <v>0.25</v>
      </c>
      <c r="J20" t="s">
        <v>21</v>
      </c>
    </row>
    <row r="21" spans="1:10" x14ac:dyDescent="0.2">
      <c r="A21" t="s">
        <v>28</v>
      </c>
      <c r="B21" t="s">
        <v>24</v>
      </c>
      <c r="C21" t="s">
        <v>18</v>
      </c>
      <c r="D21">
        <v>0</v>
      </c>
      <c r="E21" t="s">
        <v>8</v>
      </c>
      <c r="F21">
        <v>1.28</v>
      </c>
      <c r="G21">
        <v>0.65</v>
      </c>
      <c r="I21">
        <f t="shared" ref="I21:I25" si="0">45/180</f>
        <v>0.25</v>
      </c>
      <c r="J21" t="s">
        <v>21</v>
      </c>
    </row>
    <row r="22" spans="1:10" x14ac:dyDescent="0.2">
      <c r="A22" t="s">
        <v>28</v>
      </c>
      <c r="B22" t="s">
        <v>24</v>
      </c>
      <c r="C22" t="s">
        <v>18</v>
      </c>
      <c r="D22">
        <v>0</v>
      </c>
      <c r="E22" t="s">
        <v>12</v>
      </c>
      <c r="F22">
        <v>0.06</v>
      </c>
      <c r="G22">
        <v>0.15</v>
      </c>
      <c r="I22">
        <f t="shared" si="0"/>
        <v>0.25</v>
      </c>
      <c r="J22" t="s">
        <v>21</v>
      </c>
    </row>
    <row r="23" spans="1:10" x14ac:dyDescent="0.2">
      <c r="A23" t="s">
        <v>28</v>
      </c>
      <c r="B23" t="s">
        <v>24</v>
      </c>
      <c r="C23" t="s">
        <v>18</v>
      </c>
      <c r="D23">
        <v>0</v>
      </c>
      <c r="E23" t="s">
        <v>17</v>
      </c>
      <c r="F23">
        <v>0.56000000000000005</v>
      </c>
      <c r="G23">
        <v>0.37</v>
      </c>
      <c r="I23">
        <f t="shared" si="0"/>
        <v>0.25</v>
      </c>
      <c r="J23" t="s">
        <v>21</v>
      </c>
    </row>
    <row r="24" spans="1:10" x14ac:dyDescent="0.2">
      <c r="A24" t="s">
        <v>28</v>
      </c>
      <c r="B24" t="s">
        <v>24</v>
      </c>
      <c r="C24" t="s">
        <v>18</v>
      </c>
      <c r="D24">
        <v>0</v>
      </c>
      <c r="E24" t="s">
        <v>17</v>
      </c>
      <c r="F24">
        <v>0.12</v>
      </c>
      <c r="G24">
        <v>0.18</v>
      </c>
      <c r="I24">
        <f t="shared" si="0"/>
        <v>0.25</v>
      </c>
      <c r="J24" t="s">
        <v>21</v>
      </c>
    </row>
    <row r="25" spans="1:10" x14ac:dyDescent="0.2">
      <c r="A25" t="s">
        <v>28</v>
      </c>
      <c r="B25" t="s">
        <v>24</v>
      </c>
      <c r="C25" t="s">
        <v>18</v>
      </c>
      <c r="D25">
        <v>0</v>
      </c>
      <c r="E25" t="s">
        <v>17</v>
      </c>
      <c r="F25">
        <v>0</v>
      </c>
      <c r="G25">
        <v>0</v>
      </c>
      <c r="I25">
        <f t="shared" si="0"/>
        <v>0.25</v>
      </c>
      <c r="J25" t="s">
        <v>21</v>
      </c>
    </row>
    <row r="26" spans="1:10" x14ac:dyDescent="0.2">
      <c r="A26" t="s">
        <v>25</v>
      </c>
      <c r="B26" t="s">
        <v>26</v>
      </c>
      <c r="C26" t="s">
        <v>27</v>
      </c>
      <c r="D26" t="s">
        <v>28</v>
      </c>
      <c r="E26" t="s">
        <v>8</v>
      </c>
      <c r="F26">
        <v>9.4700000000000006</v>
      </c>
      <c r="G26">
        <v>0.16</v>
      </c>
      <c r="I26">
        <f>30/365</f>
        <v>8.2191780821917804E-2</v>
      </c>
      <c r="J26" t="s">
        <v>21</v>
      </c>
    </row>
    <row r="27" spans="1:10" x14ac:dyDescent="0.2">
      <c r="A27" t="s">
        <v>25</v>
      </c>
      <c r="B27" t="s">
        <v>26</v>
      </c>
      <c r="C27" t="s">
        <v>27</v>
      </c>
      <c r="D27" t="s">
        <v>28</v>
      </c>
      <c r="E27" t="s">
        <v>8</v>
      </c>
      <c r="F27">
        <v>11.37</v>
      </c>
      <c r="G27">
        <v>0.41</v>
      </c>
      <c r="I27">
        <f>(21)/200</f>
        <v>0.105</v>
      </c>
      <c r="J27" t="s">
        <v>21</v>
      </c>
    </row>
    <row r="28" spans="1:10" x14ac:dyDescent="0.2">
      <c r="A28" t="s">
        <v>25</v>
      </c>
      <c r="B28" t="s">
        <v>26</v>
      </c>
      <c r="C28" t="s">
        <v>27</v>
      </c>
      <c r="D28" t="s">
        <v>28</v>
      </c>
      <c r="E28" t="s">
        <v>8</v>
      </c>
      <c r="F28">
        <v>11.38</v>
      </c>
      <c r="G28">
        <v>1.03</v>
      </c>
      <c r="I28">
        <f>(70-21)/200</f>
        <v>0.245</v>
      </c>
      <c r="J28" t="s">
        <v>22</v>
      </c>
    </row>
    <row r="29" spans="1:10" x14ac:dyDescent="0.2">
      <c r="A29" t="s">
        <v>25</v>
      </c>
      <c r="B29" t="s">
        <v>26</v>
      </c>
      <c r="C29" t="s">
        <v>27</v>
      </c>
      <c r="D29" t="s">
        <v>28</v>
      </c>
      <c r="E29" t="s">
        <v>8</v>
      </c>
      <c r="F29">
        <v>14.04</v>
      </c>
      <c r="G29">
        <v>1.26</v>
      </c>
      <c r="I29">
        <f>(100-70)/200</f>
        <v>0.15</v>
      </c>
      <c r="J29" t="s">
        <v>22</v>
      </c>
    </row>
    <row r="30" spans="1:10" x14ac:dyDescent="0.2">
      <c r="A30" t="s">
        <v>25</v>
      </c>
      <c r="B30" t="s">
        <v>26</v>
      </c>
      <c r="C30" t="s">
        <v>27</v>
      </c>
      <c r="D30" t="s">
        <v>28</v>
      </c>
      <c r="E30" t="s">
        <v>8</v>
      </c>
      <c r="F30">
        <v>17.23</v>
      </c>
      <c r="G30">
        <v>2.0699999999999998</v>
      </c>
      <c r="I30">
        <f>(130-100)/200</f>
        <v>0.15</v>
      </c>
      <c r="J30" t="s">
        <v>22</v>
      </c>
    </row>
    <row r="31" spans="1:10" x14ac:dyDescent="0.2">
      <c r="A31" t="s">
        <v>25</v>
      </c>
      <c r="B31" t="s">
        <v>26</v>
      </c>
      <c r="C31" t="s">
        <v>27</v>
      </c>
      <c r="D31" t="s">
        <v>28</v>
      </c>
      <c r="E31" t="s">
        <v>8</v>
      </c>
      <c r="F31">
        <v>15.62</v>
      </c>
      <c r="G31">
        <v>0.79</v>
      </c>
      <c r="I31">
        <f>(160-130)/200</f>
        <v>0.15</v>
      </c>
      <c r="J31" t="s">
        <v>22</v>
      </c>
    </row>
    <row r="32" spans="1:10" x14ac:dyDescent="0.2">
      <c r="A32" t="s">
        <v>25</v>
      </c>
      <c r="B32" t="s">
        <v>26</v>
      </c>
      <c r="C32" t="s">
        <v>27</v>
      </c>
      <c r="D32" t="s">
        <v>28</v>
      </c>
      <c r="E32" t="s">
        <v>8</v>
      </c>
      <c r="F32">
        <v>15.26</v>
      </c>
      <c r="G32">
        <v>1.59</v>
      </c>
      <c r="I32">
        <f>(200-160)/200</f>
        <v>0.2</v>
      </c>
      <c r="J32" t="s">
        <v>22</v>
      </c>
    </row>
    <row r="33" spans="1:10" x14ac:dyDescent="0.2">
      <c r="A33" t="s">
        <v>25</v>
      </c>
      <c r="B33" t="s">
        <v>24</v>
      </c>
      <c r="C33" t="s">
        <v>27</v>
      </c>
      <c r="D33" t="s">
        <v>28</v>
      </c>
      <c r="E33" t="s">
        <v>8</v>
      </c>
      <c r="F33">
        <v>11.35</v>
      </c>
      <c r="G33">
        <v>0.88</v>
      </c>
      <c r="I33">
        <f>(365-231)/365</f>
        <v>0.36712328767123287</v>
      </c>
      <c r="J33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Adelsheim</dc:creator>
  <cp:lastModifiedBy>Julia Adelsheim</cp:lastModifiedBy>
  <dcterms:created xsi:type="dcterms:W3CDTF">2024-12-03T00:07:19Z</dcterms:created>
  <dcterms:modified xsi:type="dcterms:W3CDTF">2024-12-03T03:02:50Z</dcterms:modified>
</cp:coreProperties>
</file>