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DICALS\MEDICALS\SUPREME\4- CARAPINA\FECHAMENTO\2025\08 - Agosto\"/>
    </mc:Choice>
  </mc:AlternateContent>
  <xr:revisionPtr revIDLastSave="0" documentId="13_ncr:1_{D8F45386-9123-4072-9792-6A314A24488C}" xr6:coauthVersionLast="47" xr6:coauthVersionMax="47" xr10:uidLastSave="{00000000-0000-0000-0000-000000000000}"/>
  <bookViews>
    <workbookView xWindow="-108" yWindow="-108" windowWidth="23256" windowHeight="12456" xr2:uid="{1250E1DF-9154-4026-B756-8A0EBD08BA78}"/>
  </bookViews>
  <sheets>
    <sheet name="CLINICA MEDICA" sheetId="4" r:id="rId1"/>
    <sheet name="PEDIATRIA" sheetId="3" r:id="rId2"/>
    <sheet name="AMANDA" sheetId="8" r:id="rId3"/>
    <sheet name="Transf PAMED e MEDPREME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9" i="3" l="1"/>
  <c r="E56" i="3"/>
  <c r="E48" i="3"/>
  <c r="E44" i="3"/>
  <c r="E31" i="3"/>
  <c r="E19" i="3"/>
  <c r="E20" i="3"/>
  <c r="E18" i="3" l="1"/>
  <c r="F78" i="4" l="1"/>
  <c r="F72" i="4"/>
  <c r="F65" i="4"/>
  <c r="F62" i="4"/>
  <c r="F57" i="4"/>
  <c r="F45" i="4"/>
  <c r="F12" i="4"/>
  <c r="F10" i="4"/>
  <c r="F8" i="4" l="1"/>
  <c r="F9" i="4"/>
  <c r="F79" i="4"/>
  <c r="F76" i="4"/>
  <c r="F66" i="4"/>
  <c r="F64" i="4"/>
  <c r="F63" i="4"/>
  <c r="F60" i="4"/>
  <c r="F55" i="4"/>
  <c r="F47" i="4"/>
  <c r="F43" i="4"/>
  <c r="F37" i="4"/>
  <c r="F36" i="4"/>
  <c r="F35" i="4"/>
  <c r="F31" i="4"/>
  <c r="F30" i="4"/>
  <c r="F27" i="4"/>
  <c r="F26" i="4"/>
  <c r="F25" i="4"/>
  <c r="F21" i="4"/>
  <c r="F19" i="4"/>
  <c r="F18" i="4"/>
  <c r="F15" i="4"/>
  <c r="F11" i="4"/>
  <c r="E68" i="3"/>
  <c r="E62" i="3"/>
  <c r="E51" i="3"/>
  <c r="E39" i="3"/>
  <c r="E35" i="3"/>
  <c r="E16" i="3"/>
  <c r="E14" i="3"/>
  <c r="E7" i="3"/>
  <c r="C47" i="10"/>
  <c r="F52" i="4"/>
  <c r="C72" i="3"/>
  <c r="E53" i="3"/>
  <c r="E49" i="3"/>
  <c r="E45" i="3"/>
  <c r="E42" i="3"/>
  <c r="E41" i="3"/>
  <c r="E38" i="3"/>
  <c r="E34" i="3"/>
  <c r="E32" i="3"/>
  <c r="E27" i="3"/>
  <c r="E23" i="3"/>
  <c r="E21" i="3"/>
  <c r="E17" i="3" l="1"/>
  <c r="E28" i="3"/>
  <c r="E3" i="3" l="1"/>
  <c r="E4" i="3"/>
  <c r="E5" i="3"/>
  <c r="E6" i="3"/>
  <c r="E8" i="3"/>
  <c r="F41" i="4"/>
  <c r="F53" i="4"/>
  <c r="F13" i="4"/>
  <c r="C83" i="4"/>
  <c r="E58" i="3"/>
  <c r="E24" i="3"/>
  <c r="E59" i="3"/>
  <c r="E63" i="3"/>
  <c r="E57" i="3"/>
  <c r="E52" i="3"/>
  <c r="E30" i="3"/>
  <c r="B11" i="8"/>
  <c r="E25" i="3"/>
  <c r="E13" i="3"/>
  <c r="E15" i="3"/>
  <c r="E64" i="3"/>
  <c r="F68" i="4"/>
  <c r="F61" i="4"/>
  <c r="F38" i="4"/>
  <c r="E66" i="3"/>
  <c r="C6" i="10"/>
  <c r="E61" i="3"/>
  <c r="E70" i="3"/>
  <c r="E37" i="3"/>
  <c r="E29" i="3"/>
  <c r="F51" i="4"/>
  <c r="F48" i="4"/>
  <c r="F44" i="4"/>
  <c r="F42" i="4"/>
  <c r="F22" i="4"/>
  <c r="F70" i="4"/>
  <c r="F59" i="4"/>
  <c r="F54" i="4"/>
  <c r="F46" i="4"/>
  <c r="F40" i="4"/>
  <c r="F32" i="4"/>
  <c r="E50" i="3"/>
  <c r="E36" i="3"/>
  <c r="E60" i="3"/>
  <c r="E55" i="3"/>
  <c r="F71" i="4"/>
  <c r="F29" i="4" l="1"/>
  <c r="F23" i="4"/>
  <c r="C35" i="10"/>
  <c r="C32" i="10"/>
  <c r="C27" i="10"/>
  <c r="C19" i="10"/>
  <c r="C12" i="10"/>
  <c r="F74" i="4"/>
  <c r="F73" i="4"/>
  <c r="F50" i="4"/>
  <c r="F75" i="4"/>
  <c r="F56" i="4"/>
  <c r="E67" i="3"/>
  <c r="E43" i="3"/>
  <c r="C49" i="10" l="1"/>
  <c r="F58" i="4"/>
  <c r="F28" i="4"/>
  <c r="E22" i="3" l="1"/>
  <c r="E33" i="3" l="1"/>
  <c r="E40" i="3"/>
  <c r="E46" i="3"/>
  <c r="E47" i="3"/>
  <c r="E54" i="3"/>
  <c r="E65" i="3"/>
  <c r="E26" i="3"/>
  <c r="E72" i="3" l="1"/>
  <c r="F69" i="4" l="1"/>
  <c r="F33" i="4" l="1"/>
  <c r="F49" i="4" l="1"/>
  <c r="F80" i="4"/>
  <c r="F34" i="4"/>
  <c r="F77" i="4" l="1"/>
  <c r="F3" i="4" l="1"/>
  <c r="E83" i="4"/>
  <c r="F17" i="4" l="1"/>
  <c r="F16" i="4" l="1"/>
  <c r="D72" i="3" l="1"/>
  <c r="F39" i="4" l="1"/>
  <c r="F67" i="4" l="1"/>
  <c r="F4" i="4" l="1"/>
  <c r="F14" i="4"/>
  <c r="F20" i="4"/>
  <c r="F24" i="4"/>
  <c r="F81" i="4"/>
  <c r="D83" i="4"/>
  <c r="F83" i="4" s="1"/>
</calcChain>
</file>

<file path=xl/sharedStrings.xml><?xml version="1.0" encoding="utf-8"?>
<sst xmlns="http://schemas.openxmlformats.org/spreadsheetml/2006/main" count="621" uniqueCount="399">
  <si>
    <t>PRODUÇÃO</t>
  </si>
  <si>
    <t>CPF</t>
  </si>
  <si>
    <t>BANCO</t>
  </si>
  <si>
    <t>AGENCIA</t>
  </si>
  <si>
    <t>CONTA</t>
  </si>
  <si>
    <t>CHAVE PIX</t>
  </si>
  <si>
    <t>PIX</t>
  </si>
  <si>
    <t>TOTAL MAIO/2022</t>
  </si>
  <si>
    <t>OBS</t>
  </si>
  <si>
    <t>Banestes</t>
  </si>
  <si>
    <t>TOTAL</t>
  </si>
  <si>
    <t>Leila Gomes Da Cunha Pacheco</t>
  </si>
  <si>
    <t>PEDIATRIA</t>
  </si>
  <si>
    <t>CARAPINA</t>
  </si>
  <si>
    <t>PRESTADORES DE SERVIÇO</t>
  </si>
  <si>
    <t xml:space="preserve">Anna Clara de Amorim Rubim Gregio </t>
  </si>
  <si>
    <t>Julio Lopes Serafim</t>
  </si>
  <si>
    <t>João Guilherme de Oliveira Machado</t>
  </si>
  <si>
    <t xml:space="preserve">Camila Magioni Figueira  </t>
  </si>
  <si>
    <t>Diego Lopes Prado</t>
  </si>
  <si>
    <t>Esther B Fantin Fundão</t>
  </si>
  <si>
    <t xml:space="preserve">Yuri Gomes Carneiro Machado  </t>
  </si>
  <si>
    <t>CLINICA MÉDICA E EMERGENCISTA</t>
  </si>
  <si>
    <t>CNPJ</t>
  </si>
  <si>
    <t>021</t>
  </si>
  <si>
    <t>001</t>
  </si>
  <si>
    <t>Banco do Brasil</t>
  </si>
  <si>
    <t>E-mail</t>
  </si>
  <si>
    <t>1802-3</t>
  </si>
  <si>
    <t>0001</t>
  </si>
  <si>
    <t>033</t>
  </si>
  <si>
    <t>Santander</t>
  </si>
  <si>
    <t>138.686.887-65</t>
  </si>
  <si>
    <t>059</t>
  </si>
  <si>
    <t>29454733</t>
  </si>
  <si>
    <t>13868688765</t>
  </si>
  <si>
    <t>1400-1</t>
  </si>
  <si>
    <t>077</t>
  </si>
  <si>
    <t>Inter</t>
  </si>
  <si>
    <t>260</t>
  </si>
  <si>
    <t>756</t>
  </si>
  <si>
    <t>Sicoob</t>
  </si>
  <si>
    <t>3010</t>
  </si>
  <si>
    <t>37135025000102</t>
  </si>
  <si>
    <t>6297597-8</t>
  </si>
  <si>
    <t>45618978000150</t>
  </si>
  <si>
    <t>162.353-2</t>
  </si>
  <si>
    <t>341</t>
  </si>
  <si>
    <t>Itaú</t>
  </si>
  <si>
    <t>43504037000160</t>
  </si>
  <si>
    <t>147668-8</t>
  </si>
  <si>
    <t>62033-5</t>
  </si>
  <si>
    <t>403</t>
  </si>
  <si>
    <t>Banco Cora</t>
  </si>
  <si>
    <t>18089162-6</t>
  </si>
  <si>
    <t>513946</t>
  </si>
  <si>
    <t>1400</t>
  </si>
  <si>
    <t>EXTRAS</t>
  </si>
  <si>
    <t>INSS</t>
  </si>
  <si>
    <t>BONIFICAÇÃO</t>
  </si>
  <si>
    <t>Solicitar via WhatsApp</t>
  </si>
  <si>
    <t>Nu Bank</t>
  </si>
  <si>
    <t>44104376000111</t>
  </si>
  <si>
    <t>Pedro Henrique da Costa Leal</t>
  </si>
  <si>
    <t>fiscal@oceqgroup.com.br / pedrohenriquedacostaleal@gmail.com</t>
  </si>
  <si>
    <t>90.757-0</t>
  </si>
  <si>
    <t>3260</t>
  </si>
  <si>
    <t>47549979000115</t>
  </si>
  <si>
    <t>MEDICO(A)</t>
  </si>
  <si>
    <t>PAGAR PELA CPED</t>
  </si>
  <si>
    <t>Subtotal</t>
  </si>
  <si>
    <t>Joao Vitor Afonso Mattos</t>
  </si>
  <si>
    <t>Izabella Gomes Marchezi</t>
  </si>
  <si>
    <t>65093622-4</t>
  </si>
  <si>
    <t>48478757000111</t>
  </si>
  <si>
    <t>Sara Janne Alves Arantes</t>
  </si>
  <si>
    <t>158827957-02</t>
  </si>
  <si>
    <t>50167515-1</t>
  </si>
  <si>
    <t>15882795702</t>
  </si>
  <si>
    <t>CPED</t>
  </si>
  <si>
    <t>Arthur Aguiar e Carneiro Leal Lopes</t>
  </si>
  <si>
    <t>48988472000120</t>
  </si>
  <si>
    <t>26537400-6</t>
  </si>
  <si>
    <t>Luiza Marques Paterline</t>
  </si>
  <si>
    <t>arthurleallopes@gmail.com / nf@docstage.com.br</t>
  </si>
  <si>
    <t>Barbara Balla Merçom</t>
  </si>
  <si>
    <t>158.141.457-90</t>
  </si>
  <si>
    <t>56896-1</t>
  </si>
  <si>
    <t>3248611700113</t>
  </si>
  <si>
    <t>barbaraballamercom@gmail.com / nettoco.contabil@gmail.com</t>
  </si>
  <si>
    <t>Fernanda Vianna Baptista da Fonseca</t>
  </si>
  <si>
    <t>167.851.197-82</t>
  </si>
  <si>
    <t>CMED</t>
  </si>
  <si>
    <t>39668-0</t>
  </si>
  <si>
    <t>11841888745</t>
  </si>
  <si>
    <t xml:space="preserve"> 118.418.887-45</t>
  </si>
  <si>
    <t>Adriano Barbosa Lucas Almeida</t>
  </si>
  <si>
    <t>Amanda Bermudes Mendonça</t>
  </si>
  <si>
    <t>Joao Flavio Santos de Andrade</t>
  </si>
  <si>
    <t>amandabermudesm@hotmail.com /  nf@docstage.com.br</t>
  </si>
  <si>
    <t>305620010</t>
  </si>
  <si>
    <t xml:space="preserve">TOTAL </t>
  </si>
  <si>
    <t>173.770.177-40</t>
  </si>
  <si>
    <t>17377017740</t>
  </si>
  <si>
    <t>010325185</t>
  </si>
  <si>
    <t>0788</t>
  </si>
  <si>
    <t>140.794.977-25</t>
  </si>
  <si>
    <t>01002913-4</t>
  </si>
  <si>
    <t>14079497725</t>
  </si>
  <si>
    <t>3007</t>
  </si>
  <si>
    <t>PAGAR PELA CPED - JÁ CONTRIBUI NO MÁXIMO</t>
  </si>
  <si>
    <t>Gustavo Pinheiro Torres</t>
  </si>
  <si>
    <t>gustavo.pt2+upa@gmail.com / nf@docstage.com.br</t>
  </si>
  <si>
    <t xml:space="preserve">98514787-5 </t>
  </si>
  <si>
    <t>51246305000119</t>
  </si>
  <si>
    <t>Wilson Videla Hemerly Junior</t>
  </si>
  <si>
    <t>Pagar pela CMED- JÁ CONTRIBUI NO MÁXIMO</t>
  </si>
  <si>
    <t>4867</t>
  </si>
  <si>
    <t>336622</t>
  </si>
  <si>
    <t>luizapaterline@hotmail.com</t>
  </si>
  <si>
    <t>BancoCora</t>
  </si>
  <si>
    <t>4153762-5</t>
  </si>
  <si>
    <t>51499263000128</t>
  </si>
  <si>
    <t>wilson.hemerly2@gmail.com / contato@diasgestaoempresarial.com.br</t>
  </si>
  <si>
    <t>Laura Gonçalves Rodrigues Aguiar</t>
  </si>
  <si>
    <t>Leonardo Constantino Scardua</t>
  </si>
  <si>
    <t>Leo.constantino.s@gmail.com / nf@docstage.com.br</t>
  </si>
  <si>
    <t>Gustavo Henrique Freitas Emerick</t>
  </si>
  <si>
    <t>Rodrigo Lagares da Silva Basso</t>
  </si>
  <si>
    <t>VINICIO.ZORZAL@HOTMAIL.COM / rodrigo.lagares@yahoo.com.br</t>
  </si>
  <si>
    <t>camilaspadeto@gmail.com / gustavohenriqueemerick@gmail.com</t>
  </si>
  <si>
    <t>Sócio ELEVA</t>
  </si>
  <si>
    <t>ELEVA</t>
  </si>
  <si>
    <t>Pietra Macedo Bianchini</t>
  </si>
  <si>
    <t>Laura Alvarenga Siqueira de Souza</t>
  </si>
  <si>
    <t>Lisyanet Espinosa Mesa</t>
  </si>
  <si>
    <t xml:space="preserve">067.500.321-09 </t>
  </si>
  <si>
    <t>09245</t>
  </si>
  <si>
    <t>463841</t>
  </si>
  <si>
    <t xml:space="preserve">06750032109 </t>
  </si>
  <si>
    <t>MEDPREME</t>
  </si>
  <si>
    <t>Marcela Ribeiro Tardin Alves</t>
  </si>
  <si>
    <t>Roberta Heringer Freire Bragatto</t>
  </si>
  <si>
    <t>Robertabragatto123@gmail.com</t>
  </si>
  <si>
    <t>HMIS</t>
  </si>
  <si>
    <t>Camila Ewald Eller</t>
  </si>
  <si>
    <t>Edson Nascimento Loureiro</t>
  </si>
  <si>
    <t>clinicasantacruzvix@outlook.com / tardinalvesmarcelo@gmail.com / marcelaribeiro94@hotmail.com / pessoal@viecont.com.br</t>
  </si>
  <si>
    <t>CARAPINA / HMIS</t>
  </si>
  <si>
    <t>Carlos Otavio de Jesus</t>
  </si>
  <si>
    <t>Brenda Palles de Abreu</t>
  </si>
  <si>
    <t>336</t>
  </si>
  <si>
    <t>Banco C6</t>
  </si>
  <si>
    <t>Ester Ferreira Montarrois</t>
  </si>
  <si>
    <t>Marjory Duarte Cardoso</t>
  </si>
  <si>
    <t>Wilcler Hott Vieira</t>
  </si>
  <si>
    <t>Emanuelly de Oliveira Costa</t>
  </si>
  <si>
    <t>36727543-0</t>
  </si>
  <si>
    <t>55405751000180</t>
  </si>
  <si>
    <t>oliveiracostasm.ltda@gmail.com / otavioazevedo.contab@gmail.com</t>
  </si>
  <si>
    <t>242.444-4</t>
  </si>
  <si>
    <t>Mariana de Assis Miranda</t>
  </si>
  <si>
    <t>Tiago Brasileiro Bogea</t>
  </si>
  <si>
    <t>Fellipe Santanna Almada</t>
  </si>
  <si>
    <t>51.061.329/0001-01</t>
  </si>
  <si>
    <t>55.570.206/0001-49</t>
  </si>
  <si>
    <t>brendaabreu27@gmail.com / contador@medigo.com.br / nf@medigo.com.br</t>
  </si>
  <si>
    <t>drcojesus@gmail.com / fiscal.ferreiracontabilidade@gmail.com / dp.ferreiracontabilidade@gmail.com</t>
  </si>
  <si>
    <t>213427-6</t>
  </si>
  <si>
    <t>34555816000101</t>
  </si>
  <si>
    <t>esterzddk@gmail.com / adriano@realassessoria.com.br / notafiscal@realassessoria.com.br</t>
  </si>
  <si>
    <t>51.394-6</t>
  </si>
  <si>
    <t>29468729000179</t>
  </si>
  <si>
    <t>fernandavbaptista@gmail.com / contador@medigo.com.br / nf@medigo.com.br</t>
  </si>
  <si>
    <t>29431007-0</t>
  </si>
  <si>
    <t>50.917.058/0001-72</t>
  </si>
  <si>
    <t>izabellagmarchezi43@gmail.com /  nf@docstage.com.br</t>
  </si>
  <si>
    <t>adriano@realassessoria.com.br / notafiscal@realassessoria.com.br</t>
  </si>
  <si>
    <t>4228159-3</t>
  </si>
  <si>
    <t>51.714.098/0001-80</t>
  </si>
  <si>
    <t>3193-3</t>
  </si>
  <si>
    <t>34038-3</t>
  </si>
  <si>
    <t>05.913.288/0001-09</t>
  </si>
  <si>
    <t>2226146</t>
  </si>
  <si>
    <t>53193138000110</t>
  </si>
  <si>
    <t>wilcler.hott@gmail.com / futura1280c@gmail.com</t>
  </si>
  <si>
    <t>19414-x</t>
  </si>
  <si>
    <t>3690-0</t>
  </si>
  <si>
    <t>33.866.233/0001-20</t>
  </si>
  <si>
    <t>annaclararubim@gmail.com / fiscal5@facecontabil.com.br</t>
  </si>
  <si>
    <t>42.921.307/0001-75</t>
  </si>
  <si>
    <t>150317-0</t>
  </si>
  <si>
    <t>43.904.552/0001-37</t>
  </si>
  <si>
    <t>46717706-8</t>
  </si>
  <si>
    <t>52.074.091/0001-03</t>
  </si>
  <si>
    <t>adriano@realassessoria.com.br / pietra.bianchini@hotmail.com / notafiscal@realassessoria.com.br</t>
  </si>
  <si>
    <t>49.666-9</t>
  </si>
  <si>
    <t>0021-3</t>
  </si>
  <si>
    <t>25316409000142</t>
  </si>
  <si>
    <t>33413589-3</t>
  </si>
  <si>
    <t>53.422.276/0001-24</t>
  </si>
  <si>
    <t>Tiagobogea@me.com / nf@docstage.com.br</t>
  </si>
  <si>
    <t>29883951-2</t>
  </si>
  <si>
    <t>51.213.041/0001-05</t>
  </si>
  <si>
    <t>425.564-0</t>
  </si>
  <si>
    <t>55.341.273/0001-91</t>
  </si>
  <si>
    <t>marianaamiranda7@gmail.com / nf@docstage.com.br</t>
  </si>
  <si>
    <t>Lara Loureiro Souza</t>
  </si>
  <si>
    <t>Thaina da Gloria Lopes Brito dos Reis</t>
  </si>
  <si>
    <t>Maria Luiza Souza Pessini</t>
  </si>
  <si>
    <t>Tatiane da Cunha Marques Gonçalves</t>
  </si>
  <si>
    <t>GRATHA</t>
  </si>
  <si>
    <t>jhp@methacontabil.com.br / malupessini@gmail.com</t>
  </si>
  <si>
    <t>Rizia Alves Lopes</t>
  </si>
  <si>
    <t>adriano@realassessoria.com.br / notafiscal@realassessoria.com.br / Rizia.alveslopes@gmail.com</t>
  </si>
  <si>
    <t>53436-6</t>
  </si>
  <si>
    <t>34.126.211/0001-97</t>
  </si>
  <si>
    <t>Clara Cotta D'Avila e Silva</t>
  </si>
  <si>
    <t>39450419-4</t>
  </si>
  <si>
    <t>56002318000166</t>
  </si>
  <si>
    <t>clara.cdavilas@gmail.com / contabilidade@caveo.com.br</t>
  </si>
  <si>
    <t>Gabriel Gonçalves Guimaraes</t>
  </si>
  <si>
    <t>32471354-1</t>
  </si>
  <si>
    <t>52872269000161</t>
  </si>
  <si>
    <t>gabrielguimaraesmd@gmail.com / abertura@contabilizei.com.br</t>
  </si>
  <si>
    <t>Rayane da Rocha Brandão</t>
  </si>
  <si>
    <t>docstage</t>
  </si>
  <si>
    <t>Camila Moreira Silva</t>
  </si>
  <si>
    <t>João Pedro Rezende Sobreira</t>
  </si>
  <si>
    <t>drjoaorsobreira@gmail.com / empresarial@contassassessoria.com.br</t>
  </si>
  <si>
    <t>43.007.800/0001-47</t>
  </si>
  <si>
    <t>36507735-6</t>
  </si>
  <si>
    <t>Lara Catarine Entringer Dobrawolsky</t>
  </si>
  <si>
    <t xml:space="preserve">Maria Eduarda Rodrigues Zenateli </t>
  </si>
  <si>
    <t>Marina Bittencourt Narciso</t>
  </si>
  <si>
    <t>marina.bittencourtt12@hotmail.com /  nf@docstage.com.br</t>
  </si>
  <si>
    <t>57916244000136</t>
  </si>
  <si>
    <t xml:space="preserve">Rafaela Gava Secchin </t>
  </si>
  <si>
    <t>eduardazenateli@gmail.com / nf@docstage.com.br</t>
  </si>
  <si>
    <t>58.008.645/0001-50</t>
  </si>
  <si>
    <t>RENATOMIZZETTI@GMAIL.COM / biancardell@gmail.com</t>
  </si>
  <si>
    <t>Bianca Rosa Dell Santo</t>
  </si>
  <si>
    <t>Caroline Vasconcellos de Oliveira Souza</t>
  </si>
  <si>
    <t>caroll.vasconcellos@hotmail.com</t>
  </si>
  <si>
    <t>Emanuel Moura de Souza Santos</t>
  </si>
  <si>
    <t>Guilherme Rossi Tebaldi</t>
  </si>
  <si>
    <t xml:space="preserve">Julia Pomaroli Dias </t>
  </si>
  <si>
    <t xml:space="preserve">Juliana Gasperazzo Cabral </t>
  </si>
  <si>
    <t>juligasperazzo@hotmail.com / nf@docstage.com.br</t>
  </si>
  <si>
    <t xml:space="preserve">Larah Amaral Ferrugini </t>
  </si>
  <si>
    <t>Luiza Spandl Ardisson</t>
  </si>
  <si>
    <t>a1@amigotech.com.br / rafaela_secchin@hotmail.com</t>
  </si>
  <si>
    <t xml:space="preserve">Henrique Sant'anna Almada </t>
  </si>
  <si>
    <t>Larinha_dobrawolsky@hotmail.com</t>
  </si>
  <si>
    <t>Nicole Silva Maximo</t>
  </si>
  <si>
    <t>Larissa Gomes Raimundo</t>
  </si>
  <si>
    <t>Nikhole Oliveira</t>
  </si>
  <si>
    <t>Stenio de Oliveira Ramaldes Fafa Borges</t>
  </si>
  <si>
    <t>getoliv@yahoo.com.br / Nikhole.oliveira@gmail.com</t>
  </si>
  <si>
    <t>Laura Campagnaro Ramos</t>
  </si>
  <si>
    <t>Luana Maria Silva Pires</t>
  </si>
  <si>
    <t>Pedro Volpato Figueredo</t>
  </si>
  <si>
    <t>Fernando Mognato de Jesus</t>
  </si>
  <si>
    <t>Mateus Bomfim de Andrade</t>
  </si>
  <si>
    <t>Alcino Ferreira da Cruz Neto</t>
  </si>
  <si>
    <t>Camila Dhienifer da Mota Moura</t>
  </si>
  <si>
    <t>Rhaaby Rodrigues Muzi</t>
  </si>
  <si>
    <t>Pagar pela NOVA</t>
  </si>
  <si>
    <t>NOVA</t>
  </si>
  <si>
    <t>Bruno Ramos Malavazi</t>
  </si>
  <si>
    <t>Emanuelle Lamas Rocha</t>
  </si>
  <si>
    <t>Fellipe Sant'anna Almada</t>
  </si>
  <si>
    <t>Luiz Felipe Guimaraes Lopes</t>
  </si>
  <si>
    <t>Maria Júlia Moraes Veskesky Machado</t>
  </si>
  <si>
    <t>drarhaabymuzi@gmail.com / contabilidade@caveo.com.br</t>
  </si>
  <si>
    <t>veskesky98@gmail.com / contato@contabilizadr.com</t>
  </si>
  <si>
    <t>João Pedro Grain Lemos Gonçalves</t>
  </si>
  <si>
    <t>Adriana Gomes do Amaral</t>
  </si>
  <si>
    <t>Eduarda Cani Gatti</t>
  </si>
  <si>
    <t>setorfiscal4@carlito.cnt.br /eduardacanigatti@hotmail.com</t>
  </si>
  <si>
    <t>Natalia Mota Melgaço</t>
  </si>
  <si>
    <t>Paula Camuzi Rodolphp</t>
  </si>
  <si>
    <t>docofficec@gmail.com  / sarah.docoffice@gmail.com / lauragoncalves.rodriguesaguiar@gmail.com</t>
  </si>
  <si>
    <t>Ana Julia Scarpat da Silva</t>
  </si>
  <si>
    <t xml:space="preserve">Barbara Bona Liberato </t>
  </si>
  <si>
    <t>Bianca Tonon Fardin</t>
  </si>
  <si>
    <t>Bruna Aranha Henrique</t>
  </si>
  <si>
    <t>Carolina Silva De Martins</t>
  </si>
  <si>
    <t>caroldemartins@hotmaill.com / notas@amigotech.com.br</t>
  </si>
  <si>
    <t xml:space="preserve">Flávia Santos de Campos Fernandes </t>
  </si>
  <si>
    <t>A1@AMIGOTECH.COM.BR / flaviafernandes0502@gmail.com</t>
  </si>
  <si>
    <t>Isabela Santana Arcanjo</t>
  </si>
  <si>
    <t>João Vitor Schneider De Martin</t>
  </si>
  <si>
    <t>jvitormartin22@gmail.com / contabortolini@hotmail.com</t>
  </si>
  <si>
    <t xml:space="preserve">Júlia Goese Grobério </t>
  </si>
  <si>
    <t>Lara Rabello Galeão Rezende</t>
  </si>
  <si>
    <t>Lorena Pedroza Trazzi Perim</t>
  </si>
  <si>
    <t xml:space="preserve">Lucas Sarter Pagung  </t>
  </si>
  <si>
    <t>lucasspagung@gmail.com / contabilidade.one@amigotech.com.br</t>
  </si>
  <si>
    <t xml:space="preserve">Renata Braga Tinoco  </t>
  </si>
  <si>
    <t>renata.bragat150@gmail.com / A1@AMIGOTECH.COM.BR</t>
  </si>
  <si>
    <t>lara.galeao1@outlook.com / contabilidadeone@amigotech.com.br</t>
  </si>
  <si>
    <t>cinthia_scarpat@hotmail.com / anajulia3220.scarpat@gmail.com</t>
  </si>
  <si>
    <t>a1@amigotech.com.br / biancafardin@hotmail.com</t>
  </si>
  <si>
    <t>barbaraliberato@outlook.com /  a1@amigotech.com.br</t>
  </si>
  <si>
    <t>contabilidade@caveo.com.br / isabela_santana_arcanjo@hotmail.com</t>
  </si>
  <si>
    <t>lorenapedrozatrazzi@gmail.com / emidio@pacificoscontabilidade.com.br</t>
  </si>
  <si>
    <t>juliagoesegroberio@gmail.com / Contabilidade@amigotech.com.br</t>
  </si>
  <si>
    <t>Alessandra Katia Lage Rocha</t>
  </si>
  <si>
    <t>Amanda Boninsenha Del Pupo</t>
  </si>
  <si>
    <t>Gabriel Rosseto de Souza</t>
  </si>
  <si>
    <t xml:space="preserve">Gabriela Nery Colodetti  </t>
  </si>
  <si>
    <t>Isabella Favoretti Nichio</t>
  </si>
  <si>
    <t>gabrielrossetodesouza@gmail.com / contabilidade@caveo.com.br</t>
  </si>
  <si>
    <t>Luísa de Souza Ferreira</t>
  </si>
  <si>
    <t xml:space="preserve">Maria Gabrielle Dutra Martinez Emerick </t>
  </si>
  <si>
    <t xml:space="preserve">Pedro Henrique Neme Holliday </t>
  </si>
  <si>
    <t>Thaís Bicalho Faco</t>
  </si>
  <si>
    <t>Ana Carolina Nascimento Bertollo</t>
  </si>
  <si>
    <t>André Lima Santos Fonseca</t>
  </si>
  <si>
    <t>Antonella Zanotti Locatelli</t>
  </si>
  <si>
    <t>barbaravilelamed@gamil.com / barbaravilelamed@gmail.com</t>
  </si>
  <si>
    <t>Bárbara Curto Monteiro Vilela</t>
  </si>
  <si>
    <t>Carolina Siqueira Souza</t>
  </si>
  <si>
    <t>carolinasiqueira.souzas@gmail.com / A1@amigotech.com.br</t>
  </si>
  <si>
    <t>Donato Moraes Dorna Foletto</t>
  </si>
  <si>
    <t xml:space="preserve">nf@docstage.com.br </t>
  </si>
  <si>
    <t xml:space="preserve">Eduardo Lincoln de Siqueira Assunção </t>
  </si>
  <si>
    <t>Emanuel Tesch Capezzuto</t>
  </si>
  <si>
    <t xml:space="preserve">Gabriela Nogueira Nascimento </t>
  </si>
  <si>
    <t xml:space="preserve">Gabrielly Gonçalves Rodrigues </t>
  </si>
  <si>
    <t>Heitor Manoel Frizera Marins</t>
  </si>
  <si>
    <t>Isis Aquino Rabelo de Melo</t>
  </si>
  <si>
    <t xml:space="preserve">João Gabriel Machado de Almeida  </t>
  </si>
  <si>
    <t xml:space="preserve">Julia Vairo Menezes </t>
  </si>
  <si>
    <t xml:space="preserve">Lara Martineli Lubiana </t>
  </si>
  <si>
    <t>Maria Clara Matheus de Carvalho</t>
  </si>
  <si>
    <t xml:space="preserve">Maria de Fátima Eiras Pessanha  </t>
  </si>
  <si>
    <t xml:space="preserve">Maria Laura Palmeira Rajab </t>
  </si>
  <si>
    <t>Marjorye Santiago Sabatini</t>
  </si>
  <si>
    <t xml:space="preserve">Michelle Rodrigues Fassarella </t>
  </si>
  <si>
    <t>Natalia Duarte Nunes</t>
  </si>
  <si>
    <t>PEDRO HENRIQUE CASTELAN DA SILVA</t>
  </si>
  <si>
    <t>THAINÁ REGIANI OLIVEIRA</t>
  </si>
  <si>
    <t>Vitória Roitman Farina Oliveira</t>
  </si>
  <si>
    <t>amandaboninsenha@gmail.com / Pessoal@somacontabil.com.br / Pessoal03@somacontabil.com.br</t>
  </si>
  <si>
    <t>gabrielacolodetti@gmail.com / contabilidade.one@amigotech.com.br</t>
  </si>
  <si>
    <t xml:space="preserve">luisasouzaferri@gmail.com </t>
  </si>
  <si>
    <t>contabilidade@amigotech.com.br / neneltesch@gmail.com</t>
  </si>
  <si>
    <t>dragabrielly@icloud.com / contabilidade@caveo.com.br</t>
  </si>
  <si>
    <t>isabellanichio1@gmail.com / nf@docstage.com.br</t>
  </si>
  <si>
    <t>isis.armelo@gmail.com</t>
  </si>
  <si>
    <t>contabilidade@caveo.com.br / julia-vairo@hotmail.com</t>
  </si>
  <si>
    <t>laramlubiana20@gmail.com / josefrozillo@gmail.com</t>
  </si>
  <si>
    <t>andre_lsf99@hotmail.com / nf@docstage.com.br</t>
  </si>
  <si>
    <t>ortolinhares@hotmail.com / joaogabrielmachado84@gmail.com</t>
  </si>
  <si>
    <t>donatofoletto@gmail.com</t>
  </si>
  <si>
    <t>michellefassarella@hotmail.com / irineucontabil01@gmail.com</t>
  </si>
  <si>
    <t>natdnunes@gmail.com / contabilidade@caveo.com.br</t>
  </si>
  <si>
    <t>contabilidade@caveo.com.br / marialaurarajab@gmail.com</t>
  </si>
  <si>
    <t>joaovitorpasolini@vixcontabil.com.br / vitoriafarina@hotmail.com</t>
  </si>
  <si>
    <t xml:space="preserve">yurigcm@gmail.com / adriano@realassessoria.com.br / notafiscal@realassessoria.com.br </t>
  </si>
  <si>
    <t>Adilson Luis Martinelli Junior</t>
  </si>
  <si>
    <t>Aleane Chaves Silva</t>
  </si>
  <si>
    <t>Ana Luísa Beber Chamon</t>
  </si>
  <si>
    <t>almartinellijr@hotmail.com / drmartinelliodonto@hotmail.com</t>
  </si>
  <si>
    <t>anacbertollo@gmail.com / contabil@gvscontabilidade.com</t>
  </si>
  <si>
    <t>vieirajullyana2@gmail.com / contabilidade@avive.srv.br</t>
  </si>
  <si>
    <t>antonellazl78@gmail.com</t>
  </si>
  <si>
    <t>gabrielanogueira100@hotmail.com / contabilidade.one@amigotech.com.br</t>
  </si>
  <si>
    <t>mariaclaramc1205@gmail.com / contabilidade@caveo.com.br</t>
  </si>
  <si>
    <t xml:space="preserve">mariafep@outlook.com </t>
  </si>
  <si>
    <t xml:space="preserve">Mariana das Chagas Correia </t>
  </si>
  <si>
    <t>maricoorreia07@gmail.com / nf@docstage.com.br</t>
  </si>
  <si>
    <t>marjorye.santiagos@gmail.com / nf@docstage.com.br</t>
  </si>
  <si>
    <t>Matheus Guio Ferreira Silva</t>
  </si>
  <si>
    <t>contabilidade@caveo.com.br / matheusguio.un@gmail.com</t>
  </si>
  <si>
    <t>Paulo Vieira da Rosa Rodrigues</t>
  </si>
  <si>
    <t xml:space="preserve">Pedro_castelan@outlook.com </t>
  </si>
  <si>
    <t xml:space="preserve">Rayanni Carvalho Thomazini  </t>
  </si>
  <si>
    <t>ray_thomazini@hotmail.com / contabilidade.one@amigotech.com.br</t>
  </si>
  <si>
    <t>thaioliveirar@gmail.com / contabilidade.one@amigotech.com.br</t>
  </si>
  <si>
    <t>Vinicius Silva Pessoa</t>
  </si>
  <si>
    <t>henickarh4@henicka.com.br / vinicius.bronson@gmail.com</t>
  </si>
  <si>
    <t>paulovieiradr@gmail.com</t>
  </si>
  <si>
    <t>JULLYANA KRISTINA VIEIRA VASCONCELLOS</t>
  </si>
  <si>
    <t>Arialis Barrios Fernandez</t>
  </si>
  <si>
    <t>Beatriz Contarini Peluzzo Moraes</t>
  </si>
  <si>
    <t>Emilly Martins Rodrigues</t>
  </si>
  <si>
    <t>memmyrodrigues@gmail.com / iraci@maximacontabil.vix.br</t>
  </si>
  <si>
    <t>Lara Orleti Souza</t>
  </si>
  <si>
    <t>Letícia Gama Santos</t>
  </si>
  <si>
    <t>Maria Alice dos Santos Reis</t>
  </si>
  <si>
    <t>Luíza Rocha Vicente Pereira</t>
  </si>
  <si>
    <t>oportunitycontabilidade@gmail.com / marialice_reis@hotmail.com</t>
  </si>
  <si>
    <t>notas@amigotech.com.br / gabrielledme@gmail.com</t>
  </si>
  <si>
    <t>thais.bfaco@gmail.com</t>
  </si>
  <si>
    <t xml:space="preserve">Thiago Lima Peixoto Costa </t>
  </si>
  <si>
    <t>thiagolimapeixoto@gmail.com / fiscal.cimarcontabilidade@gmail.com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</si>
</sst>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b/>
      <sz val="20"/>
      <name val="Arial"/>
      <family val="2"/>
    </font>
    <font>
      <sz val="12"/>
      <color rgb="FFFF0000"/>
      <name val="Arial"/>
      <family val="2"/>
    </font>
    <font>
      <sz val="11"/>
      <name val="Calibri"/>
      <family val="2"/>
      <scheme val="minor"/>
    </font>
    <font>
      <b/>
      <sz val="22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DA9F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0">
    <xf numFmtId="0" fontId="0" fillId="0" borderId="0"/>
    <xf numFmtId="0" fontId="3" fillId="0" borderId="0"/>
    <xf numFmtId="44" fontId="5" fillId="0" borderId="0" applyFont="0" applyFill="0" applyBorder="0" applyAlignment="0" applyProtection="0"/>
    <xf numFmtId="44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85">
    <xf numFmtId="0" fontId="0" fillId="0" borderId="0" xfId="0"/>
    <xf numFmtId="0" fontId="1" fillId="2" borderId="0" xfId="0" applyFont="1" applyFill="1"/>
    <xf numFmtId="44" fontId="1" fillId="0" borderId="1" xfId="0" applyNumberFormat="1" applyFont="1" applyBorder="1"/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2" fillId="4" borderId="1" xfId="0" applyFont="1" applyFill="1" applyBorder="1" applyAlignment="1">
      <alignment horizontal="center" vertical="center"/>
    </xf>
    <xf numFmtId="44" fontId="2" fillId="4" borderId="1" xfId="2" applyFont="1" applyFill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/>
    <xf numFmtId="49" fontId="6" fillId="0" borderId="1" xfId="0" applyNumberFormat="1" applyFont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44" fontId="7" fillId="4" borderId="1" xfId="2" applyFont="1" applyFill="1" applyBorder="1" applyAlignment="1">
      <alignment horizontal="center" vertical="center"/>
    </xf>
    <xf numFmtId="44" fontId="0" fillId="0" borderId="0" xfId="0" applyNumberFormat="1"/>
    <xf numFmtId="44" fontId="8" fillId="2" borderId="1" xfId="0" applyNumberFormat="1" applyFont="1" applyFill="1" applyBorder="1" applyAlignment="1">
      <alignment horizontal="left"/>
    </xf>
    <xf numFmtId="44" fontId="8" fillId="0" borderId="1" xfId="0" applyNumberFormat="1" applyFont="1" applyBorder="1" applyAlignment="1">
      <alignment horizontal="left"/>
    </xf>
    <xf numFmtId="0" fontId="8" fillId="2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49" fontId="1" fillId="0" borderId="1" xfId="0" applyNumberFormat="1" applyFont="1" applyBorder="1" applyAlignment="1">
      <alignment horizontal="right"/>
    </xf>
    <xf numFmtId="49" fontId="1" fillId="0" borderId="1" xfId="0" applyNumberFormat="1" applyFont="1" applyBorder="1"/>
    <xf numFmtId="0" fontId="9" fillId="0" borderId="1" xfId="0" applyFont="1" applyBorder="1"/>
    <xf numFmtId="0" fontId="1" fillId="0" borderId="1" xfId="0" applyFont="1" applyBorder="1" applyAlignment="1">
      <alignment horizontal="left"/>
    </xf>
    <xf numFmtId="44" fontId="7" fillId="4" borderId="5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49" fontId="4" fillId="4" borderId="5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 wrapText="1"/>
    </xf>
    <xf numFmtId="44" fontId="1" fillId="3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49" fontId="6" fillId="3" borderId="1" xfId="0" applyNumberFormat="1" applyFont="1" applyFill="1" applyBorder="1"/>
    <xf numFmtId="0" fontId="6" fillId="3" borderId="1" xfId="0" applyFont="1" applyFill="1" applyBorder="1"/>
    <xf numFmtId="49" fontId="6" fillId="3" borderId="1" xfId="0" applyNumberFormat="1" applyFont="1" applyFill="1" applyBorder="1" applyAlignment="1">
      <alignment horizontal="right"/>
    </xf>
    <xf numFmtId="0" fontId="0" fillId="3" borderId="1" xfId="0" applyFill="1" applyBorder="1"/>
    <xf numFmtId="49" fontId="1" fillId="3" borderId="1" xfId="0" applyNumberFormat="1" applyFont="1" applyFill="1" applyBorder="1" applyAlignment="1">
      <alignment horizontal="right"/>
    </xf>
    <xf numFmtId="49" fontId="1" fillId="3" borderId="1" xfId="0" applyNumberFormat="1" applyFont="1" applyFill="1" applyBorder="1"/>
    <xf numFmtId="0" fontId="1" fillId="3" borderId="1" xfId="0" applyFont="1" applyFill="1" applyBorder="1"/>
    <xf numFmtId="44" fontId="1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 wrapText="1"/>
    </xf>
    <xf numFmtId="44" fontId="1" fillId="3" borderId="1" xfId="0" applyNumberFormat="1" applyFont="1" applyFill="1" applyBorder="1"/>
    <xf numFmtId="44" fontId="7" fillId="2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44" fontId="2" fillId="4" borderId="2" xfId="2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 wrapText="1"/>
    </xf>
    <xf numFmtId="44" fontId="1" fillId="3" borderId="1" xfId="0" applyNumberFormat="1" applyFont="1" applyFill="1" applyBorder="1" applyAlignment="1">
      <alignment horizontal="center"/>
    </xf>
    <xf numFmtId="0" fontId="8" fillId="3" borderId="1" xfId="0" applyFont="1" applyFill="1" applyBorder="1"/>
    <xf numFmtId="44" fontId="7" fillId="0" borderId="1" xfId="0" applyNumberFormat="1" applyFont="1" applyBorder="1" applyAlignment="1">
      <alignment horizontal="left"/>
    </xf>
    <xf numFmtId="44" fontId="8" fillId="3" borderId="1" xfId="0" applyNumberFormat="1" applyFont="1" applyFill="1" applyBorder="1" applyAlignment="1">
      <alignment horizontal="left"/>
    </xf>
    <xf numFmtId="44" fontId="7" fillId="4" borderId="5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/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right"/>
    </xf>
    <xf numFmtId="44" fontId="7" fillId="0" borderId="1" xfId="0" applyNumberFormat="1" applyFont="1" applyBorder="1"/>
    <xf numFmtId="43" fontId="7" fillId="4" borderId="1" xfId="4" applyFont="1" applyFill="1" applyBorder="1" applyAlignment="1">
      <alignment horizontal="center" vertical="center"/>
    </xf>
    <xf numFmtId="44" fontId="0" fillId="0" borderId="0" xfId="2" applyFont="1"/>
    <xf numFmtId="0" fontId="6" fillId="6" borderId="1" xfId="0" applyFont="1" applyFill="1" applyBorder="1" applyAlignment="1">
      <alignment horizontal="center" vertical="center"/>
    </xf>
    <xf numFmtId="49" fontId="6" fillId="6" borderId="1" xfId="0" applyNumberFormat="1" applyFont="1" applyFill="1" applyBorder="1"/>
    <xf numFmtId="0" fontId="6" fillId="6" borderId="1" xfId="0" applyFont="1" applyFill="1" applyBorder="1"/>
    <xf numFmtId="49" fontId="6" fillId="6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8" fillId="0" borderId="1" xfId="0" applyFont="1" applyBorder="1" applyAlignment="1">
      <alignment wrapText="1"/>
    </xf>
    <xf numFmtId="0" fontId="9" fillId="7" borderId="1" xfId="0" applyFont="1" applyFill="1" applyBorder="1"/>
    <xf numFmtId="3" fontId="6" fillId="0" borderId="1" xfId="0" applyNumberFormat="1" applyFont="1" applyBorder="1" applyAlignment="1">
      <alignment horizontal="center" vertical="center"/>
    </xf>
    <xf numFmtId="44" fontId="1" fillId="0" borderId="0" xfId="0" applyNumberFormat="1" applyFont="1" applyAlignment="1">
      <alignment horizontal="left"/>
    </xf>
    <xf numFmtId="44" fontId="1" fillId="0" borderId="1" xfId="0" applyNumberFormat="1" applyFont="1" applyBorder="1" applyAlignment="1">
      <alignment horizontal="left" wrapText="1"/>
    </xf>
    <xf numFmtId="0" fontId="13" fillId="3" borderId="1" xfId="0" applyFont="1" applyFill="1" applyBorder="1"/>
    <xf numFmtId="44" fontId="2" fillId="4" borderId="11" xfId="2" applyFont="1" applyFill="1" applyBorder="1" applyAlignment="1">
      <alignment horizontal="center" vertical="center"/>
    </xf>
    <xf numFmtId="44" fontId="1" fillId="0" borderId="9" xfId="0" applyNumberFormat="1" applyFont="1" applyBorder="1" applyAlignment="1">
      <alignment horizontal="left"/>
    </xf>
    <xf numFmtId="0" fontId="1" fillId="3" borderId="1" xfId="0" applyFont="1" applyFill="1" applyBorder="1" applyAlignment="1">
      <alignment wrapText="1"/>
    </xf>
    <xf numFmtId="49" fontId="6" fillId="5" borderId="1" xfId="0" applyNumberFormat="1" applyFont="1" applyFill="1" applyBorder="1"/>
    <xf numFmtId="0" fontId="6" fillId="5" borderId="1" xfId="0" applyFont="1" applyFill="1" applyBorder="1"/>
    <xf numFmtId="49" fontId="6" fillId="5" borderId="1" xfId="0" applyNumberFormat="1" applyFont="1" applyFill="1" applyBorder="1" applyAlignment="1">
      <alignment horizontal="right"/>
    </xf>
    <xf numFmtId="44" fontId="12" fillId="3" borderId="1" xfId="0" applyNumberFormat="1" applyFont="1" applyFill="1" applyBorder="1" applyAlignment="1">
      <alignment horizontal="left"/>
    </xf>
    <xf numFmtId="0" fontId="9" fillId="3" borderId="1" xfId="0" applyFont="1" applyFill="1" applyBorder="1"/>
    <xf numFmtId="0" fontId="8" fillId="0" borderId="1" xfId="0" applyFont="1" applyBorder="1"/>
    <xf numFmtId="0" fontId="13" fillId="0" borderId="1" xfId="0" applyFont="1" applyBorder="1"/>
    <xf numFmtId="44" fontId="1" fillId="6" borderId="1" xfId="0" applyNumberFormat="1" applyFont="1" applyFill="1" applyBorder="1"/>
    <xf numFmtId="44" fontId="7" fillId="3" borderId="1" xfId="0" applyNumberFormat="1" applyFont="1" applyFill="1" applyBorder="1" applyAlignment="1">
      <alignment horizontal="left"/>
    </xf>
    <xf numFmtId="0" fontId="8" fillId="3" borderId="2" xfId="0" applyFont="1" applyFill="1" applyBorder="1" applyAlignment="1">
      <alignment horizontal="left" wrapText="1"/>
    </xf>
    <xf numFmtId="0" fontId="0" fillId="3" borderId="2" xfId="0" applyFill="1" applyBorder="1"/>
    <xf numFmtId="0" fontId="8" fillId="6" borderId="1" xfId="0" applyFont="1" applyFill="1" applyBorder="1" applyAlignment="1">
      <alignment horizontal="left"/>
    </xf>
    <xf numFmtId="0" fontId="1" fillId="3" borderId="2" xfId="0" applyFont="1" applyFill="1" applyBorder="1"/>
    <xf numFmtId="0" fontId="6" fillId="0" borderId="1" xfId="0" applyFont="1" applyBorder="1" applyAlignment="1">
      <alignment horizontal="left" vertical="center" wrapText="1"/>
    </xf>
    <xf numFmtId="44" fontId="1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left" vertical="center" wrapText="1"/>
    </xf>
    <xf numFmtId="44" fontId="1" fillId="2" borderId="1" xfId="0" applyNumberFormat="1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44" fontId="1" fillId="8" borderId="1" xfId="0" applyNumberFormat="1" applyFont="1" applyFill="1" applyBorder="1" applyAlignment="1">
      <alignment horizontal="left"/>
    </xf>
    <xf numFmtId="0" fontId="6" fillId="8" borderId="1" xfId="0" applyFont="1" applyFill="1" applyBorder="1" applyAlignment="1">
      <alignment horizontal="center" vertical="center"/>
    </xf>
    <xf numFmtId="49" fontId="6" fillId="8" borderId="1" xfId="0" applyNumberFormat="1" applyFont="1" applyFill="1" applyBorder="1"/>
    <xf numFmtId="0" fontId="6" fillId="8" borderId="1" xfId="0" applyFont="1" applyFill="1" applyBorder="1"/>
    <xf numFmtId="49" fontId="6" fillId="8" borderId="1" xfId="0" applyNumberFormat="1" applyFont="1" applyFill="1" applyBorder="1" applyAlignment="1">
      <alignment horizontal="right"/>
    </xf>
    <xf numFmtId="0" fontId="0" fillId="8" borderId="1" xfId="0" applyFill="1" applyBorder="1"/>
    <xf numFmtId="0" fontId="0" fillId="2" borderId="0" xfId="0" applyFill="1"/>
    <xf numFmtId="8" fontId="1" fillId="3" borderId="1" xfId="0" applyNumberFormat="1" applyFont="1" applyFill="1" applyBorder="1" applyAlignment="1">
      <alignment horizontal="left"/>
    </xf>
    <xf numFmtId="8" fontId="1" fillId="3" borderId="1" xfId="0" applyNumberFormat="1" applyFont="1" applyFill="1" applyBorder="1" applyAlignment="1">
      <alignment horizontal="center"/>
    </xf>
    <xf numFmtId="0" fontId="15" fillId="3" borderId="1" xfId="0" applyFont="1" applyFill="1" applyBorder="1"/>
    <xf numFmtId="0" fontId="16" fillId="7" borderId="1" xfId="0" applyFont="1" applyFill="1" applyBorder="1"/>
    <xf numFmtId="0" fontId="17" fillId="3" borderId="1" xfId="0" applyFont="1" applyFill="1" applyBorder="1"/>
    <xf numFmtId="0" fontId="16" fillId="3" borderId="1" xfId="0" applyFont="1" applyFill="1" applyBorder="1"/>
    <xf numFmtId="0" fontId="15" fillId="6" borderId="1" xfId="0" applyFont="1" applyFill="1" applyBorder="1"/>
    <xf numFmtId="0" fontId="15" fillId="0" borderId="1" xfId="0" applyFont="1" applyBorder="1"/>
    <xf numFmtId="44" fontId="8" fillId="8" borderId="1" xfId="0" applyNumberFormat="1" applyFont="1" applyFill="1" applyBorder="1" applyAlignment="1">
      <alignment horizontal="left"/>
    </xf>
    <xf numFmtId="44" fontId="12" fillId="8" borderId="1" xfId="0" applyNumberFormat="1" applyFont="1" applyFill="1" applyBorder="1" applyAlignment="1">
      <alignment horizontal="left"/>
    </xf>
    <xf numFmtId="0" fontId="9" fillId="8" borderId="1" xfId="0" applyFont="1" applyFill="1" applyBorder="1"/>
    <xf numFmtId="8" fontId="1" fillId="8" borderId="1" xfId="0" applyNumberFormat="1" applyFont="1" applyFill="1" applyBorder="1" applyAlignment="1">
      <alignment horizontal="left"/>
    </xf>
    <xf numFmtId="8" fontId="1" fillId="8" borderId="1" xfId="0" applyNumberFormat="1" applyFont="1" applyFill="1" applyBorder="1" applyAlignment="1">
      <alignment horizontal="center"/>
    </xf>
    <xf numFmtId="0" fontId="9" fillId="0" borderId="0" xfId="0" applyFont="1"/>
    <xf numFmtId="0" fontId="16" fillId="8" borderId="1" xfId="0" applyFont="1" applyFill="1" applyBorder="1"/>
    <xf numFmtId="0" fontId="1" fillId="8" borderId="2" xfId="0" applyFont="1" applyFill="1" applyBorder="1"/>
    <xf numFmtId="44" fontId="1" fillId="8" borderId="1" xfId="0" applyNumberFormat="1" applyFont="1" applyFill="1" applyBorder="1"/>
    <xf numFmtId="49" fontId="1" fillId="8" borderId="1" xfId="0" applyNumberFormat="1" applyFont="1" applyFill="1" applyBorder="1"/>
    <xf numFmtId="0" fontId="1" fillId="8" borderId="1" xfId="0" applyFont="1" applyFill="1" applyBorder="1"/>
    <xf numFmtId="0" fontId="8" fillId="8" borderId="1" xfId="0" applyFont="1" applyFill="1" applyBorder="1" applyAlignment="1">
      <alignment horizontal="left"/>
    </xf>
    <xf numFmtId="43" fontId="0" fillId="0" borderId="0" xfId="0" applyNumberFormat="1"/>
    <xf numFmtId="0" fontId="1" fillId="8" borderId="1" xfId="0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right"/>
    </xf>
    <xf numFmtId="0" fontId="17" fillId="8" borderId="1" xfId="0" applyFont="1" applyFill="1" applyBorder="1"/>
    <xf numFmtId="0" fontId="0" fillId="3" borderId="1" xfId="0" applyFill="1" applyBorder="1" applyAlignment="1">
      <alignment wrapText="1"/>
    </xf>
    <xf numFmtId="44" fontId="18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0" fontId="19" fillId="0" borderId="0" xfId="0" applyFont="1"/>
    <xf numFmtId="44" fontId="8" fillId="6" borderId="1" xfId="0" applyNumberFormat="1" applyFont="1" applyFill="1" applyBorder="1" applyAlignment="1">
      <alignment horizontal="left"/>
    </xf>
    <xf numFmtId="0" fontId="8" fillId="8" borderId="1" xfId="0" applyFont="1" applyFill="1" applyBorder="1"/>
    <xf numFmtId="44" fontId="1" fillId="5" borderId="1" xfId="0" applyNumberFormat="1" applyFont="1" applyFill="1" applyBorder="1" applyAlignment="1">
      <alignment horizontal="left"/>
    </xf>
    <xf numFmtId="0" fontId="13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/>
    <xf numFmtId="0" fontId="1" fillId="5" borderId="1" xfId="0" applyFont="1" applyFill="1" applyBorder="1"/>
    <xf numFmtId="49" fontId="1" fillId="5" borderId="1" xfId="0" applyNumberFormat="1" applyFont="1" applyFill="1" applyBorder="1" applyAlignment="1">
      <alignment horizontal="right"/>
    </xf>
    <xf numFmtId="0" fontId="17" fillId="5" borderId="1" xfId="0" applyFont="1" applyFill="1" applyBorder="1"/>
    <xf numFmtId="0" fontId="6" fillId="5" borderId="1" xfId="0" applyFont="1" applyFill="1" applyBorder="1" applyAlignment="1">
      <alignment horizontal="center" vertical="center"/>
    </xf>
    <xf numFmtId="0" fontId="0" fillId="5" borderId="1" xfId="0" applyFill="1" applyBorder="1"/>
    <xf numFmtId="44" fontId="8" fillId="5" borderId="1" xfId="0" applyNumberFormat="1" applyFont="1" applyFill="1" applyBorder="1" applyAlignment="1">
      <alignment horizontal="left"/>
    </xf>
    <xf numFmtId="0" fontId="15" fillId="5" borderId="1" xfId="0" applyFont="1" applyFill="1" applyBorder="1"/>
    <xf numFmtId="0" fontId="1" fillId="0" borderId="2" xfId="0" applyFont="1" applyBorder="1"/>
    <xf numFmtId="0" fontId="7" fillId="4" borderId="1" xfId="0" applyFont="1" applyFill="1" applyBorder="1" applyAlignment="1">
      <alignment horizontal="center" vertical="center" textRotation="90"/>
    </xf>
    <xf numFmtId="0" fontId="4" fillId="4" borderId="6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textRotation="90"/>
    </xf>
    <xf numFmtId="0" fontId="2" fillId="4" borderId="5" xfId="0" applyFont="1" applyFill="1" applyBorder="1" applyAlignment="1">
      <alignment horizontal="center" vertical="center" textRotation="90"/>
    </xf>
    <xf numFmtId="0" fontId="2" fillId="4" borderId="2" xfId="0" applyFont="1" applyFill="1" applyBorder="1" applyAlignment="1">
      <alignment horizontal="center" vertical="center" textRotation="90"/>
    </xf>
    <xf numFmtId="0" fontId="2" fillId="4" borderId="10" xfId="0" applyFont="1" applyFill="1" applyBorder="1" applyAlignment="1">
      <alignment horizontal="center" vertical="center" textRotation="90"/>
    </xf>
    <xf numFmtId="0" fontId="8" fillId="6" borderId="2" xfId="0" applyFont="1" applyFill="1" applyBorder="1" applyAlignment="1">
      <alignment horizontal="left" wrapText="1"/>
    </xf>
    <xf numFmtId="44" fontId="1" fillId="6" borderId="1" xfId="0" applyNumberFormat="1" applyFont="1" applyFill="1" applyBorder="1" applyAlignment="1">
      <alignment horizontal="left"/>
    </xf>
    <xf numFmtId="44" fontId="1" fillId="6" borderId="1" xfId="0" applyNumberFormat="1" applyFont="1" applyFill="1" applyBorder="1" applyAlignment="1">
      <alignment horizontal="center"/>
    </xf>
    <xf numFmtId="49" fontId="1" fillId="6" borderId="1" xfId="0" applyNumberFormat="1" applyFont="1" applyFill="1" applyBorder="1"/>
    <xf numFmtId="0" fontId="1" fillId="6" borderId="1" xfId="0" applyFont="1" applyFill="1" applyBorder="1"/>
    <xf numFmtId="0" fontId="1" fillId="6" borderId="1" xfId="0" applyFont="1" applyFill="1" applyBorder="1" applyAlignment="1">
      <alignment horizontal="left"/>
    </xf>
    <xf numFmtId="0" fontId="0" fillId="6" borderId="1" xfId="0" applyFill="1" applyBorder="1"/>
    <xf numFmtId="0" fontId="8" fillId="0" borderId="1" xfId="0" applyFont="1" applyFill="1" applyBorder="1" applyAlignment="1">
      <alignment horizontal="left" wrapText="1"/>
    </xf>
    <xf numFmtId="44" fontId="1" fillId="0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/>
    <xf numFmtId="0" fontId="6" fillId="0" borderId="1" xfId="0" applyFont="1" applyFill="1" applyBorder="1"/>
    <xf numFmtId="0" fontId="1" fillId="0" borderId="1" xfId="0" applyFont="1" applyFill="1" applyBorder="1"/>
    <xf numFmtId="49" fontId="6" fillId="0" borderId="1" xfId="0" applyNumberFormat="1" applyFont="1" applyFill="1" applyBorder="1" applyAlignment="1">
      <alignment horizontal="right"/>
    </xf>
    <xf numFmtId="0" fontId="0" fillId="0" borderId="1" xfId="0" applyFill="1" applyBorder="1"/>
    <xf numFmtId="0" fontId="0" fillId="0" borderId="0" xfId="0" applyFill="1"/>
  </cellXfs>
  <cellStyles count="30">
    <cellStyle name="Moeda" xfId="2" builtinId="4"/>
    <cellStyle name="Moeda 2" xfId="3" xr:uid="{202A2717-B030-4CC9-8D23-836504ECD490}"/>
    <cellStyle name="Moeda 2 2" xfId="6" xr:uid="{FDA45A4E-4F83-4478-8F26-E009EA7B3379}"/>
    <cellStyle name="Moeda 2 2 2" xfId="20" xr:uid="{FFE8C11C-6479-452F-9DB4-5E34C4BADA10}"/>
    <cellStyle name="Moeda 2 2 3" xfId="12" xr:uid="{996FAB25-0093-4813-AA94-8C4D489B733C}"/>
    <cellStyle name="Moeda 2 2 4" xfId="28" xr:uid="{95C4AA64-F370-49E3-BF92-F1064521FB0A}"/>
    <cellStyle name="Moeda 2 3" xfId="15" xr:uid="{ACEADEA4-E350-41F5-9223-4CF1572FFB79}"/>
    <cellStyle name="Moeda 2 4" xfId="17" xr:uid="{DB40A9AA-E18B-43C7-8104-732B7A769E99}"/>
    <cellStyle name="Moeda 2 5" xfId="23" xr:uid="{71116B7A-AB64-4D0C-B059-0CA8C4A19676}"/>
    <cellStyle name="Moeda 2 6" xfId="9" xr:uid="{1ABD2F4B-BA32-48FA-A369-B7019AD7F351}"/>
    <cellStyle name="Moeda 2 7" xfId="25" xr:uid="{FB77AA10-D442-468C-BAC0-3F6A32C2012D}"/>
    <cellStyle name="Moeda 3" xfId="5" xr:uid="{EF5C09B2-539D-430D-B122-DA5ADDCA7A1B}"/>
    <cellStyle name="Moeda 3 2" xfId="19" xr:uid="{897EABCA-AD31-44E4-A057-3C78AA7A220C}"/>
    <cellStyle name="Moeda 3 3" xfId="11" xr:uid="{007CBA1C-87C6-4044-A1D0-CE7244C84904}"/>
    <cellStyle name="Moeda 3 4" xfId="27" xr:uid="{91950B84-63DD-4E88-81A1-FD8A1CB932C8}"/>
    <cellStyle name="Moeda 4" xfId="14" xr:uid="{01A053AD-D794-45F8-A38E-8DD29BB006ED}"/>
    <cellStyle name="Moeda 5" xfId="16" xr:uid="{C4B6BD6D-6F6B-4BD2-A75B-5FC9EFE9636A}"/>
    <cellStyle name="Moeda 6" xfId="22" xr:uid="{9ABB711A-4DC4-4CCA-BDBF-3F1C63886334}"/>
    <cellStyle name="Moeda 7" xfId="8" xr:uid="{6130CFE9-228B-4B5C-9C2C-850CF9E32580}"/>
    <cellStyle name="Moeda 8" xfId="24" xr:uid="{95CC2689-8958-46DA-8CD1-1C744293FFA5}"/>
    <cellStyle name="Normal" xfId="0" builtinId="0"/>
    <cellStyle name="Normal 2" xfId="1" xr:uid="{E0C7D4AB-0803-4AFC-ABF5-F53BCA9B8115}"/>
    <cellStyle name="Vírgula" xfId="4" builtinId="3"/>
    <cellStyle name="Vírgula 2" xfId="7" xr:uid="{FC6FB0E4-9E0B-4A76-B9A2-1E65323300FF}"/>
    <cellStyle name="Vírgula 2 2" xfId="21" xr:uid="{B72459BA-E20F-4660-9894-BB9DB7F29941}"/>
    <cellStyle name="Vírgula 2 3" xfId="13" xr:uid="{DC4EE569-9B66-4C62-A9CE-6E5C4D66965F}"/>
    <cellStyle name="Vírgula 2 4" xfId="29" xr:uid="{BB37C311-047D-4261-96DB-C1E99101C639}"/>
    <cellStyle name="Vírgula 3" xfId="18" xr:uid="{4ACCC177-6A5C-45CD-8C68-AD9D42D8E3F5}"/>
    <cellStyle name="Vírgula 4" xfId="10" xr:uid="{C1B4435F-395A-4049-8830-EECD6E7E68D4}"/>
    <cellStyle name="Vírgula 5" xfId="26" xr:uid="{6DFEAF8C-7B38-4DDE-9186-744977291461}"/>
  </cellStyles>
  <dxfs count="0"/>
  <tableStyles count="0" defaultTableStyle="TableStyleMedium2" defaultPivotStyle="PivotStyleLight16"/>
  <colors>
    <mruColors>
      <color rgb="FFFDA9F7"/>
      <color rgb="FF6699FF"/>
      <color rgb="FF0066FF"/>
      <color rgb="FFFECE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urigcm@gmail.com%20/" TargetMode="External"/><Relationship Id="rId2" Type="http://schemas.openxmlformats.org/officeDocument/2006/relationships/hyperlink" Target="mailto:nf@docstage.com.br" TargetMode="External"/><Relationship Id="rId1" Type="http://schemas.openxmlformats.org/officeDocument/2006/relationships/hyperlink" Target="mailto:marianaamiranda7@gmail.com%20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hais.bfaco@gmail.com" TargetMode="External"/><Relationship Id="rId2" Type="http://schemas.openxmlformats.org/officeDocument/2006/relationships/hyperlink" Target="mailto:A1@AMIGOTECH.COM.BR%20/" TargetMode="External"/><Relationship Id="rId1" Type="http://schemas.openxmlformats.org/officeDocument/2006/relationships/hyperlink" Target="mailto:adriano@realassessoria.com.br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8E16F-4D36-419F-8BA8-C530FA2A840B}">
  <sheetPr>
    <pageSetUpPr fitToPage="1"/>
  </sheetPr>
  <dimension ref="A1:N85"/>
  <sheetViews>
    <sheetView tabSelected="1" zoomScale="75" zoomScaleNormal="75" workbookViewId="0">
      <pane xSplit="1" ySplit="6" topLeftCell="B7" activePane="bottomRight" state="frozen"/>
      <selection pane="topRight" activeCell="B1" sqref="B1"/>
      <selection pane="bottomLeft" activeCell="A19" sqref="A19"/>
      <selection pane="bottomRight" activeCell="B49" sqref="B49"/>
    </sheetView>
  </sheetViews>
  <sheetFormatPr defaultRowHeight="14.4" x14ac:dyDescent="0.3"/>
  <cols>
    <col min="1" max="1" width="3" customWidth="1"/>
    <col min="2" max="2" width="49.88671875" bestFit="1" customWidth="1"/>
    <col min="3" max="3" width="17.77734375" bestFit="1" customWidth="1"/>
    <col min="4" max="4" width="15.21875" bestFit="1" customWidth="1"/>
    <col min="5" max="5" width="14.21875" bestFit="1" customWidth="1"/>
    <col min="6" max="6" width="16.5546875" bestFit="1" customWidth="1"/>
    <col min="7" max="7" width="17.88671875" customWidth="1"/>
    <col min="8" max="8" width="4.88671875" customWidth="1"/>
    <col min="9" max="9" width="16.88671875" customWidth="1"/>
    <col min="10" max="10" width="10.88671875" customWidth="1"/>
    <col min="11" max="11" width="14.6640625" customWidth="1"/>
    <col min="12" max="12" width="12.6640625" customWidth="1"/>
    <col min="13" max="13" width="29.33203125" customWidth="1"/>
    <col min="14" max="14" width="95" bestFit="1" customWidth="1"/>
  </cols>
  <sheetData>
    <row r="1" spans="1:14" ht="24.6" x14ac:dyDescent="0.3">
      <c r="A1" s="149" t="s">
        <v>13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1"/>
    </row>
    <row r="2" spans="1:14" ht="15.6" x14ac:dyDescent="0.3">
      <c r="A2" s="152" t="s">
        <v>22</v>
      </c>
      <c r="B2" s="152"/>
      <c r="C2" s="25" t="s">
        <v>0</v>
      </c>
      <c r="D2" s="25" t="s">
        <v>57</v>
      </c>
      <c r="E2" s="25" t="s">
        <v>58</v>
      </c>
      <c r="F2" s="25" t="s">
        <v>10</v>
      </c>
      <c r="G2" s="26" t="s">
        <v>1</v>
      </c>
      <c r="H2" s="147" t="s">
        <v>2</v>
      </c>
      <c r="I2" s="148"/>
      <c r="J2" s="26" t="s">
        <v>3</v>
      </c>
      <c r="K2" s="26" t="s">
        <v>4</v>
      </c>
      <c r="L2" s="26" t="s">
        <v>5</v>
      </c>
      <c r="M2" s="27" t="s">
        <v>6</v>
      </c>
      <c r="N2" s="28" t="s">
        <v>8</v>
      </c>
    </row>
    <row r="3" spans="1:14" ht="15.6" x14ac:dyDescent="0.3">
      <c r="A3" s="146"/>
      <c r="B3" s="18" t="s">
        <v>20</v>
      </c>
      <c r="C3" s="40">
        <v>10800</v>
      </c>
      <c r="D3" s="40"/>
      <c r="E3" s="2">
        <v>470.58</v>
      </c>
      <c r="F3" s="16">
        <f t="shared" ref="F3" si="0">C3+D3-E3</f>
        <v>10329.42</v>
      </c>
      <c r="G3" s="9" t="s">
        <v>95</v>
      </c>
      <c r="H3" s="10" t="s">
        <v>25</v>
      </c>
      <c r="I3" s="8" t="s">
        <v>26</v>
      </c>
      <c r="J3" s="10" t="s">
        <v>36</v>
      </c>
      <c r="K3" s="10" t="s">
        <v>93</v>
      </c>
      <c r="L3" s="8" t="s">
        <v>1</v>
      </c>
      <c r="M3" s="11" t="s">
        <v>94</v>
      </c>
      <c r="N3" s="5"/>
    </row>
    <row r="4" spans="1:14" ht="15.6" x14ac:dyDescent="0.3">
      <c r="A4" s="146"/>
      <c r="B4" s="18" t="s">
        <v>16</v>
      </c>
      <c r="C4" s="40"/>
      <c r="D4" s="40"/>
      <c r="E4" s="2">
        <v>470.58</v>
      </c>
      <c r="F4" s="16">
        <f t="shared" ref="F4:F61" si="1">C4+D4-E4</f>
        <v>-470.58</v>
      </c>
      <c r="G4" s="9" t="s">
        <v>32</v>
      </c>
      <c r="H4" s="10" t="s">
        <v>24</v>
      </c>
      <c r="I4" s="8" t="s">
        <v>9</v>
      </c>
      <c r="J4" s="10" t="s">
        <v>33</v>
      </c>
      <c r="K4" s="10" t="s">
        <v>34</v>
      </c>
      <c r="L4" s="8" t="s">
        <v>1</v>
      </c>
      <c r="M4" s="11" t="s">
        <v>35</v>
      </c>
      <c r="N4" s="5"/>
    </row>
    <row r="5" spans="1:14" ht="15.6" x14ac:dyDescent="0.3">
      <c r="A5" s="146"/>
      <c r="B5" s="24"/>
      <c r="C5" s="40"/>
      <c r="D5" s="40"/>
      <c r="E5" s="40"/>
      <c r="F5" s="40"/>
      <c r="G5" s="19"/>
      <c r="H5" s="22"/>
      <c r="I5" s="20"/>
      <c r="J5" s="22"/>
      <c r="K5" s="22"/>
      <c r="L5" s="20"/>
      <c r="M5" s="23"/>
      <c r="N5" s="5"/>
    </row>
    <row r="6" spans="1:14" ht="15.6" x14ac:dyDescent="0.3">
      <c r="A6" s="146"/>
      <c r="B6" s="20"/>
      <c r="C6" s="2"/>
      <c r="D6" s="2"/>
      <c r="E6" s="2"/>
      <c r="F6" s="15"/>
      <c r="G6" s="9"/>
      <c r="H6" s="10"/>
      <c r="I6" s="8"/>
      <c r="J6" s="10"/>
      <c r="K6" s="10"/>
      <c r="L6" s="8"/>
      <c r="M6" s="11"/>
      <c r="N6" s="5"/>
    </row>
    <row r="7" spans="1:14" ht="15.6" x14ac:dyDescent="0.3">
      <c r="A7" s="146" t="s">
        <v>14</v>
      </c>
      <c r="B7" s="20"/>
      <c r="C7" s="2"/>
      <c r="D7" s="2"/>
      <c r="E7" s="2"/>
      <c r="F7" s="15"/>
      <c r="G7" s="9"/>
      <c r="H7" s="10"/>
      <c r="I7" s="8"/>
      <c r="J7" s="10"/>
      <c r="K7" s="10"/>
      <c r="L7" s="8"/>
      <c r="M7" s="11"/>
      <c r="N7" s="23"/>
    </row>
    <row r="8" spans="1:14" ht="15.6" x14ac:dyDescent="0.3">
      <c r="A8" s="146"/>
      <c r="B8" s="91" t="s">
        <v>362</v>
      </c>
      <c r="C8" s="42">
        <v>3750</v>
      </c>
      <c r="D8" s="42"/>
      <c r="E8" s="42"/>
      <c r="F8" s="51">
        <f t="shared" ref="F8" si="2">C8+D8-E8</f>
        <v>3750</v>
      </c>
      <c r="G8" s="32"/>
      <c r="H8" s="38"/>
      <c r="I8" s="39"/>
      <c r="J8" s="39"/>
      <c r="K8" s="33"/>
      <c r="L8" s="34"/>
      <c r="M8" s="35"/>
      <c r="N8" s="106" t="s">
        <v>365</v>
      </c>
    </row>
    <row r="9" spans="1:14" ht="15.6" x14ac:dyDescent="0.3">
      <c r="A9" s="146"/>
      <c r="B9" s="119" t="s">
        <v>96</v>
      </c>
      <c r="C9" s="120">
        <v>7200</v>
      </c>
      <c r="D9" s="120"/>
      <c r="E9" s="120"/>
      <c r="F9" s="112">
        <f>C9-D9</f>
        <v>7200</v>
      </c>
      <c r="G9" s="98" t="s">
        <v>106</v>
      </c>
      <c r="H9" s="121" t="s">
        <v>30</v>
      </c>
      <c r="I9" s="122" t="s">
        <v>31</v>
      </c>
      <c r="J9" s="122">
        <v>1829</v>
      </c>
      <c r="K9" s="99" t="s">
        <v>107</v>
      </c>
      <c r="L9" s="100" t="s">
        <v>1</v>
      </c>
      <c r="M9" s="101" t="s">
        <v>108</v>
      </c>
      <c r="N9" s="114" t="s">
        <v>131</v>
      </c>
    </row>
    <row r="10" spans="1:14" ht="15.6" x14ac:dyDescent="0.3">
      <c r="A10" s="146"/>
      <c r="B10" s="145" t="s">
        <v>363</v>
      </c>
      <c r="C10" s="2">
        <v>250</v>
      </c>
      <c r="D10" s="2"/>
      <c r="E10" s="2"/>
      <c r="F10" s="16">
        <f>C10+D10-E10</f>
        <v>250</v>
      </c>
      <c r="G10" s="9"/>
      <c r="H10" s="22"/>
      <c r="I10" s="20"/>
      <c r="J10" s="20"/>
      <c r="K10" s="10"/>
      <c r="L10" s="8"/>
      <c r="M10" s="11"/>
      <c r="N10" s="5"/>
    </row>
    <row r="11" spans="1:14" ht="15.6" x14ac:dyDescent="0.3">
      <c r="A11" s="146"/>
      <c r="B11" s="91" t="s">
        <v>318</v>
      </c>
      <c r="C11" s="42">
        <v>9000</v>
      </c>
      <c r="D11" s="42"/>
      <c r="E11" s="42"/>
      <c r="F11" s="51">
        <f t="shared" ref="F11:F13" si="3">C11+D11-E11</f>
        <v>9000</v>
      </c>
      <c r="G11" s="32"/>
      <c r="H11" s="38"/>
      <c r="I11" s="39"/>
      <c r="J11" s="39"/>
      <c r="K11" s="33"/>
      <c r="L11" s="34"/>
      <c r="M11" s="35"/>
      <c r="N11" s="106" t="s">
        <v>366</v>
      </c>
    </row>
    <row r="12" spans="1:14" ht="15.6" x14ac:dyDescent="0.3">
      <c r="A12" s="146"/>
      <c r="B12" s="91" t="s">
        <v>364</v>
      </c>
      <c r="C12" s="42">
        <v>1500</v>
      </c>
      <c r="D12" s="42"/>
      <c r="E12" s="42"/>
      <c r="F12" s="51">
        <f t="shared" si="3"/>
        <v>1500</v>
      </c>
      <c r="G12" s="32"/>
      <c r="H12" s="38"/>
      <c r="I12" s="39"/>
      <c r="J12" s="39"/>
      <c r="K12" s="33"/>
      <c r="L12" s="34"/>
      <c r="M12" s="35"/>
      <c r="N12" s="83"/>
    </row>
    <row r="13" spans="1:14" ht="15.6" x14ac:dyDescent="0.3">
      <c r="A13" s="146"/>
      <c r="B13" s="91" t="s">
        <v>319</v>
      </c>
      <c r="C13" s="42">
        <v>4500</v>
      </c>
      <c r="D13" s="42"/>
      <c r="E13" s="42"/>
      <c r="F13" s="51">
        <f t="shared" si="3"/>
        <v>4500</v>
      </c>
      <c r="G13" s="32"/>
      <c r="H13" s="33"/>
      <c r="I13" s="34"/>
      <c r="J13" s="33"/>
      <c r="K13" s="33"/>
      <c r="L13" s="34"/>
      <c r="M13" s="35"/>
      <c r="N13" s="106" t="s">
        <v>354</v>
      </c>
    </row>
    <row r="14" spans="1:14" ht="15.6" x14ac:dyDescent="0.3">
      <c r="A14" s="146"/>
      <c r="B14" s="12" t="s">
        <v>15</v>
      </c>
      <c r="C14" s="31">
        <v>8000</v>
      </c>
      <c r="D14" s="31"/>
      <c r="E14" s="31"/>
      <c r="F14" s="31">
        <f t="shared" si="1"/>
        <v>8000</v>
      </c>
      <c r="G14" s="44"/>
      <c r="H14" s="38" t="s">
        <v>25</v>
      </c>
      <c r="I14" s="39" t="s">
        <v>26</v>
      </c>
      <c r="J14" s="38" t="s">
        <v>28</v>
      </c>
      <c r="K14" s="38" t="s">
        <v>51</v>
      </c>
      <c r="L14" s="39" t="s">
        <v>23</v>
      </c>
      <c r="M14" s="37" t="s">
        <v>190</v>
      </c>
      <c r="N14" s="108" t="s">
        <v>189</v>
      </c>
    </row>
    <row r="15" spans="1:14" ht="15.6" x14ac:dyDescent="0.3">
      <c r="A15" s="146"/>
      <c r="B15" s="12" t="s">
        <v>320</v>
      </c>
      <c r="C15" s="31">
        <v>4500</v>
      </c>
      <c r="D15" s="31"/>
      <c r="E15" s="31"/>
      <c r="F15" s="31">
        <f t="shared" si="1"/>
        <v>4500</v>
      </c>
      <c r="G15" s="44"/>
      <c r="H15" s="38"/>
      <c r="I15" s="39"/>
      <c r="J15" s="38"/>
      <c r="K15" s="38"/>
      <c r="L15" s="39"/>
      <c r="M15" s="37"/>
      <c r="N15" s="108" t="s">
        <v>368</v>
      </c>
    </row>
    <row r="16" spans="1:14" ht="15.6" x14ac:dyDescent="0.3">
      <c r="A16" s="146"/>
      <c r="B16" s="12" t="s">
        <v>80</v>
      </c>
      <c r="C16" s="31">
        <v>4200</v>
      </c>
      <c r="D16" s="31"/>
      <c r="E16" s="31"/>
      <c r="F16" s="51">
        <f t="shared" si="1"/>
        <v>4200</v>
      </c>
      <c r="G16" s="32"/>
      <c r="H16" s="33" t="s">
        <v>37</v>
      </c>
      <c r="I16" s="34" t="s">
        <v>38</v>
      </c>
      <c r="J16" s="33" t="s">
        <v>29</v>
      </c>
      <c r="K16" s="33" t="s">
        <v>82</v>
      </c>
      <c r="L16" s="34" t="s">
        <v>23</v>
      </c>
      <c r="M16" s="35" t="s">
        <v>81</v>
      </c>
      <c r="N16" s="106" t="s">
        <v>84</v>
      </c>
    </row>
    <row r="17" spans="1:14" ht="15.6" x14ac:dyDescent="0.3">
      <c r="A17" s="146"/>
      <c r="B17" s="47" t="s">
        <v>85</v>
      </c>
      <c r="C17" s="31">
        <v>4500</v>
      </c>
      <c r="D17" s="31"/>
      <c r="E17" s="31"/>
      <c r="F17" s="51">
        <f t="shared" si="1"/>
        <v>4500</v>
      </c>
      <c r="G17" s="32" t="s">
        <v>86</v>
      </c>
      <c r="H17" s="33" t="s">
        <v>25</v>
      </c>
      <c r="I17" s="34" t="s">
        <v>26</v>
      </c>
      <c r="J17" s="33" t="s">
        <v>36</v>
      </c>
      <c r="K17" s="33" t="s">
        <v>87</v>
      </c>
      <c r="L17" s="34" t="s">
        <v>23</v>
      </c>
      <c r="M17" s="35" t="s">
        <v>88</v>
      </c>
      <c r="N17" s="106" t="s">
        <v>89</v>
      </c>
    </row>
    <row r="18" spans="1:14" ht="15.6" x14ac:dyDescent="0.3">
      <c r="A18" s="146"/>
      <c r="B18" s="47" t="s">
        <v>322</v>
      </c>
      <c r="C18" s="31">
        <v>5000</v>
      </c>
      <c r="D18" s="31"/>
      <c r="E18" s="31"/>
      <c r="F18" s="51">
        <f>C18+D18-E18</f>
        <v>5000</v>
      </c>
      <c r="G18" s="32"/>
      <c r="H18" s="33"/>
      <c r="I18" s="34"/>
      <c r="J18" s="33"/>
      <c r="K18" s="33"/>
      <c r="L18" s="34"/>
      <c r="M18" s="35"/>
      <c r="N18" s="106" t="s">
        <v>321</v>
      </c>
    </row>
    <row r="19" spans="1:14" ht="15.6" x14ac:dyDescent="0.3">
      <c r="A19" s="146"/>
      <c r="B19" s="47" t="s">
        <v>241</v>
      </c>
      <c r="C19" s="31">
        <v>3416.67</v>
      </c>
      <c r="D19" s="31"/>
      <c r="E19" s="31"/>
      <c r="F19" s="51">
        <f t="shared" ref="F19" si="4">C19+D19-E19</f>
        <v>3416.67</v>
      </c>
      <c r="G19" s="32"/>
      <c r="H19" s="33"/>
      <c r="I19" s="34"/>
      <c r="J19" s="33"/>
      <c r="K19" s="33"/>
      <c r="L19" s="34"/>
      <c r="M19" s="35"/>
      <c r="N19" s="106" t="s">
        <v>240</v>
      </c>
    </row>
    <row r="20" spans="1:14" ht="15.6" x14ac:dyDescent="0.3">
      <c r="A20" s="146"/>
      <c r="B20" s="29" t="s">
        <v>18</v>
      </c>
      <c r="C20" s="31">
        <v>4800</v>
      </c>
      <c r="D20" s="31"/>
      <c r="E20" s="51"/>
      <c r="F20" s="51">
        <f t="shared" si="1"/>
        <v>4800</v>
      </c>
      <c r="G20" s="32"/>
      <c r="H20" s="33" t="s">
        <v>37</v>
      </c>
      <c r="I20" s="34" t="s">
        <v>38</v>
      </c>
      <c r="J20" s="33" t="s">
        <v>29</v>
      </c>
      <c r="K20" s="33" t="s">
        <v>44</v>
      </c>
      <c r="L20" s="34" t="s">
        <v>23</v>
      </c>
      <c r="M20" s="35" t="s">
        <v>43</v>
      </c>
      <c r="N20" s="106" t="s">
        <v>60</v>
      </c>
    </row>
    <row r="21" spans="1:14" ht="15.6" x14ac:dyDescent="0.3">
      <c r="A21" s="146"/>
      <c r="B21" s="29" t="s">
        <v>323</v>
      </c>
      <c r="C21" s="31">
        <v>1000</v>
      </c>
      <c r="D21" s="31"/>
      <c r="E21" s="51"/>
      <c r="F21" s="51">
        <f t="shared" si="1"/>
        <v>1000</v>
      </c>
      <c r="G21" s="32"/>
      <c r="H21" s="33"/>
      <c r="I21" s="34"/>
      <c r="J21" s="33"/>
      <c r="K21" s="33"/>
      <c r="L21" s="34"/>
      <c r="M21" s="35"/>
      <c r="N21" s="106" t="s">
        <v>324</v>
      </c>
    </row>
    <row r="22" spans="1:14" ht="15.6" x14ac:dyDescent="0.3">
      <c r="A22" s="146"/>
      <c r="B22" s="47" t="s">
        <v>242</v>
      </c>
      <c r="C22" s="48">
        <v>1000</v>
      </c>
      <c r="D22" s="48"/>
      <c r="E22" s="48"/>
      <c r="F22" s="51">
        <f t="shared" si="1"/>
        <v>1000</v>
      </c>
      <c r="G22" s="44"/>
      <c r="H22" s="33"/>
      <c r="I22" s="34"/>
      <c r="J22" s="33"/>
      <c r="K22" s="12"/>
      <c r="L22" s="34"/>
      <c r="M22" s="37"/>
      <c r="N22" s="106" t="s">
        <v>243</v>
      </c>
    </row>
    <row r="23" spans="1:14" ht="15.6" x14ac:dyDescent="0.3">
      <c r="A23" s="146"/>
      <c r="B23" s="47" t="s">
        <v>217</v>
      </c>
      <c r="C23" s="48">
        <v>4500</v>
      </c>
      <c r="D23" s="48"/>
      <c r="E23" s="48"/>
      <c r="F23" s="51">
        <f t="shared" si="1"/>
        <v>4500</v>
      </c>
      <c r="G23" s="44"/>
      <c r="H23" s="33" t="s">
        <v>37</v>
      </c>
      <c r="I23" s="34" t="s">
        <v>38</v>
      </c>
      <c r="J23" s="33" t="s">
        <v>29</v>
      </c>
      <c r="K23" s="12" t="s">
        <v>218</v>
      </c>
      <c r="L23" s="34" t="s">
        <v>23</v>
      </c>
      <c r="M23" s="37" t="s">
        <v>219</v>
      </c>
      <c r="N23" s="106" t="s">
        <v>220</v>
      </c>
    </row>
    <row r="24" spans="1:14" s="131" customFormat="1" ht="15.6" x14ac:dyDescent="0.3">
      <c r="A24" s="146"/>
      <c r="B24" s="29" t="s">
        <v>19</v>
      </c>
      <c r="C24" s="31">
        <v>2400</v>
      </c>
      <c r="D24" s="87"/>
      <c r="E24" s="129"/>
      <c r="F24" s="51">
        <f>C24+D24-E24</f>
        <v>2400</v>
      </c>
      <c r="G24" s="130"/>
      <c r="H24" s="33" t="s">
        <v>40</v>
      </c>
      <c r="I24" s="34" t="s">
        <v>41</v>
      </c>
      <c r="J24" s="33" t="s">
        <v>42</v>
      </c>
      <c r="K24" s="33" t="s">
        <v>46</v>
      </c>
      <c r="L24" s="34" t="s">
        <v>23</v>
      </c>
      <c r="M24" s="35" t="s">
        <v>45</v>
      </c>
      <c r="N24" s="106" t="s">
        <v>226</v>
      </c>
    </row>
    <row r="25" spans="1:14" s="131" customFormat="1" ht="15.6" x14ac:dyDescent="0.3">
      <c r="A25" s="146"/>
      <c r="B25" s="29" t="s">
        <v>325</v>
      </c>
      <c r="C25" s="31">
        <v>1000</v>
      </c>
      <c r="D25" s="87"/>
      <c r="E25" s="129"/>
      <c r="F25" s="51">
        <f>C25+D25-E25</f>
        <v>1000</v>
      </c>
      <c r="G25" s="130"/>
      <c r="H25" s="33"/>
      <c r="I25" s="34"/>
      <c r="J25" s="33"/>
      <c r="K25" s="33"/>
      <c r="L25" s="34"/>
      <c r="M25" s="35"/>
      <c r="N25" s="106" t="s">
        <v>356</v>
      </c>
    </row>
    <row r="26" spans="1:14" s="131" customFormat="1" ht="15.6" x14ac:dyDescent="0.3">
      <c r="A26" s="146"/>
      <c r="B26" s="29" t="s">
        <v>327</v>
      </c>
      <c r="C26" s="31">
        <v>5333.33</v>
      </c>
      <c r="D26" s="87"/>
      <c r="E26" s="129"/>
      <c r="F26" s="51">
        <f t="shared" si="1"/>
        <v>5333.33</v>
      </c>
      <c r="G26" s="130"/>
      <c r="H26" s="33"/>
      <c r="I26" s="34"/>
      <c r="J26" s="33"/>
      <c r="K26" s="33"/>
      <c r="L26" s="34"/>
      <c r="M26" s="35"/>
      <c r="N26" s="106" t="s">
        <v>326</v>
      </c>
    </row>
    <row r="27" spans="1:14" s="131" customFormat="1" ht="15.6" x14ac:dyDescent="0.3">
      <c r="A27" s="146"/>
      <c r="B27" s="29" t="s">
        <v>328</v>
      </c>
      <c r="C27" s="31">
        <v>1500</v>
      </c>
      <c r="D27" s="87"/>
      <c r="E27" s="129"/>
      <c r="F27" s="51">
        <f>C27+D27-E27</f>
        <v>1500</v>
      </c>
      <c r="G27" s="130"/>
      <c r="H27" s="33"/>
      <c r="I27" s="34"/>
      <c r="J27" s="33"/>
      <c r="K27" s="33"/>
      <c r="L27" s="34"/>
      <c r="M27" s="35"/>
      <c r="N27" s="106" t="s">
        <v>348</v>
      </c>
    </row>
    <row r="28" spans="1:14" ht="15.6" x14ac:dyDescent="0.3">
      <c r="A28" s="146"/>
      <c r="B28" s="30" t="s">
        <v>156</v>
      </c>
      <c r="C28" s="31">
        <v>7000</v>
      </c>
      <c r="D28" s="31"/>
      <c r="E28" s="51"/>
      <c r="F28" s="51">
        <f t="shared" si="1"/>
        <v>7000</v>
      </c>
      <c r="G28" s="32"/>
      <c r="H28" s="33" t="s">
        <v>37</v>
      </c>
      <c r="I28" s="34" t="s">
        <v>38</v>
      </c>
      <c r="J28" s="33" t="s">
        <v>29</v>
      </c>
      <c r="K28" s="33" t="s">
        <v>157</v>
      </c>
      <c r="L28" s="34" t="s">
        <v>23</v>
      </c>
      <c r="M28" s="35" t="s">
        <v>158</v>
      </c>
      <c r="N28" s="106" t="s">
        <v>159</v>
      </c>
    </row>
    <row r="29" spans="1:14" ht="15" customHeight="1" x14ac:dyDescent="0.3">
      <c r="A29" s="146"/>
      <c r="B29" s="30" t="s">
        <v>221</v>
      </c>
      <c r="C29" s="31">
        <v>3500</v>
      </c>
      <c r="D29" s="31"/>
      <c r="E29" s="51"/>
      <c r="F29" s="51">
        <f t="shared" si="1"/>
        <v>3500</v>
      </c>
      <c r="G29" s="32"/>
      <c r="H29" s="33" t="s">
        <v>37</v>
      </c>
      <c r="I29" s="34" t="s">
        <v>38</v>
      </c>
      <c r="J29" s="33" t="s">
        <v>29</v>
      </c>
      <c r="K29" s="33" t="s">
        <v>222</v>
      </c>
      <c r="L29" s="34" t="s">
        <v>23</v>
      </c>
      <c r="M29" s="35" t="s">
        <v>223</v>
      </c>
      <c r="N29" s="106" t="s">
        <v>224</v>
      </c>
    </row>
    <row r="30" spans="1:14" ht="15" customHeight="1" x14ac:dyDescent="0.3">
      <c r="A30" s="146"/>
      <c r="B30" s="30" t="s">
        <v>329</v>
      </c>
      <c r="C30" s="31">
        <v>3500</v>
      </c>
      <c r="D30" s="31"/>
      <c r="E30" s="51"/>
      <c r="F30" s="51">
        <f t="shared" si="1"/>
        <v>3500</v>
      </c>
      <c r="G30" s="32"/>
      <c r="H30" s="33"/>
      <c r="I30" s="34"/>
      <c r="J30" s="33"/>
      <c r="K30" s="33"/>
      <c r="L30" s="34"/>
      <c r="M30" s="35"/>
      <c r="N30" s="106" t="s">
        <v>369</v>
      </c>
    </row>
    <row r="31" spans="1:14" ht="15" customHeight="1" x14ac:dyDescent="0.3">
      <c r="A31" s="146"/>
      <c r="B31" s="30" t="s">
        <v>330</v>
      </c>
      <c r="C31" s="31">
        <v>1000</v>
      </c>
      <c r="D31" s="31"/>
      <c r="E31" s="51"/>
      <c r="F31" s="51">
        <f t="shared" si="1"/>
        <v>1000</v>
      </c>
      <c r="G31" s="32"/>
      <c r="H31" s="33"/>
      <c r="I31" s="34"/>
      <c r="J31" s="33"/>
      <c r="K31" s="33"/>
      <c r="L31" s="34"/>
      <c r="M31" s="35"/>
      <c r="N31" s="106" t="s">
        <v>349</v>
      </c>
    </row>
    <row r="32" spans="1:14" ht="15.6" x14ac:dyDescent="0.3">
      <c r="A32" s="146"/>
      <c r="B32" s="30" t="s">
        <v>245</v>
      </c>
      <c r="C32" s="31">
        <v>10000</v>
      </c>
      <c r="D32" s="31"/>
      <c r="E32" s="51"/>
      <c r="F32" s="51">
        <f t="shared" si="1"/>
        <v>10000</v>
      </c>
      <c r="G32" s="32"/>
      <c r="H32" s="33"/>
      <c r="I32" s="34"/>
      <c r="J32" s="33"/>
      <c r="K32" s="33"/>
      <c r="L32" s="34"/>
      <c r="M32" s="35"/>
      <c r="N32" s="106"/>
    </row>
    <row r="33" spans="1:14" ht="15.6" x14ac:dyDescent="0.3">
      <c r="A33" s="146"/>
      <c r="B33" s="29" t="s">
        <v>127</v>
      </c>
      <c r="C33" s="31">
        <v>1200</v>
      </c>
      <c r="D33" s="31"/>
      <c r="E33" s="51"/>
      <c r="F33" s="51">
        <f t="shared" si="1"/>
        <v>1200</v>
      </c>
      <c r="G33" s="32"/>
      <c r="H33" s="33" t="s">
        <v>40</v>
      </c>
      <c r="I33" s="34" t="s">
        <v>41</v>
      </c>
      <c r="J33" s="33" t="s">
        <v>42</v>
      </c>
      <c r="K33" s="33" t="s">
        <v>191</v>
      </c>
      <c r="L33" s="34" t="s">
        <v>23</v>
      </c>
      <c r="M33" s="35" t="s">
        <v>192</v>
      </c>
      <c r="N33" s="106" t="s">
        <v>130</v>
      </c>
    </row>
    <row r="34" spans="1:14" ht="15.6" x14ac:dyDescent="0.3">
      <c r="A34" s="146"/>
      <c r="B34" s="29" t="s">
        <v>111</v>
      </c>
      <c r="C34" s="31">
        <v>13750</v>
      </c>
      <c r="D34" s="31"/>
      <c r="E34" s="51"/>
      <c r="F34" s="51">
        <f t="shared" si="1"/>
        <v>13750</v>
      </c>
      <c r="G34" s="32"/>
      <c r="H34" s="33" t="s">
        <v>39</v>
      </c>
      <c r="I34" s="34" t="s">
        <v>61</v>
      </c>
      <c r="J34" s="33" t="s">
        <v>29</v>
      </c>
      <c r="K34" s="33" t="s">
        <v>113</v>
      </c>
      <c r="L34" s="34" t="s">
        <v>23</v>
      </c>
      <c r="M34" s="35" t="s">
        <v>114</v>
      </c>
      <c r="N34" s="106" t="s">
        <v>112</v>
      </c>
    </row>
    <row r="35" spans="1:14" ht="15.6" x14ac:dyDescent="0.3">
      <c r="A35" s="146"/>
      <c r="B35" s="18" t="s">
        <v>331</v>
      </c>
      <c r="C35" s="40">
        <v>3000</v>
      </c>
      <c r="D35" s="40"/>
      <c r="E35" s="16"/>
      <c r="F35" s="16">
        <f t="shared" si="1"/>
        <v>3000</v>
      </c>
      <c r="G35" s="9"/>
      <c r="H35" s="10"/>
      <c r="I35" s="8"/>
      <c r="J35" s="10"/>
      <c r="K35" s="10"/>
      <c r="L35" s="8"/>
      <c r="M35" s="11"/>
      <c r="N35" s="111"/>
    </row>
    <row r="36" spans="1:14" ht="15.6" x14ac:dyDescent="0.3">
      <c r="A36" s="146"/>
      <c r="B36" s="29" t="s">
        <v>312</v>
      </c>
      <c r="C36" s="31">
        <v>1000</v>
      </c>
      <c r="D36" s="31"/>
      <c r="E36" s="51"/>
      <c r="F36" s="51">
        <f t="shared" si="1"/>
        <v>1000</v>
      </c>
      <c r="G36" s="32"/>
      <c r="H36" s="33"/>
      <c r="I36" s="34"/>
      <c r="J36" s="33"/>
      <c r="K36" s="33"/>
      <c r="L36" s="34"/>
      <c r="M36" s="35"/>
      <c r="N36" s="106" t="s">
        <v>350</v>
      </c>
    </row>
    <row r="37" spans="1:14" ht="15.6" x14ac:dyDescent="0.3">
      <c r="A37" s="146"/>
      <c r="B37" s="29" t="s">
        <v>332</v>
      </c>
      <c r="C37" s="31">
        <v>8250</v>
      </c>
      <c r="D37" s="31"/>
      <c r="E37" s="51"/>
      <c r="F37" s="51">
        <f t="shared" si="1"/>
        <v>8250</v>
      </c>
      <c r="G37" s="32"/>
      <c r="H37" s="33"/>
      <c r="I37" s="34"/>
      <c r="J37" s="33"/>
      <c r="K37" s="33"/>
      <c r="L37" s="34"/>
      <c r="M37" s="35"/>
      <c r="N37" s="106" t="s">
        <v>351</v>
      </c>
    </row>
    <row r="38" spans="1:14" s="117" customFormat="1" ht="15.6" x14ac:dyDescent="0.3">
      <c r="A38" s="146"/>
      <c r="B38" s="12" t="s">
        <v>333</v>
      </c>
      <c r="C38" s="31">
        <v>2000</v>
      </c>
      <c r="D38" s="31"/>
      <c r="E38" s="31"/>
      <c r="F38" s="31">
        <f t="shared" si="1"/>
        <v>2000</v>
      </c>
      <c r="G38" s="44"/>
      <c r="H38" s="38"/>
      <c r="I38" s="39"/>
      <c r="J38" s="38"/>
      <c r="K38" s="38"/>
      <c r="L38" s="39"/>
      <c r="M38" s="37"/>
      <c r="N38" s="108" t="s">
        <v>355</v>
      </c>
    </row>
    <row r="39" spans="1:14" ht="15.6" x14ac:dyDescent="0.3">
      <c r="A39" s="146"/>
      <c r="B39" s="96" t="s">
        <v>17</v>
      </c>
      <c r="C39" s="97">
        <v>14400</v>
      </c>
      <c r="D39" s="113">
        <v>6000</v>
      </c>
      <c r="E39" s="114"/>
      <c r="F39" s="112">
        <f>C39+D39-E39</f>
        <v>20400</v>
      </c>
      <c r="G39" s="98"/>
      <c r="H39" s="99" t="s">
        <v>40</v>
      </c>
      <c r="I39" s="100" t="s">
        <v>41</v>
      </c>
      <c r="J39" s="99" t="s">
        <v>42</v>
      </c>
      <c r="K39" s="99" t="s">
        <v>50</v>
      </c>
      <c r="L39" s="100" t="s">
        <v>23</v>
      </c>
      <c r="M39" s="101" t="s">
        <v>49</v>
      </c>
      <c r="N39" s="118" t="s">
        <v>110</v>
      </c>
    </row>
    <row r="40" spans="1:14" ht="15.6" x14ac:dyDescent="0.3">
      <c r="A40" s="146"/>
      <c r="B40" s="12" t="s">
        <v>276</v>
      </c>
      <c r="C40" s="31">
        <v>6600</v>
      </c>
      <c r="D40" s="82"/>
      <c r="E40" s="83"/>
      <c r="F40" s="51">
        <f t="shared" ref="F40:F47" si="5">C40+D40-E40</f>
        <v>6600</v>
      </c>
      <c r="G40" s="32"/>
      <c r="H40" s="38"/>
      <c r="I40" s="39"/>
      <c r="J40" s="33"/>
      <c r="K40" s="33"/>
      <c r="L40" s="34"/>
      <c r="M40" s="35"/>
      <c r="N40" s="108"/>
    </row>
    <row r="41" spans="1:14" ht="15.6" x14ac:dyDescent="0.3">
      <c r="A41" s="146"/>
      <c r="B41" s="12" t="s">
        <v>228</v>
      </c>
      <c r="C41" s="31">
        <v>4000</v>
      </c>
      <c r="D41" s="82"/>
      <c r="E41" s="83"/>
      <c r="F41" s="51">
        <f t="shared" ref="F41" si="6">C41+D41-E41</f>
        <v>4000</v>
      </c>
      <c r="G41" s="32"/>
      <c r="H41" s="38" t="s">
        <v>151</v>
      </c>
      <c r="I41" s="39" t="s">
        <v>152</v>
      </c>
      <c r="J41" s="33" t="s">
        <v>29</v>
      </c>
      <c r="K41" s="33" t="s">
        <v>231</v>
      </c>
      <c r="L41" s="34" t="s">
        <v>23</v>
      </c>
      <c r="M41" s="35" t="s">
        <v>230</v>
      </c>
      <c r="N41" s="108" t="s">
        <v>229</v>
      </c>
    </row>
    <row r="42" spans="1:14" ht="15.6" x14ac:dyDescent="0.3">
      <c r="A42" s="146"/>
      <c r="B42" s="12" t="s">
        <v>246</v>
      </c>
      <c r="C42" s="31">
        <v>6500</v>
      </c>
      <c r="D42" s="82"/>
      <c r="E42" s="83"/>
      <c r="F42" s="51">
        <f t="shared" si="5"/>
        <v>6500</v>
      </c>
      <c r="G42" s="32"/>
      <c r="H42" s="33"/>
      <c r="I42" s="34"/>
      <c r="J42" s="33"/>
      <c r="K42" s="33"/>
      <c r="L42" s="34"/>
      <c r="M42" s="35"/>
      <c r="N42" s="108"/>
    </row>
    <row r="43" spans="1:14" ht="15.6" x14ac:dyDescent="0.3">
      <c r="A43" s="146"/>
      <c r="B43" s="12" t="s">
        <v>334</v>
      </c>
      <c r="C43" s="31">
        <v>3000</v>
      </c>
      <c r="D43" s="82"/>
      <c r="E43" s="83"/>
      <c r="F43" s="51">
        <f t="shared" si="5"/>
        <v>3000</v>
      </c>
      <c r="G43" s="32"/>
      <c r="H43" s="33"/>
      <c r="I43" s="34"/>
      <c r="J43" s="33"/>
      <c r="K43" s="33"/>
      <c r="L43" s="34"/>
      <c r="M43" s="35"/>
      <c r="N43" s="108" t="s">
        <v>352</v>
      </c>
    </row>
    <row r="44" spans="1:14" ht="15.6" x14ac:dyDescent="0.3">
      <c r="A44" s="146"/>
      <c r="B44" s="12" t="s">
        <v>247</v>
      </c>
      <c r="C44" s="31">
        <v>4000</v>
      </c>
      <c r="D44" s="82"/>
      <c r="E44" s="83"/>
      <c r="F44" s="51">
        <f t="shared" si="5"/>
        <v>4000</v>
      </c>
      <c r="G44" s="32"/>
      <c r="H44" s="33"/>
      <c r="I44" s="34"/>
      <c r="J44" s="33"/>
      <c r="K44" s="33"/>
      <c r="L44" s="34"/>
      <c r="M44" s="35"/>
      <c r="N44" s="108" t="s">
        <v>248</v>
      </c>
    </row>
    <row r="45" spans="1:14" ht="15.6" x14ac:dyDescent="0.3">
      <c r="A45" s="146"/>
      <c r="B45" s="12" t="s">
        <v>385</v>
      </c>
      <c r="C45" s="31">
        <v>1500</v>
      </c>
      <c r="D45" s="82"/>
      <c r="E45" s="83"/>
      <c r="F45" s="51">
        <f t="shared" si="5"/>
        <v>1500</v>
      </c>
      <c r="G45" s="32"/>
      <c r="H45" s="33"/>
      <c r="I45" s="34"/>
      <c r="J45" s="33"/>
      <c r="K45" s="33"/>
      <c r="L45" s="34"/>
      <c r="M45" s="35"/>
      <c r="N45" s="108" t="s">
        <v>367</v>
      </c>
    </row>
    <row r="46" spans="1:14" ht="15.6" x14ac:dyDescent="0.3">
      <c r="A46" s="146"/>
      <c r="B46" s="12" t="s">
        <v>232</v>
      </c>
      <c r="C46" s="31">
        <v>18250</v>
      </c>
      <c r="D46" s="82"/>
      <c r="E46" s="83"/>
      <c r="F46" s="51">
        <f t="shared" si="5"/>
        <v>18250</v>
      </c>
      <c r="G46" s="32"/>
      <c r="H46" s="33"/>
      <c r="I46" s="34"/>
      <c r="J46" s="33"/>
      <c r="K46" s="33"/>
      <c r="L46" s="34"/>
      <c r="M46" s="35"/>
      <c r="N46" s="106" t="s">
        <v>253</v>
      </c>
    </row>
    <row r="47" spans="1:14" ht="15.6" x14ac:dyDescent="0.3">
      <c r="A47" s="146"/>
      <c r="B47" s="12" t="s">
        <v>335</v>
      </c>
      <c r="C47" s="31">
        <v>5250</v>
      </c>
      <c r="D47" s="82"/>
      <c r="E47" s="83"/>
      <c r="F47" s="51">
        <f t="shared" si="5"/>
        <v>5250</v>
      </c>
      <c r="G47" s="32"/>
      <c r="H47" s="33"/>
      <c r="I47" s="34"/>
      <c r="J47" s="33"/>
      <c r="K47" s="33"/>
      <c r="L47" s="34"/>
      <c r="M47" s="35"/>
      <c r="N47" s="106" t="s">
        <v>353</v>
      </c>
    </row>
    <row r="48" spans="1:14" ht="15.6" x14ac:dyDescent="0.3">
      <c r="A48" s="146"/>
      <c r="B48" s="12" t="s">
        <v>249</v>
      </c>
      <c r="C48" s="31">
        <v>3000</v>
      </c>
      <c r="D48" s="82"/>
      <c r="E48" s="83"/>
      <c r="F48" s="51">
        <f t="shared" ref="F48:F49" si="7">C48+D48-E48</f>
        <v>3000</v>
      </c>
      <c r="G48" s="32"/>
      <c r="H48" s="33"/>
      <c r="I48" s="34"/>
      <c r="J48" s="33"/>
      <c r="K48" s="33"/>
      <c r="L48" s="34"/>
      <c r="M48" s="35"/>
      <c r="N48" s="106"/>
    </row>
    <row r="49" spans="1:14" ht="15.6" x14ac:dyDescent="0.3">
      <c r="A49" s="146"/>
      <c r="B49" s="12" t="s">
        <v>124</v>
      </c>
      <c r="C49" s="134">
        <v>10000</v>
      </c>
      <c r="D49" s="134"/>
      <c r="E49" s="135"/>
      <c r="F49" s="134">
        <f t="shared" si="7"/>
        <v>10000</v>
      </c>
      <c r="G49" s="136"/>
      <c r="H49" s="137" t="s">
        <v>39</v>
      </c>
      <c r="I49" s="138" t="s">
        <v>61</v>
      </c>
      <c r="J49" s="137" t="s">
        <v>29</v>
      </c>
      <c r="K49" s="137" t="s">
        <v>193</v>
      </c>
      <c r="L49" s="138" t="s">
        <v>23</v>
      </c>
      <c r="M49" s="139" t="s">
        <v>194</v>
      </c>
      <c r="N49" s="140" t="s">
        <v>282</v>
      </c>
    </row>
    <row r="50" spans="1:14" ht="15.6" x14ac:dyDescent="0.3">
      <c r="A50" s="146"/>
      <c r="B50" s="96" t="s">
        <v>83</v>
      </c>
      <c r="C50" s="97">
        <v>4500</v>
      </c>
      <c r="D50" s="115"/>
      <c r="E50" s="116">
        <v>470.58</v>
      </c>
      <c r="F50" s="112">
        <f>C50+D50-E50</f>
        <v>4029.42</v>
      </c>
      <c r="G50" s="98" t="s">
        <v>91</v>
      </c>
      <c r="H50" s="79" t="s">
        <v>47</v>
      </c>
      <c r="I50" s="80" t="s">
        <v>48</v>
      </c>
      <c r="J50" s="79" t="s">
        <v>117</v>
      </c>
      <c r="K50" s="79" t="s">
        <v>118</v>
      </c>
      <c r="L50" s="80" t="s">
        <v>27</v>
      </c>
      <c r="M50" s="81" t="s">
        <v>119</v>
      </c>
      <c r="N50" s="107" t="s">
        <v>116</v>
      </c>
    </row>
    <row r="51" spans="1:14" s="103" customFormat="1" ht="15.6" x14ac:dyDescent="0.3">
      <c r="A51" s="146"/>
      <c r="B51" s="12" t="s">
        <v>250</v>
      </c>
      <c r="C51" s="31">
        <v>3500</v>
      </c>
      <c r="D51" s="104"/>
      <c r="E51" s="105"/>
      <c r="F51" s="51">
        <f>C51+D51-E51</f>
        <v>3500</v>
      </c>
      <c r="G51" s="32"/>
      <c r="H51" s="33"/>
      <c r="I51" s="34"/>
      <c r="J51" s="33"/>
      <c r="K51" s="33"/>
      <c r="L51" s="34"/>
      <c r="M51" s="35"/>
      <c r="N51" s="109"/>
    </row>
    <row r="52" spans="1:14" ht="15.6" x14ac:dyDescent="0.3">
      <c r="A52" s="146"/>
      <c r="B52" s="12" t="s">
        <v>336</v>
      </c>
      <c r="C52" s="31">
        <v>7833.33</v>
      </c>
      <c r="D52" s="104"/>
      <c r="E52" s="105"/>
      <c r="F52" s="51">
        <f>C52+D52-E52</f>
        <v>7833.33</v>
      </c>
      <c r="G52" s="32"/>
      <c r="H52" s="33"/>
      <c r="I52" s="34"/>
      <c r="J52" s="33"/>
      <c r="K52" s="33"/>
      <c r="L52" s="34"/>
      <c r="M52" s="35"/>
      <c r="N52" s="106" t="s">
        <v>370</v>
      </c>
    </row>
    <row r="53" spans="1:14" ht="15.6" x14ac:dyDescent="0.3">
      <c r="A53" s="146"/>
      <c r="B53" s="12" t="s">
        <v>337</v>
      </c>
      <c r="C53" s="31">
        <v>7083.33</v>
      </c>
      <c r="D53" s="104"/>
      <c r="E53" s="105"/>
      <c r="F53" s="51">
        <f>C53+D53-E53</f>
        <v>7083.33</v>
      </c>
      <c r="G53" s="32"/>
      <c r="H53" s="33"/>
      <c r="I53" s="34"/>
      <c r="J53" s="33"/>
      <c r="K53" s="33"/>
      <c r="L53" s="34"/>
      <c r="M53" s="35"/>
      <c r="N53" s="106" t="s">
        <v>371</v>
      </c>
    </row>
    <row r="54" spans="1:14" ht="15.6" x14ac:dyDescent="0.3">
      <c r="A54" s="146"/>
      <c r="B54" s="12" t="s">
        <v>233</v>
      </c>
      <c r="C54" s="31">
        <v>7450</v>
      </c>
      <c r="D54" s="31"/>
      <c r="E54" s="83"/>
      <c r="F54" s="51">
        <f t="shared" si="1"/>
        <v>7450</v>
      </c>
      <c r="G54" s="32"/>
      <c r="H54" s="33"/>
      <c r="I54" s="34"/>
      <c r="J54" s="33"/>
      <c r="K54" s="33"/>
      <c r="L54" s="34" t="s">
        <v>23</v>
      </c>
      <c r="M54" s="35" t="s">
        <v>239</v>
      </c>
      <c r="N54" s="106" t="s">
        <v>238</v>
      </c>
    </row>
    <row r="55" spans="1:14" ht="15.6" x14ac:dyDescent="0.3">
      <c r="A55" s="146"/>
      <c r="B55" s="12" t="s">
        <v>338</v>
      </c>
      <c r="C55" s="31">
        <v>1000</v>
      </c>
      <c r="D55" s="31"/>
      <c r="E55" s="83"/>
      <c r="F55" s="51">
        <f>C55+D55-E55</f>
        <v>1000</v>
      </c>
      <c r="G55" s="32"/>
      <c r="H55" s="33"/>
      <c r="I55" s="34"/>
      <c r="J55" s="33"/>
      <c r="K55" s="33"/>
      <c r="L55" s="34"/>
      <c r="M55" s="35"/>
      <c r="N55" s="106" t="s">
        <v>359</v>
      </c>
    </row>
    <row r="56" spans="1:14" ht="15.6" x14ac:dyDescent="0.3">
      <c r="A56" s="146"/>
      <c r="B56" s="12" t="s">
        <v>209</v>
      </c>
      <c r="C56" s="31">
        <v>9000</v>
      </c>
      <c r="D56" s="31"/>
      <c r="E56" s="83"/>
      <c r="F56" s="51">
        <f t="shared" si="1"/>
        <v>9000</v>
      </c>
      <c r="G56" s="32"/>
      <c r="H56" s="33"/>
      <c r="I56" s="34"/>
      <c r="J56" s="33"/>
      <c r="K56" s="33"/>
      <c r="L56" s="34"/>
      <c r="M56" s="35"/>
      <c r="N56" s="106" t="s">
        <v>212</v>
      </c>
    </row>
    <row r="57" spans="1:14" ht="15.6" x14ac:dyDescent="0.3">
      <c r="A57" s="146"/>
      <c r="B57" s="12" t="s">
        <v>372</v>
      </c>
      <c r="C57" s="31">
        <v>1500</v>
      </c>
      <c r="D57" s="31"/>
      <c r="E57" s="83"/>
      <c r="F57" s="51">
        <f t="shared" si="1"/>
        <v>1500</v>
      </c>
      <c r="G57" s="32"/>
      <c r="H57" s="33"/>
      <c r="I57" s="34"/>
      <c r="J57" s="33"/>
      <c r="K57" s="33"/>
      <c r="L57" s="34"/>
      <c r="M57" s="35"/>
      <c r="N57" s="106" t="s">
        <v>373</v>
      </c>
    </row>
    <row r="58" spans="1:14" ht="15.6" x14ac:dyDescent="0.3">
      <c r="A58" s="146"/>
      <c r="B58" s="12" t="s">
        <v>161</v>
      </c>
      <c r="C58" s="42">
        <v>1500</v>
      </c>
      <c r="D58" s="42"/>
      <c r="E58" s="42"/>
      <c r="F58" s="51">
        <f t="shared" si="1"/>
        <v>1500</v>
      </c>
      <c r="G58" s="32"/>
      <c r="H58" s="33" t="s">
        <v>40</v>
      </c>
      <c r="I58" s="34" t="s">
        <v>41</v>
      </c>
      <c r="J58" s="33" t="s">
        <v>109</v>
      </c>
      <c r="K58" s="33" t="s">
        <v>204</v>
      </c>
      <c r="L58" s="34" t="s">
        <v>23</v>
      </c>
      <c r="M58" s="35" t="s">
        <v>205</v>
      </c>
      <c r="N58" s="106" t="s">
        <v>206</v>
      </c>
    </row>
    <row r="59" spans="1:14" ht="15.6" x14ac:dyDescent="0.3">
      <c r="A59" s="146"/>
      <c r="B59" s="12" t="s">
        <v>234</v>
      </c>
      <c r="C59" s="42">
        <v>5750</v>
      </c>
      <c r="D59" s="42"/>
      <c r="E59" s="42"/>
      <c r="F59" s="51">
        <f t="shared" si="1"/>
        <v>5750</v>
      </c>
      <c r="G59" s="32"/>
      <c r="H59" s="33"/>
      <c r="I59" s="34"/>
      <c r="J59" s="33"/>
      <c r="K59" s="33"/>
      <c r="L59" s="34" t="s">
        <v>23</v>
      </c>
      <c r="M59" s="35" t="s">
        <v>236</v>
      </c>
      <c r="N59" s="106" t="s">
        <v>235</v>
      </c>
    </row>
    <row r="60" spans="1:14" ht="15.6" x14ac:dyDescent="0.3">
      <c r="A60" s="146"/>
      <c r="B60" s="12" t="s">
        <v>339</v>
      </c>
      <c r="C60" s="42">
        <v>500</v>
      </c>
      <c r="D60" s="42"/>
      <c r="E60" s="42"/>
      <c r="F60" s="51">
        <f t="shared" si="1"/>
        <v>500</v>
      </c>
      <c r="G60" s="32"/>
      <c r="H60" s="33"/>
      <c r="I60" s="34"/>
      <c r="J60" s="33"/>
      <c r="K60" s="33"/>
      <c r="L60" s="34"/>
      <c r="M60" s="35"/>
      <c r="N60" s="106" t="s">
        <v>374</v>
      </c>
    </row>
    <row r="61" spans="1:14" s="117" customFormat="1" ht="15.6" x14ac:dyDescent="0.3">
      <c r="A61" s="146"/>
      <c r="B61" s="96" t="s">
        <v>263</v>
      </c>
      <c r="C61" s="120">
        <v>2000</v>
      </c>
      <c r="D61" s="120"/>
      <c r="E61" s="120"/>
      <c r="F61" s="97">
        <f t="shared" si="1"/>
        <v>2000</v>
      </c>
      <c r="G61" s="125"/>
      <c r="H61" s="121"/>
      <c r="I61" s="122"/>
      <c r="J61" s="121"/>
      <c r="K61" s="121"/>
      <c r="L61" s="122"/>
      <c r="M61" s="126"/>
      <c r="N61" s="127"/>
    </row>
    <row r="62" spans="1:14" s="117" customFormat="1" ht="15.6" x14ac:dyDescent="0.3">
      <c r="A62" s="146"/>
      <c r="B62" s="12" t="s">
        <v>375</v>
      </c>
      <c r="C62" s="42">
        <v>2000</v>
      </c>
      <c r="D62" s="42"/>
      <c r="E62" s="42"/>
      <c r="F62" s="31">
        <f t="shared" ref="F62:F66" si="8">C62+D62-E62</f>
        <v>2000</v>
      </c>
      <c r="G62" s="44"/>
      <c r="H62" s="38"/>
      <c r="I62" s="39"/>
      <c r="J62" s="38"/>
      <c r="K62" s="38"/>
      <c r="L62" s="39"/>
      <c r="M62" s="37"/>
      <c r="N62" s="108" t="s">
        <v>376</v>
      </c>
    </row>
    <row r="63" spans="1:14" s="117" customFormat="1" ht="15.6" x14ac:dyDescent="0.3">
      <c r="A63" s="146"/>
      <c r="B63" s="12" t="s">
        <v>340</v>
      </c>
      <c r="C63" s="31">
        <v>2250</v>
      </c>
      <c r="D63" s="31"/>
      <c r="E63" s="31"/>
      <c r="F63" s="31">
        <f t="shared" si="8"/>
        <v>2250</v>
      </c>
      <c r="G63" s="44"/>
      <c r="H63" s="38"/>
      <c r="I63" s="39"/>
      <c r="J63" s="38"/>
      <c r="K63" s="38"/>
      <c r="L63" s="39"/>
      <c r="M63" s="37"/>
      <c r="N63" s="108" t="s">
        <v>357</v>
      </c>
    </row>
    <row r="64" spans="1:14" s="117" customFormat="1" ht="15.6" x14ac:dyDescent="0.3">
      <c r="A64" s="146"/>
      <c r="B64" s="12" t="s">
        <v>341</v>
      </c>
      <c r="C64" s="31">
        <v>750</v>
      </c>
      <c r="D64" s="31"/>
      <c r="E64" s="31"/>
      <c r="F64" s="31">
        <f t="shared" si="8"/>
        <v>750</v>
      </c>
      <c r="G64" s="44"/>
      <c r="H64" s="38"/>
      <c r="I64" s="39"/>
      <c r="J64" s="38"/>
      <c r="K64" s="38"/>
      <c r="L64" s="39"/>
      <c r="M64" s="37"/>
      <c r="N64" s="108" t="s">
        <v>358</v>
      </c>
    </row>
    <row r="65" spans="1:14" s="117" customFormat="1" ht="15.6" x14ac:dyDescent="0.3">
      <c r="A65" s="146"/>
      <c r="B65" s="12" t="s">
        <v>377</v>
      </c>
      <c r="C65" s="31">
        <v>500</v>
      </c>
      <c r="D65" s="31"/>
      <c r="E65" s="31"/>
      <c r="F65" s="31">
        <f t="shared" si="8"/>
        <v>500</v>
      </c>
      <c r="G65" s="44"/>
      <c r="H65" s="38"/>
      <c r="I65" s="39"/>
      <c r="J65" s="38"/>
      <c r="K65" s="38"/>
      <c r="L65" s="39"/>
      <c r="M65" s="37"/>
      <c r="N65" s="108" t="s">
        <v>384</v>
      </c>
    </row>
    <row r="66" spans="1:14" s="117" customFormat="1" ht="15.6" x14ac:dyDescent="0.3">
      <c r="A66" s="146"/>
      <c r="B66" s="12" t="s">
        <v>342</v>
      </c>
      <c r="C66" s="31">
        <v>3833.33</v>
      </c>
      <c r="D66" s="31"/>
      <c r="E66" s="31"/>
      <c r="F66" s="31">
        <f t="shared" si="8"/>
        <v>3833.33</v>
      </c>
      <c r="G66" s="44"/>
      <c r="H66" s="38"/>
      <c r="I66" s="39"/>
      <c r="J66" s="38"/>
      <c r="K66" s="38"/>
      <c r="L66" s="39"/>
      <c r="M66" s="37"/>
      <c r="N66" s="108" t="s">
        <v>378</v>
      </c>
    </row>
    <row r="67" spans="1:14" ht="15.6" x14ac:dyDescent="0.3">
      <c r="A67" s="146"/>
      <c r="B67" s="12" t="s">
        <v>63</v>
      </c>
      <c r="C67" s="31">
        <v>4000</v>
      </c>
      <c r="D67" s="31"/>
      <c r="E67" s="31"/>
      <c r="F67" s="31">
        <f t="shared" ref="F67:F72" si="9">C67+D67-E67</f>
        <v>4000</v>
      </c>
      <c r="G67" s="44"/>
      <c r="H67" s="38" t="s">
        <v>40</v>
      </c>
      <c r="I67" s="39" t="s">
        <v>41</v>
      </c>
      <c r="J67" s="38" t="s">
        <v>66</v>
      </c>
      <c r="K67" s="38" t="s">
        <v>65</v>
      </c>
      <c r="L67" s="39" t="s">
        <v>23</v>
      </c>
      <c r="M67" s="37" t="s">
        <v>67</v>
      </c>
      <c r="N67" s="108" t="s">
        <v>64</v>
      </c>
    </row>
    <row r="68" spans="1:14" s="117" customFormat="1" ht="15.6" x14ac:dyDescent="0.3">
      <c r="A68" s="146"/>
      <c r="B68" s="12" t="s">
        <v>261</v>
      </c>
      <c r="C68" s="31">
        <v>2400</v>
      </c>
      <c r="D68" s="31"/>
      <c r="E68" s="31"/>
      <c r="F68" s="31">
        <f t="shared" si="9"/>
        <v>2400</v>
      </c>
      <c r="G68" s="44"/>
      <c r="H68" s="38"/>
      <c r="I68" s="39"/>
      <c r="J68" s="38"/>
      <c r="K68" s="38"/>
      <c r="L68" s="39"/>
      <c r="M68" s="37"/>
      <c r="N68" s="108"/>
    </row>
    <row r="69" spans="1:14" ht="15.6" x14ac:dyDescent="0.3">
      <c r="A69" s="146"/>
      <c r="B69" s="12" t="s">
        <v>133</v>
      </c>
      <c r="C69" s="31">
        <v>7000</v>
      </c>
      <c r="D69" s="31"/>
      <c r="E69" s="31"/>
      <c r="F69" s="31">
        <f t="shared" si="9"/>
        <v>7000</v>
      </c>
      <c r="G69" s="44"/>
      <c r="H69" s="38" t="s">
        <v>25</v>
      </c>
      <c r="I69" s="39" t="s">
        <v>26</v>
      </c>
      <c r="J69" s="38" t="s">
        <v>197</v>
      </c>
      <c r="K69" s="38" t="s">
        <v>196</v>
      </c>
      <c r="L69" s="39" t="s">
        <v>23</v>
      </c>
      <c r="M69" s="37" t="s">
        <v>198</v>
      </c>
      <c r="N69" s="108" t="s">
        <v>195</v>
      </c>
    </row>
    <row r="70" spans="1:14" ht="15.6" x14ac:dyDescent="0.3">
      <c r="A70" s="146"/>
      <c r="B70" s="12" t="s">
        <v>237</v>
      </c>
      <c r="C70" s="31">
        <v>13000</v>
      </c>
      <c r="D70" s="31"/>
      <c r="E70" s="31"/>
      <c r="F70" s="31">
        <f t="shared" si="9"/>
        <v>13000</v>
      </c>
      <c r="G70" s="44"/>
      <c r="H70" s="38"/>
      <c r="I70" s="39"/>
      <c r="J70" s="38"/>
      <c r="K70" s="38"/>
      <c r="L70" s="39"/>
      <c r="M70" s="37"/>
      <c r="N70" s="108" t="s">
        <v>251</v>
      </c>
    </row>
    <row r="71" spans="1:14" ht="15.6" x14ac:dyDescent="0.3">
      <c r="A71" s="146"/>
      <c r="B71" s="12" t="s">
        <v>225</v>
      </c>
      <c r="C71" s="31">
        <v>4666.67</v>
      </c>
      <c r="D71" s="31"/>
      <c r="E71" s="31"/>
      <c r="F71" s="31">
        <f t="shared" si="9"/>
        <v>4666.67</v>
      </c>
      <c r="G71" s="44"/>
      <c r="H71" s="38"/>
      <c r="I71" s="39"/>
      <c r="J71" s="38"/>
      <c r="K71" s="38"/>
      <c r="L71" s="39"/>
      <c r="M71" s="37"/>
      <c r="N71" s="108"/>
    </row>
    <row r="72" spans="1:14" ht="15.6" x14ac:dyDescent="0.3">
      <c r="A72" s="146"/>
      <c r="B72" s="12" t="s">
        <v>379</v>
      </c>
      <c r="C72" s="31">
        <v>1750</v>
      </c>
      <c r="D72" s="31"/>
      <c r="E72" s="31"/>
      <c r="F72" s="31">
        <f t="shared" si="9"/>
        <v>1750</v>
      </c>
      <c r="G72" s="44"/>
      <c r="H72" s="38"/>
      <c r="I72" s="39"/>
      <c r="J72" s="38"/>
      <c r="K72" s="38"/>
      <c r="L72" s="39"/>
      <c r="M72" s="37"/>
      <c r="N72" s="108" t="s">
        <v>380</v>
      </c>
    </row>
    <row r="73" spans="1:14" ht="15.6" x14ac:dyDescent="0.3">
      <c r="A73" s="146"/>
      <c r="B73" s="29" t="s">
        <v>213</v>
      </c>
      <c r="C73" s="42">
        <v>2000</v>
      </c>
      <c r="D73" s="42"/>
      <c r="E73" s="42"/>
      <c r="F73" s="51">
        <f t="shared" ref="F73:F76" si="10">C73+D73-E73</f>
        <v>2000</v>
      </c>
      <c r="G73" s="32"/>
      <c r="H73" s="33" t="s">
        <v>25</v>
      </c>
      <c r="I73" s="34" t="s">
        <v>26</v>
      </c>
      <c r="J73" s="33" t="s">
        <v>36</v>
      </c>
      <c r="K73" s="33" t="s">
        <v>215</v>
      </c>
      <c r="L73" s="34" t="s">
        <v>23</v>
      </c>
      <c r="M73" s="35" t="s">
        <v>216</v>
      </c>
      <c r="N73" s="106" t="s">
        <v>214</v>
      </c>
    </row>
    <row r="74" spans="1:14" ht="15.6" x14ac:dyDescent="0.3">
      <c r="A74" s="146"/>
      <c r="B74" s="29" t="s">
        <v>128</v>
      </c>
      <c r="C74" s="42">
        <v>1000</v>
      </c>
      <c r="D74" s="42"/>
      <c r="E74" s="42"/>
      <c r="F74" s="51">
        <f t="shared" si="10"/>
        <v>1000</v>
      </c>
      <c r="G74" s="32"/>
      <c r="H74" s="33" t="s">
        <v>37</v>
      </c>
      <c r="I74" s="34" t="s">
        <v>38</v>
      </c>
      <c r="J74" s="33" t="s">
        <v>29</v>
      </c>
      <c r="K74" s="33" t="s">
        <v>199</v>
      </c>
      <c r="L74" s="34" t="s">
        <v>23</v>
      </c>
      <c r="M74" s="35" t="s">
        <v>200</v>
      </c>
      <c r="N74" s="106" t="s">
        <v>129</v>
      </c>
    </row>
    <row r="75" spans="1:14" ht="15.6" x14ac:dyDescent="0.3">
      <c r="A75" s="146"/>
      <c r="B75" s="90" t="s">
        <v>210</v>
      </c>
      <c r="C75" s="86">
        <v>16000</v>
      </c>
      <c r="D75" s="86"/>
      <c r="E75" s="86"/>
      <c r="F75" s="132">
        <f t="shared" si="10"/>
        <v>16000</v>
      </c>
      <c r="G75" s="65"/>
      <c r="H75" s="66"/>
      <c r="I75" s="67"/>
      <c r="J75" s="66"/>
      <c r="K75" s="66"/>
      <c r="L75" s="67"/>
      <c r="M75" s="68"/>
      <c r="N75" s="110"/>
    </row>
    <row r="76" spans="1:14" ht="15.6" x14ac:dyDescent="0.3">
      <c r="A76" s="146"/>
      <c r="B76" s="29" t="s">
        <v>343</v>
      </c>
      <c r="C76" s="42">
        <v>500</v>
      </c>
      <c r="D76" s="42"/>
      <c r="E76" s="42"/>
      <c r="F76" s="51">
        <f t="shared" si="10"/>
        <v>500</v>
      </c>
      <c r="G76" s="32"/>
      <c r="H76" s="33"/>
      <c r="I76" s="34"/>
      <c r="J76" s="33"/>
      <c r="K76" s="33"/>
      <c r="L76" s="34"/>
      <c r="M76" s="35"/>
      <c r="N76" s="106" t="s">
        <v>381</v>
      </c>
    </row>
    <row r="77" spans="1:14" ht="15.6" x14ac:dyDescent="0.3">
      <c r="A77" s="146"/>
      <c r="B77" s="29" t="s">
        <v>162</v>
      </c>
      <c r="C77" s="31">
        <v>4400</v>
      </c>
      <c r="D77" s="31"/>
      <c r="E77" s="51"/>
      <c r="F77" s="51">
        <f t="shared" ref="F77:F81" si="11">C77+D77-E77</f>
        <v>4400</v>
      </c>
      <c r="G77" s="32"/>
      <c r="H77" s="33" t="s">
        <v>37</v>
      </c>
      <c r="I77" s="34" t="s">
        <v>38</v>
      </c>
      <c r="J77" s="33" t="s">
        <v>29</v>
      </c>
      <c r="K77" s="33" t="s">
        <v>202</v>
      </c>
      <c r="L77" s="34" t="s">
        <v>23</v>
      </c>
      <c r="M77" s="35" t="s">
        <v>203</v>
      </c>
      <c r="N77" s="106" t="s">
        <v>201</v>
      </c>
    </row>
    <row r="78" spans="1:14" ht="15.6" x14ac:dyDescent="0.3">
      <c r="A78" s="146"/>
      <c r="B78" s="29" t="s">
        <v>382</v>
      </c>
      <c r="C78" s="31">
        <v>2400</v>
      </c>
      <c r="D78" s="31"/>
      <c r="E78" s="51"/>
      <c r="F78" s="51">
        <f t="shared" si="11"/>
        <v>2400</v>
      </c>
      <c r="G78" s="32"/>
      <c r="H78" s="33"/>
      <c r="I78" s="34"/>
      <c r="J78" s="33"/>
      <c r="K78" s="33"/>
      <c r="L78" s="34"/>
      <c r="M78" s="35"/>
      <c r="N78" s="106" t="s">
        <v>383</v>
      </c>
    </row>
    <row r="79" spans="1:14" ht="15.6" x14ac:dyDescent="0.3">
      <c r="A79" s="146"/>
      <c r="B79" s="29" t="s">
        <v>344</v>
      </c>
      <c r="C79" s="31">
        <v>500</v>
      </c>
      <c r="D79" s="31"/>
      <c r="E79" s="51"/>
      <c r="F79" s="51">
        <f t="shared" si="11"/>
        <v>500</v>
      </c>
      <c r="G79" s="32"/>
      <c r="H79" s="33"/>
      <c r="I79" s="34"/>
      <c r="J79" s="33"/>
      <c r="K79" s="33"/>
      <c r="L79" s="34"/>
      <c r="M79" s="35"/>
      <c r="N79" s="106" t="s">
        <v>360</v>
      </c>
    </row>
    <row r="80" spans="1:14" ht="15.6" x14ac:dyDescent="0.3">
      <c r="A80" s="146"/>
      <c r="B80" s="29" t="s">
        <v>115</v>
      </c>
      <c r="C80" s="31">
        <v>8000</v>
      </c>
      <c r="D80" s="31"/>
      <c r="E80" s="51"/>
      <c r="F80" s="51">
        <f t="shared" si="11"/>
        <v>8000</v>
      </c>
      <c r="G80" s="32"/>
      <c r="H80" s="33" t="s">
        <v>52</v>
      </c>
      <c r="I80" s="34" t="s">
        <v>120</v>
      </c>
      <c r="J80" s="33" t="s">
        <v>29</v>
      </c>
      <c r="K80" s="33" t="s">
        <v>121</v>
      </c>
      <c r="L80" s="34" t="s">
        <v>23</v>
      </c>
      <c r="M80" s="35" t="s">
        <v>122</v>
      </c>
      <c r="N80" s="106" t="s">
        <v>123</v>
      </c>
    </row>
    <row r="81" spans="1:14" ht="15.6" x14ac:dyDescent="0.3">
      <c r="A81" s="146"/>
      <c r="B81" s="29" t="s">
        <v>21</v>
      </c>
      <c r="C81" s="134">
        <v>27000</v>
      </c>
      <c r="D81" s="134"/>
      <c r="E81" s="143"/>
      <c r="F81" s="143">
        <f t="shared" si="11"/>
        <v>27000</v>
      </c>
      <c r="G81" s="141"/>
      <c r="H81" s="79" t="s">
        <v>37</v>
      </c>
      <c r="I81" s="80" t="s">
        <v>38</v>
      </c>
      <c r="J81" s="79" t="s">
        <v>29</v>
      </c>
      <c r="K81" s="79" t="s">
        <v>54</v>
      </c>
      <c r="L81" s="80" t="s">
        <v>23</v>
      </c>
      <c r="M81" s="81" t="s">
        <v>62</v>
      </c>
      <c r="N81" s="144" t="s">
        <v>361</v>
      </c>
    </row>
    <row r="82" spans="1:14" ht="15.6" x14ac:dyDescent="0.3">
      <c r="A82" s="146"/>
      <c r="B82" s="18"/>
      <c r="C82" s="16"/>
      <c r="D82" s="16"/>
      <c r="E82" s="16"/>
      <c r="F82" s="15"/>
      <c r="G82" s="9"/>
      <c r="H82" s="10"/>
      <c r="I82" s="8"/>
      <c r="J82" s="10"/>
      <c r="K82" s="10"/>
      <c r="L82" s="8"/>
      <c r="M82" s="11"/>
      <c r="N82" s="111"/>
    </row>
    <row r="83" spans="1:14" x14ac:dyDescent="0.3">
      <c r="A83" s="146"/>
      <c r="B83" s="6" t="s">
        <v>7</v>
      </c>
      <c r="C83" s="76">
        <f>SUM(C3:C82)</f>
        <v>374416.66</v>
      </c>
      <c r="D83" s="7">
        <f>SUM(D3:D82)</f>
        <v>6000</v>
      </c>
      <c r="E83" s="7">
        <f>SUM(E3:E82)</f>
        <v>1411.74</v>
      </c>
      <c r="F83" s="7">
        <f>C83+D83-E83</f>
        <v>379004.92</v>
      </c>
    </row>
    <row r="84" spans="1:14" ht="15.6" x14ac:dyDescent="0.3">
      <c r="C84" s="77"/>
    </row>
    <row r="85" spans="1:14" x14ac:dyDescent="0.3">
      <c r="C85" s="14"/>
    </row>
  </sheetData>
  <sortState xmlns:xlrd2="http://schemas.microsoft.com/office/spreadsheetml/2017/richdata2" ref="B14:N81">
    <sortCondition ref="B14:B81"/>
  </sortState>
  <mergeCells count="5">
    <mergeCell ref="A7:A83"/>
    <mergeCell ref="H2:I2"/>
    <mergeCell ref="A1:N1"/>
    <mergeCell ref="A2:B2"/>
    <mergeCell ref="A3:A6"/>
  </mergeCells>
  <hyperlinks>
    <hyperlink ref="N58" r:id="rId1" display="marianaamiranda7@gmail.com / " xr:uid="{5C8DE651-200B-4396-9948-5C7666B3E583}"/>
    <hyperlink ref="N26" r:id="rId2" xr:uid="{0F8A1C6B-7F8B-4FB8-ABB0-D4777612A799}"/>
    <hyperlink ref="N81" r:id="rId3" display="yurigcm@gmail.com /" xr:uid="{0C0ABA72-8923-4ECB-899D-B82924C3C8B2}"/>
  </hyperlinks>
  <pageMargins left="0.23622047244094491" right="0.23622047244094491" top="0.39370078740157483" bottom="0.19685039370078741" header="0.31496062992125984" footer="0.31496062992125984"/>
  <pageSetup paperSize="9" scale="45" fitToHeight="0" orientation="landscape" r:id="rId4"/>
  <headerFooter scaleWithDoc="0" alignWithMargins="0"/>
  <ignoredErrors>
    <ignoredError sqref="H81:M81 H39:M39 H6:M7 H14:K14 H4:M4 H20:M20 H24:M2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344DB-0DE8-44C6-8701-639A38CC8B46}">
  <sheetPr>
    <pageSetUpPr fitToPage="1"/>
  </sheetPr>
  <dimension ref="A1:M76"/>
  <sheetViews>
    <sheetView zoomScale="70" zoomScaleNormal="70" workbookViewId="0">
      <pane xSplit="1" ySplit="2" topLeftCell="B48" activePane="bottomRight" state="frozen"/>
      <selection pane="topRight" activeCell="B1" sqref="B1"/>
      <selection pane="bottomLeft" activeCell="A3" sqref="A3"/>
      <selection pane="bottomRight" activeCell="M68" sqref="M68"/>
    </sheetView>
  </sheetViews>
  <sheetFormatPr defaultRowHeight="14.4" x14ac:dyDescent="0.3"/>
  <cols>
    <col min="1" max="1" width="3.109375" customWidth="1"/>
    <col min="2" max="2" width="43.5546875" bestFit="1" customWidth="1"/>
    <col min="3" max="3" width="17.77734375" bestFit="1" customWidth="1"/>
    <col min="4" max="4" width="18.33203125" bestFit="1" customWidth="1"/>
    <col min="5" max="5" width="17.77734375" bestFit="1" customWidth="1"/>
    <col min="6" max="6" width="17.88671875" bestFit="1" customWidth="1"/>
    <col min="7" max="7" width="4.88671875" bestFit="1" customWidth="1"/>
    <col min="8" max="8" width="16.88671875" customWidth="1"/>
    <col min="9" max="9" width="10.88671875" customWidth="1"/>
    <col min="10" max="10" width="14.6640625" customWidth="1"/>
    <col min="11" max="11" width="12.6640625" customWidth="1"/>
    <col min="12" max="12" width="21.88671875" customWidth="1"/>
    <col min="13" max="13" width="117.77734375" bestFit="1" customWidth="1"/>
  </cols>
  <sheetData>
    <row r="1" spans="1:13" ht="24.6" x14ac:dyDescent="0.3">
      <c r="A1" s="153" t="s">
        <v>144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</row>
    <row r="2" spans="1:13" ht="15.6" x14ac:dyDescent="0.3">
      <c r="A2" s="154" t="s">
        <v>12</v>
      </c>
      <c r="B2" s="154"/>
      <c r="C2" s="25" t="s">
        <v>0</v>
      </c>
      <c r="D2" s="25" t="s">
        <v>59</v>
      </c>
      <c r="E2" s="25" t="s">
        <v>10</v>
      </c>
      <c r="F2" s="26" t="s">
        <v>1</v>
      </c>
      <c r="G2" s="147" t="s">
        <v>2</v>
      </c>
      <c r="H2" s="148"/>
      <c r="I2" s="26" t="s">
        <v>3</v>
      </c>
      <c r="J2" s="26" t="s">
        <v>4</v>
      </c>
      <c r="K2" s="26" t="s">
        <v>5</v>
      </c>
      <c r="L2" s="27" t="s">
        <v>6</v>
      </c>
      <c r="M2" s="28" t="s">
        <v>8</v>
      </c>
    </row>
    <row r="3" spans="1:13" ht="15.6" x14ac:dyDescent="0.3">
      <c r="A3" s="146"/>
      <c r="B3" s="18" t="s">
        <v>145</v>
      </c>
      <c r="C3" s="40">
        <v>5925</v>
      </c>
      <c r="D3" s="2">
        <v>8000</v>
      </c>
      <c r="E3" s="2">
        <f>C3+D3</f>
        <v>13925</v>
      </c>
      <c r="F3" s="19"/>
      <c r="G3" s="10"/>
      <c r="H3" s="8"/>
      <c r="I3" s="10"/>
      <c r="J3" s="20"/>
      <c r="K3" s="20"/>
      <c r="L3" s="21"/>
      <c r="M3" s="5" t="s">
        <v>140</v>
      </c>
    </row>
    <row r="4" spans="1:13" ht="15.6" x14ac:dyDescent="0.3">
      <c r="A4" s="146"/>
      <c r="B4" s="92" t="s">
        <v>271</v>
      </c>
      <c r="C4" s="93">
        <v>2200</v>
      </c>
      <c r="D4" s="93">
        <v>8000</v>
      </c>
      <c r="E4" s="2">
        <f>C4+D4</f>
        <v>10200</v>
      </c>
      <c r="F4" s="19"/>
      <c r="G4" s="10"/>
      <c r="H4" s="8"/>
      <c r="I4" s="10"/>
      <c r="J4" s="20"/>
      <c r="K4" s="20"/>
      <c r="L4" s="21"/>
      <c r="M4" s="85" t="s">
        <v>132</v>
      </c>
    </row>
    <row r="5" spans="1:13" ht="15.6" x14ac:dyDescent="0.3">
      <c r="A5" s="146"/>
      <c r="B5" s="92" t="s">
        <v>255</v>
      </c>
      <c r="C5" s="93">
        <v>612.5</v>
      </c>
      <c r="D5" s="40">
        <v>0</v>
      </c>
      <c r="E5" s="2">
        <f t="shared" ref="E5:E7" si="0">C5-D5</f>
        <v>612.5</v>
      </c>
      <c r="F5" s="19"/>
      <c r="G5" s="10"/>
      <c r="H5" s="8" t="s">
        <v>41</v>
      </c>
      <c r="I5" s="10"/>
      <c r="J5" s="20"/>
      <c r="K5" s="20"/>
      <c r="L5" s="21"/>
      <c r="M5" s="85"/>
    </row>
    <row r="6" spans="1:13" ht="15.6" x14ac:dyDescent="0.3">
      <c r="A6" s="146"/>
      <c r="B6" s="84" t="s">
        <v>135</v>
      </c>
      <c r="C6" s="2">
        <v>34150</v>
      </c>
      <c r="D6" s="40">
        <v>0</v>
      </c>
      <c r="E6" s="2">
        <f t="shared" si="0"/>
        <v>34150</v>
      </c>
      <c r="F6" s="9" t="s">
        <v>136</v>
      </c>
      <c r="G6" s="10" t="s">
        <v>25</v>
      </c>
      <c r="H6" s="8" t="s">
        <v>26</v>
      </c>
      <c r="I6" s="10" t="s">
        <v>137</v>
      </c>
      <c r="J6" s="10" t="s">
        <v>138</v>
      </c>
      <c r="K6" s="8" t="s">
        <v>1</v>
      </c>
      <c r="L6" s="11" t="s">
        <v>139</v>
      </c>
      <c r="M6" s="85" t="s">
        <v>132</v>
      </c>
    </row>
    <row r="7" spans="1:13" ht="15.6" x14ac:dyDescent="0.3">
      <c r="A7" s="146"/>
      <c r="B7" s="84" t="s">
        <v>281</v>
      </c>
      <c r="C7" s="2">
        <v>6746.42</v>
      </c>
      <c r="D7" s="2">
        <v>470.58</v>
      </c>
      <c r="E7" s="2">
        <f t="shared" si="0"/>
        <v>6275.84</v>
      </c>
      <c r="F7" s="9"/>
      <c r="G7" s="10"/>
      <c r="H7" s="8"/>
      <c r="I7" s="10"/>
      <c r="J7" s="10"/>
      <c r="K7" s="8"/>
      <c r="L7" s="11"/>
      <c r="M7" s="85"/>
    </row>
    <row r="8" spans="1:13" ht="15.6" x14ac:dyDescent="0.3">
      <c r="A8" s="146"/>
      <c r="B8" s="70" t="s">
        <v>75</v>
      </c>
      <c r="C8" s="40">
        <v>4400</v>
      </c>
      <c r="D8" s="2"/>
      <c r="E8" s="2">
        <f>C8-D8</f>
        <v>4400</v>
      </c>
      <c r="F8" s="19" t="s">
        <v>76</v>
      </c>
      <c r="G8" s="10" t="s">
        <v>39</v>
      </c>
      <c r="H8" s="8" t="s">
        <v>61</v>
      </c>
      <c r="I8" s="24" t="s">
        <v>29</v>
      </c>
      <c r="J8" s="20" t="s">
        <v>77</v>
      </c>
      <c r="K8" s="20" t="s">
        <v>1</v>
      </c>
      <c r="L8" s="21" t="s">
        <v>78</v>
      </c>
      <c r="M8" s="5" t="s">
        <v>140</v>
      </c>
    </row>
    <row r="9" spans="1:13" ht="15.6" x14ac:dyDescent="0.3">
      <c r="A9" s="146"/>
      <c r="B9" s="70"/>
      <c r="C9" s="40"/>
      <c r="D9" s="40"/>
      <c r="E9" s="2"/>
      <c r="F9" s="19"/>
      <c r="G9" s="10"/>
      <c r="H9" s="8"/>
      <c r="I9" s="24"/>
      <c r="J9" s="20"/>
      <c r="K9" s="20"/>
      <c r="L9" s="21"/>
      <c r="M9" s="5"/>
    </row>
    <row r="10" spans="1:13" ht="15.6" x14ac:dyDescent="0.3">
      <c r="A10" s="146"/>
      <c r="B10" s="70"/>
      <c r="C10" s="40"/>
      <c r="D10" s="40"/>
      <c r="E10" s="2"/>
      <c r="F10" s="19"/>
      <c r="G10" s="10"/>
      <c r="H10" s="8"/>
      <c r="I10" s="24"/>
      <c r="J10" s="20"/>
      <c r="K10" s="20"/>
      <c r="L10" s="21"/>
      <c r="M10" s="5"/>
    </row>
    <row r="11" spans="1:13" ht="15.6" x14ac:dyDescent="0.3">
      <c r="A11" s="146"/>
      <c r="B11" s="41"/>
      <c r="C11" s="40"/>
      <c r="D11" s="50"/>
      <c r="E11" s="2"/>
      <c r="F11" s="9"/>
      <c r="G11" s="10"/>
      <c r="H11" s="8"/>
      <c r="I11" s="10"/>
      <c r="J11" s="10"/>
      <c r="K11" s="8"/>
      <c r="L11" s="11"/>
      <c r="M11" s="5"/>
    </row>
    <row r="12" spans="1:13" ht="15.6" x14ac:dyDescent="0.3">
      <c r="A12" s="146" t="s">
        <v>14</v>
      </c>
      <c r="B12" s="17"/>
      <c r="C12" s="95"/>
      <c r="D12" s="43"/>
      <c r="E12" s="2"/>
      <c r="F12" s="9"/>
      <c r="G12" s="10"/>
      <c r="H12" s="8"/>
      <c r="I12" s="10"/>
      <c r="J12" s="10"/>
      <c r="K12" s="8"/>
      <c r="L12" s="11"/>
      <c r="M12" s="5"/>
    </row>
    <row r="13" spans="1:13" ht="15.6" x14ac:dyDescent="0.3">
      <c r="A13" s="146"/>
      <c r="B13" s="30" t="s">
        <v>264</v>
      </c>
      <c r="C13" s="31">
        <v>2700</v>
      </c>
      <c r="D13" s="87"/>
      <c r="E13" s="42">
        <f t="shared" ref="E13:E18" si="1">C13+D13</f>
        <v>2700</v>
      </c>
      <c r="F13" s="32"/>
      <c r="G13" s="33"/>
      <c r="H13" s="34"/>
      <c r="I13" s="33"/>
      <c r="J13" s="33"/>
      <c r="K13" s="34"/>
      <c r="L13" s="35"/>
      <c r="M13" s="36"/>
    </row>
    <row r="14" spans="1:13" ht="15.6" x14ac:dyDescent="0.3">
      <c r="A14" s="146"/>
      <c r="B14" s="30" t="s">
        <v>308</v>
      </c>
      <c r="C14" s="31">
        <v>2200</v>
      </c>
      <c r="D14" s="87"/>
      <c r="E14" s="42">
        <f t="shared" si="1"/>
        <v>2200</v>
      </c>
      <c r="F14" s="32"/>
      <c r="G14" s="33"/>
      <c r="H14" s="34"/>
      <c r="I14" s="33"/>
      <c r="J14" s="33"/>
      <c r="K14" s="34"/>
      <c r="L14" s="35"/>
      <c r="M14" s="36"/>
    </row>
    <row r="15" spans="1:13" ht="15.6" x14ac:dyDescent="0.3">
      <c r="A15" s="146"/>
      <c r="B15" s="30" t="s">
        <v>97</v>
      </c>
      <c r="C15" s="31">
        <v>8687.5</v>
      </c>
      <c r="D15" s="31"/>
      <c r="E15" s="48">
        <f t="shared" si="1"/>
        <v>8687.5</v>
      </c>
      <c r="F15" s="32"/>
      <c r="G15" s="38" t="s">
        <v>37</v>
      </c>
      <c r="H15" s="39" t="s">
        <v>38</v>
      </c>
      <c r="I15" s="39" t="s">
        <v>29</v>
      </c>
      <c r="J15" s="33" t="s">
        <v>100</v>
      </c>
      <c r="K15" s="34" t="s">
        <v>23</v>
      </c>
      <c r="L15" s="35" t="s">
        <v>164</v>
      </c>
      <c r="M15" s="36" t="s">
        <v>99</v>
      </c>
    </row>
    <row r="16" spans="1:13" ht="15.6" x14ac:dyDescent="0.3">
      <c r="A16" s="146"/>
      <c r="B16" s="88" t="s">
        <v>309</v>
      </c>
      <c r="C16" s="31">
        <v>8562.5</v>
      </c>
      <c r="D16" s="31"/>
      <c r="E16" s="48">
        <f t="shared" si="1"/>
        <v>8562.5</v>
      </c>
      <c r="F16" s="32"/>
      <c r="G16" s="38"/>
      <c r="H16" s="39"/>
      <c r="I16" s="39"/>
      <c r="J16" s="33"/>
      <c r="K16" s="34"/>
      <c r="L16" s="35"/>
      <c r="M16" s="36" t="s">
        <v>345</v>
      </c>
    </row>
    <row r="17" spans="1:13" ht="15.6" x14ac:dyDescent="0.3">
      <c r="A17" s="146"/>
      <c r="B17" s="88" t="s">
        <v>283</v>
      </c>
      <c r="C17" s="31">
        <v>8012.5</v>
      </c>
      <c r="D17" s="31"/>
      <c r="E17" s="48">
        <f t="shared" si="1"/>
        <v>8012.5</v>
      </c>
      <c r="F17" s="32"/>
      <c r="G17" s="38"/>
      <c r="H17" s="39"/>
      <c r="I17" s="12"/>
      <c r="J17" s="33"/>
      <c r="K17" s="34"/>
      <c r="L17" s="35"/>
      <c r="M17" s="36" t="s">
        <v>302</v>
      </c>
    </row>
    <row r="18" spans="1:13" s="103" customFormat="1" ht="15.6" x14ac:dyDescent="0.3">
      <c r="A18" s="146"/>
      <c r="B18" s="169" t="s">
        <v>386</v>
      </c>
      <c r="C18" s="170">
        <v>1225</v>
      </c>
      <c r="D18" s="170"/>
      <c r="E18" s="171">
        <f t="shared" si="1"/>
        <v>1225</v>
      </c>
      <c r="F18" s="65"/>
      <c r="G18" s="172"/>
      <c r="H18" s="173"/>
      <c r="I18" s="174"/>
      <c r="J18" s="66"/>
      <c r="K18" s="67"/>
      <c r="L18" s="68"/>
      <c r="M18" s="175"/>
    </row>
    <row r="19" spans="1:13" ht="15.6" x14ac:dyDescent="0.3">
      <c r="A19" s="146"/>
      <c r="B19" s="88" t="s">
        <v>284</v>
      </c>
      <c r="C19" s="31">
        <v>7837.5</v>
      </c>
      <c r="D19" s="31"/>
      <c r="E19" s="48">
        <f t="shared" ref="E19:E21" si="2">C19+D19</f>
        <v>7837.5</v>
      </c>
      <c r="F19" s="32"/>
      <c r="G19" s="38"/>
      <c r="H19" s="39"/>
      <c r="I19" s="12"/>
      <c r="J19" s="33"/>
      <c r="K19" s="34"/>
      <c r="L19" s="35"/>
      <c r="M19" s="36" t="s">
        <v>304</v>
      </c>
    </row>
    <row r="20" spans="1:13" ht="15.6" x14ac:dyDescent="0.3">
      <c r="A20" s="146"/>
      <c r="B20" s="88" t="s">
        <v>387</v>
      </c>
      <c r="C20" s="31">
        <v>1100</v>
      </c>
      <c r="D20" s="31"/>
      <c r="E20" s="48">
        <f t="shared" si="2"/>
        <v>1100</v>
      </c>
      <c r="F20" s="32"/>
      <c r="G20" s="38"/>
      <c r="H20" s="39"/>
      <c r="I20" s="12"/>
      <c r="J20" s="33"/>
      <c r="K20" s="34"/>
      <c r="L20" s="35"/>
      <c r="M20" s="36"/>
    </row>
    <row r="21" spans="1:13" ht="15.6" x14ac:dyDescent="0.3">
      <c r="A21" s="146"/>
      <c r="B21" s="88" t="s">
        <v>285</v>
      </c>
      <c r="C21" s="31">
        <v>12883.33</v>
      </c>
      <c r="D21" s="31"/>
      <c r="E21" s="48">
        <f t="shared" si="2"/>
        <v>12883.33</v>
      </c>
      <c r="F21" s="32"/>
      <c r="G21" s="38"/>
      <c r="H21" s="39"/>
      <c r="I21" s="12"/>
      <c r="J21" s="33"/>
      <c r="K21" s="34"/>
      <c r="L21" s="35"/>
      <c r="M21" s="36" t="s">
        <v>303</v>
      </c>
    </row>
    <row r="22" spans="1:13" ht="15.6" x14ac:dyDescent="0.3">
      <c r="A22" s="146"/>
      <c r="B22" s="91" t="s">
        <v>150</v>
      </c>
      <c r="C22" s="31">
        <v>4950</v>
      </c>
      <c r="D22" s="87"/>
      <c r="E22" s="42">
        <f t="shared" ref="E22:E24" si="3">C22-D22</f>
        <v>4950</v>
      </c>
      <c r="F22" s="32"/>
      <c r="G22" s="33" t="s">
        <v>40</v>
      </c>
      <c r="H22" s="34" t="s">
        <v>41</v>
      </c>
      <c r="I22" s="12">
        <v>3010</v>
      </c>
      <c r="J22" s="33" t="s">
        <v>160</v>
      </c>
      <c r="K22" s="34" t="s">
        <v>23</v>
      </c>
      <c r="L22" s="35" t="s">
        <v>165</v>
      </c>
      <c r="M22" s="36" t="s">
        <v>166</v>
      </c>
    </row>
    <row r="23" spans="1:13" ht="15.6" x14ac:dyDescent="0.3">
      <c r="A23" s="146"/>
      <c r="B23" s="91" t="s">
        <v>286</v>
      </c>
      <c r="C23" s="31">
        <v>1712.5</v>
      </c>
      <c r="D23" s="87"/>
      <c r="E23" s="42">
        <f t="shared" si="3"/>
        <v>1712.5</v>
      </c>
      <c r="F23" s="32"/>
      <c r="G23" s="33"/>
      <c r="H23" s="34"/>
      <c r="I23" s="12"/>
      <c r="J23" s="33"/>
      <c r="K23" s="34"/>
      <c r="L23" s="35"/>
      <c r="M23" s="36"/>
    </row>
    <row r="24" spans="1:13" ht="15.6" x14ac:dyDescent="0.3">
      <c r="A24" s="146"/>
      <c r="B24" s="91" t="s">
        <v>269</v>
      </c>
      <c r="C24" s="31">
        <v>5350</v>
      </c>
      <c r="D24" s="87"/>
      <c r="E24" s="42">
        <f t="shared" si="3"/>
        <v>5350</v>
      </c>
      <c r="F24" s="32"/>
      <c r="G24" s="33"/>
      <c r="H24" s="34"/>
      <c r="I24" s="12"/>
      <c r="J24" s="33"/>
      <c r="K24" s="34"/>
      <c r="L24" s="35"/>
      <c r="M24" s="36"/>
    </row>
    <row r="25" spans="1:13" s="103" customFormat="1" ht="15.6" x14ac:dyDescent="0.3">
      <c r="A25" s="146"/>
      <c r="B25" s="30" t="s">
        <v>265</v>
      </c>
      <c r="C25" s="31">
        <v>6125</v>
      </c>
      <c r="D25" s="31"/>
      <c r="E25" s="48">
        <f t="shared" ref="E25:E31" si="4">C25+D25</f>
        <v>6125</v>
      </c>
      <c r="F25" s="32"/>
      <c r="G25" s="38"/>
      <c r="H25" s="39"/>
      <c r="I25" s="39"/>
      <c r="J25" s="33"/>
      <c r="K25" s="34"/>
      <c r="L25" s="35"/>
      <c r="M25" s="36"/>
    </row>
    <row r="26" spans="1:13" ht="15.6" x14ac:dyDescent="0.3">
      <c r="A26" s="146"/>
      <c r="B26" s="47" t="s">
        <v>149</v>
      </c>
      <c r="C26" s="48">
        <v>16000</v>
      </c>
      <c r="D26" s="48"/>
      <c r="E26" s="48">
        <f t="shared" si="4"/>
        <v>16000</v>
      </c>
      <c r="F26" s="44"/>
      <c r="G26" s="33" t="s">
        <v>40</v>
      </c>
      <c r="H26" s="34" t="s">
        <v>41</v>
      </c>
      <c r="I26" s="12">
        <v>3053</v>
      </c>
      <c r="J26" s="12" t="s">
        <v>168</v>
      </c>
      <c r="K26" s="34" t="s">
        <v>23</v>
      </c>
      <c r="L26" s="37" t="s">
        <v>169</v>
      </c>
      <c r="M26" s="36" t="s">
        <v>167</v>
      </c>
    </row>
    <row r="27" spans="1:13" ht="15.6" x14ac:dyDescent="0.3">
      <c r="A27" s="146"/>
      <c r="B27" s="47" t="s">
        <v>287</v>
      </c>
      <c r="C27" s="48">
        <v>6937.5</v>
      </c>
      <c r="D27" s="48"/>
      <c r="E27" s="48">
        <f t="shared" si="4"/>
        <v>6937.5</v>
      </c>
      <c r="F27" s="44"/>
      <c r="G27" s="33"/>
      <c r="H27" s="34"/>
      <c r="I27" s="12"/>
      <c r="J27" s="12"/>
      <c r="K27" s="34"/>
      <c r="L27" s="37"/>
      <c r="M27" s="36" t="s">
        <v>288</v>
      </c>
    </row>
    <row r="28" spans="1:13" ht="15.6" x14ac:dyDescent="0.3">
      <c r="A28" s="146"/>
      <c r="B28" s="47" t="s">
        <v>278</v>
      </c>
      <c r="C28" s="48">
        <v>1650</v>
      </c>
      <c r="D28" s="48"/>
      <c r="E28" s="48">
        <f t="shared" si="4"/>
        <v>1650</v>
      </c>
      <c r="F28" s="32"/>
      <c r="G28" s="33"/>
      <c r="H28" s="34"/>
      <c r="I28" s="33"/>
      <c r="J28" s="33"/>
      <c r="K28" s="34"/>
      <c r="L28" s="35"/>
      <c r="M28" s="36" t="s">
        <v>279</v>
      </c>
    </row>
    <row r="29" spans="1:13" ht="15.6" x14ac:dyDescent="0.3">
      <c r="A29" s="146"/>
      <c r="B29" s="29" t="s">
        <v>244</v>
      </c>
      <c r="C29" s="48">
        <v>17375</v>
      </c>
      <c r="D29" s="48"/>
      <c r="E29" s="48">
        <f t="shared" si="4"/>
        <v>17375</v>
      </c>
      <c r="F29" s="32"/>
      <c r="G29" s="38"/>
      <c r="H29" s="39"/>
      <c r="I29" s="33"/>
      <c r="J29" s="12"/>
      <c r="K29" s="34"/>
      <c r="L29" s="37"/>
      <c r="M29" s="36"/>
    </row>
    <row r="30" spans="1:13" ht="15.6" x14ac:dyDescent="0.3">
      <c r="A30" s="146"/>
      <c r="B30" s="29" t="s">
        <v>270</v>
      </c>
      <c r="C30" s="48">
        <v>5750</v>
      </c>
      <c r="D30" s="48"/>
      <c r="E30" s="48">
        <f t="shared" si="4"/>
        <v>5750</v>
      </c>
      <c r="F30" s="32"/>
      <c r="G30" s="38"/>
      <c r="H30" s="39"/>
      <c r="I30" s="33"/>
      <c r="J30" s="12"/>
      <c r="K30" s="34"/>
      <c r="L30" s="37"/>
      <c r="M30" s="36"/>
    </row>
    <row r="31" spans="1:13" ht="15.6" x14ac:dyDescent="0.3">
      <c r="A31" s="146"/>
      <c r="B31" s="29" t="s">
        <v>388</v>
      </c>
      <c r="C31" s="48">
        <v>4950</v>
      </c>
      <c r="D31" s="48"/>
      <c r="E31" s="48">
        <f t="shared" si="4"/>
        <v>4950</v>
      </c>
      <c r="F31" s="32"/>
      <c r="G31" s="38"/>
      <c r="H31" s="39"/>
      <c r="I31" s="33"/>
      <c r="J31" s="12"/>
      <c r="K31" s="34"/>
      <c r="L31" s="37"/>
      <c r="M31" s="36" t="s">
        <v>389</v>
      </c>
    </row>
    <row r="32" spans="1:13" ht="15.6" x14ac:dyDescent="0.3">
      <c r="A32" s="146"/>
      <c r="B32" s="47" t="s">
        <v>153</v>
      </c>
      <c r="C32" s="48">
        <v>4050</v>
      </c>
      <c r="D32" s="48"/>
      <c r="E32" s="42">
        <f>C32-D32</f>
        <v>4050</v>
      </c>
      <c r="F32" s="32"/>
      <c r="G32" s="33" t="s">
        <v>25</v>
      </c>
      <c r="H32" s="34" t="s">
        <v>26</v>
      </c>
      <c r="I32" s="33" t="s">
        <v>56</v>
      </c>
      <c r="J32" s="33" t="s">
        <v>171</v>
      </c>
      <c r="K32" s="34" t="s">
        <v>23</v>
      </c>
      <c r="L32" s="37" t="s">
        <v>172</v>
      </c>
      <c r="M32" s="36" t="s">
        <v>170</v>
      </c>
    </row>
    <row r="33" spans="1:13" ht="15.6" x14ac:dyDescent="0.3">
      <c r="A33" s="146"/>
      <c r="B33" s="12" t="s">
        <v>90</v>
      </c>
      <c r="C33" s="48">
        <v>4400</v>
      </c>
      <c r="D33" s="48"/>
      <c r="E33" s="48">
        <f>C33+D33</f>
        <v>4400</v>
      </c>
      <c r="F33" s="44"/>
      <c r="G33" s="38" t="s">
        <v>37</v>
      </c>
      <c r="H33" s="39" t="s">
        <v>38</v>
      </c>
      <c r="I33" s="39" t="s">
        <v>29</v>
      </c>
      <c r="J33" s="39" t="s">
        <v>174</v>
      </c>
      <c r="K33" s="34" t="s">
        <v>23</v>
      </c>
      <c r="L33" s="37" t="s">
        <v>175</v>
      </c>
      <c r="M33" s="36" t="s">
        <v>173</v>
      </c>
    </row>
    <row r="34" spans="1:13" ht="15.6" x14ac:dyDescent="0.3">
      <c r="A34" s="146"/>
      <c r="B34" s="12" t="s">
        <v>289</v>
      </c>
      <c r="C34" s="48">
        <v>2450</v>
      </c>
      <c r="D34" s="48"/>
      <c r="E34" s="48">
        <f>C34+D34</f>
        <v>2450</v>
      </c>
      <c r="F34" s="44"/>
      <c r="G34" s="38"/>
      <c r="H34" s="39"/>
      <c r="I34" s="39"/>
      <c r="J34" s="39"/>
      <c r="K34" s="34"/>
      <c r="L34" s="37"/>
      <c r="M34" s="36" t="s">
        <v>290</v>
      </c>
    </row>
    <row r="35" spans="1:13" ht="15.6" x14ac:dyDescent="0.3">
      <c r="A35" s="146"/>
      <c r="B35" s="12" t="s">
        <v>310</v>
      </c>
      <c r="C35" s="48">
        <v>2750</v>
      </c>
      <c r="D35" s="48"/>
      <c r="E35" s="48">
        <f>C35+D35</f>
        <v>2750</v>
      </c>
      <c r="F35" s="44"/>
      <c r="G35" s="38"/>
      <c r="H35" s="39"/>
      <c r="I35" s="39"/>
      <c r="J35" s="39"/>
      <c r="K35" s="34"/>
      <c r="L35" s="37"/>
      <c r="M35" s="36" t="s">
        <v>313</v>
      </c>
    </row>
    <row r="36" spans="1:13" ht="15.6" x14ac:dyDescent="0.3">
      <c r="A36" s="146"/>
      <c r="B36" s="12" t="s">
        <v>311</v>
      </c>
      <c r="C36" s="48">
        <v>3487.5</v>
      </c>
      <c r="D36" s="48"/>
      <c r="E36" s="48">
        <f>C36+D36</f>
        <v>3487.5</v>
      </c>
      <c r="F36" s="44"/>
      <c r="G36" s="38"/>
      <c r="H36" s="39"/>
      <c r="I36" s="39"/>
      <c r="J36" s="39"/>
      <c r="K36" s="34"/>
      <c r="L36" s="37"/>
      <c r="M36" s="36" t="s">
        <v>346</v>
      </c>
    </row>
    <row r="37" spans="1:13" ht="15.6" x14ac:dyDescent="0.3">
      <c r="A37" s="146"/>
      <c r="B37" s="12" t="s">
        <v>252</v>
      </c>
      <c r="C37" s="48">
        <v>16087.5</v>
      </c>
      <c r="D37" s="48"/>
      <c r="E37" s="48">
        <f t="shared" ref="E37:E39" si="5">C37+D37</f>
        <v>16087.5</v>
      </c>
      <c r="F37" s="44"/>
      <c r="G37" s="38"/>
      <c r="H37" s="39"/>
      <c r="I37" s="39"/>
      <c r="J37" s="39"/>
      <c r="K37" s="34"/>
      <c r="L37" s="37"/>
      <c r="M37" s="75"/>
    </row>
    <row r="38" spans="1:13" ht="15.6" x14ac:dyDescent="0.3">
      <c r="A38" s="146"/>
      <c r="B38" s="12" t="s">
        <v>291</v>
      </c>
      <c r="C38" s="48">
        <v>2325</v>
      </c>
      <c r="D38" s="48"/>
      <c r="E38" s="48">
        <f t="shared" si="5"/>
        <v>2325</v>
      </c>
      <c r="F38" s="44"/>
      <c r="G38" s="38"/>
      <c r="H38" s="39"/>
      <c r="I38" s="39"/>
      <c r="J38" s="39"/>
      <c r="K38" s="34"/>
      <c r="L38" s="37"/>
      <c r="M38" s="75" t="s">
        <v>305</v>
      </c>
    </row>
    <row r="39" spans="1:13" ht="15.6" x14ac:dyDescent="0.3">
      <c r="A39" s="146"/>
      <c r="B39" s="12" t="s">
        <v>312</v>
      </c>
      <c r="C39" s="48">
        <v>10950</v>
      </c>
      <c r="D39" s="48"/>
      <c r="E39" s="48">
        <f t="shared" si="5"/>
        <v>10950</v>
      </c>
      <c r="F39" s="44"/>
      <c r="G39" s="38"/>
      <c r="H39" s="39"/>
      <c r="I39" s="39"/>
      <c r="J39" s="39"/>
      <c r="K39" s="34"/>
      <c r="L39" s="37"/>
      <c r="M39" s="75"/>
    </row>
    <row r="40" spans="1:13" ht="15.6" x14ac:dyDescent="0.3">
      <c r="A40" s="146"/>
      <c r="B40" s="29" t="s">
        <v>72</v>
      </c>
      <c r="C40" s="42">
        <v>3300</v>
      </c>
      <c r="D40" s="42"/>
      <c r="E40" s="31">
        <f t="shared" ref="E40:E42" si="6">C40+D40</f>
        <v>3300</v>
      </c>
      <c r="F40" s="32"/>
      <c r="G40" s="33" t="s">
        <v>39</v>
      </c>
      <c r="H40" s="34" t="s">
        <v>61</v>
      </c>
      <c r="I40" s="33" t="s">
        <v>29</v>
      </c>
      <c r="J40" s="33" t="s">
        <v>73</v>
      </c>
      <c r="K40" s="34" t="s">
        <v>23</v>
      </c>
      <c r="L40" s="35" t="s">
        <v>74</v>
      </c>
      <c r="M40" s="36" t="s">
        <v>176</v>
      </c>
    </row>
    <row r="41" spans="1:13" ht="15.6" x14ac:dyDescent="0.3">
      <c r="A41" s="146"/>
      <c r="B41" s="29" t="s">
        <v>292</v>
      </c>
      <c r="C41" s="42">
        <v>3425</v>
      </c>
      <c r="D41" s="42"/>
      <c r="E41" s="31">
        <f t="shared" si="6"/>
        <v>3425</v>
      </c>
      <c r="F41" s="32"/>
      <c r="G41" s="33"/>
      <c r="H41" s="34"/>
      <c r="I41" s="33"/>
      <c r="J41" s="33"/>
      <c r="K41" s="34"/>
      <c r="L41" s="35"/>
      <c r="M41" s="89" t="s">
        <v>293</v>
      </c>
    </row>
    <row r="42" spans="1:13" ht="15.6" x14ac:dyDescent="0.3">
      <c r="A42" s="146"/>
      <c r="B42" s="29" t="s">
        <v>294</v>
      </c>
      <c r="C42" s="42">
        <v>612.5</v>
      </c>
      <c r="D42" s="42"/>
      <c r="E42" s="31">
        <f t="shared" si="6"/>
        <v>612.5</v>
      </c>
      <c r="F42" s="32"/>
      <c r="G42" s="33"/>
      <c r="H42" s="34"/>
      <c r="I42" s="33"/>
      <c r="J42" s="33"/>
      <c r="K42" s="34"/>
      <c r="L42" s="35"/>
      <c r="M42" s="89" t="s">
        <v>307</v>
      </c>
    </row>
    <row r="43" spans="1:13" ht="15.6" x14ac:dyDescent="0.3">
      <c r="A43" s="146"/>
      <c r="B43" s="30" t="s">
        <v>207</v>
      </c>
      <c r="C43" s="31">
        <v>2387.5</v>
      </c>
      <c r="D43" s="31"/>
      <c r="E43" s="31">
        <f t="shared" ref="E43:E64" si="7">C43+D43</f>
        <v>2387.5</v>
      </c>
      <c r="F43" s="32"/>
      <c r="G43" s="33"/>
      <c r="H43" s="34"/>
      <c r="I43" s="33"/>
      <c r="J43" s="33"/>
      <c r="K43" s="39"/>
      <c r="L43" s="35"/>
      <c r="M43" s="36"/>
    </row>
    <row r="44" spans="1:13" s="184" customFormat="1" ht="15.6" x14ac:dyDescent="0.3">
      <c r="A44" s="146"/>
      <c r="B44" s="176" t="s">
        <v>390</v>
      </c>
      <c r="C44" s="177">
        <v>1712.5</v>
      </c>
      <c r="D44" s="177"/>
      <c r="E44" s="177">
        <f t="shared" si="7"/>
        <v>1712.5</v>
      </c>
      <c r="F44" s="178"/>
      <c r="G44" s="179"/>
      <c r="H44" s="180"/>
      <c r="I44" s="179"/>
      <c r="J44" s="179"/>
      <c r="K44" s="181"/>
      <c r="L44" s="182"/>
      <c r="M44" s="183"/>
    </row>
    <row r="45" spans="1:13" ht="15.6" x14ac:dyDescent="0.3">
      <c r="A45" s="146"/>
      <c r="B45" s="30" t="s">
        <v>295</v>
      </c>
      <c r="C45" s="134">
        <v>10162.5</v>
      </c>
      <c r="D45" s="134"/>
      <c r="E45" s="134">
        <f t="shared" si="7"/>
        <v>10162.5</v>
      </c>
      <c r="F45" s="141"/>
      <c r="G45" s="79"/>
      <c r="H45" s="80"/>
      <c r="I45" s="79"/>
      <c r="J45" s="79"/>
      <c r="K45" s="138"/>
      <c r="L45" s="81"/>
      <c r="M45" s="142" t="s">
        <v>301</v>
      </c>
    </row>
    <row r="46" spans="1:13" ht="15.6" x14ac:dyDescent="0.3">
      <c r="A46" s="146"/>
      <c r="B46" s="49" t="s">
        <v>11</v>
      </c>
      <c r="C46" s="42">
        <v>1100</v>
      </c>
      <c r="D46" s="42"/>
      <c r="E46" s="42">
        <f t="shared" si="7"/>
        <v>1100</v>
      </c>
      <c r="F46" s="32"/>
      <c r="G46" s="38" t="s">
        <v>25</v>
      </c>
      <c r="H46" s="39" t="s">
        <v>26</v>
      </c>
      <c r="I46" s="33" t="s">
        <v>56</v>
      </c>
      <c r="J46" s="33" t="s">
        <v>55</v>
      </c>
      <c r="K46" s="34" t="s">
        <v>23</v>
      </c>
      <c r="L46" s="35" t="s">
        <v>172</v>
      </c>
      <c r="M46" s="36" t="s">
        <v>177</v>
      </c>
    </row>
    <row r="47" spans="1:13" ht="15.6" x14ac:dyDescent="0.3">
      <c r="A47" s="146"/>
      <c r="B47" s="49" t="s">
        <v>125</v>
      </c>
      <c r="C47" s="42">
        <v>3675</v>
      </c>
      <c r="D47" s="42"/>
      <c r="E47" s="42">
        <f t="shared" si="7"/>
        <v>3675</v>
      </c>
      <c r="F47" s="32"/>
      <c r="G47" s="33" t="s">
        <v>52</v>
      </c>
      <c r="H47" s="34" t="s">
        <v>53</v>
      </c>
      <c r="I47" s="33" t="s">
        <v>29</v>
      </c>
      <c r="J47" s="33" t="s">
        <v>178</v>
      </c>
      <c r="K47" s="34" t="s">
        <v>23</v>
      </c>
      <c r="L47" s="35" t="s">
        <v>179</v>
      </c>
      <c r="M47" s="36" t="s">
        <v>126</v>
      </c>
    </row>
    <row r="48" spans="1:13" ht="15.6" x14ac:dyDescent="0.3">
      <c r="A48" s="146"/>
      <c r="B48" s="49" t="s">
        <v>391</v>
      </c>
      <c r="C48" s="42">
        <v>2200</v>
      </c>
      <c r="D48" s="42"/>
      <c r="E48" s="42">
        <f t="shared" si="7"/>
        <v>2200</v>
      </c>
      <c r="F48" s="32"/>
      <c r="G48" s="33"/>
      <c r="H48" s="34"/>
      <c r="I48" s="33"/>
      <c r="J48" s="33"/>
      <c r="K48" s="34"/>
      <c r="L48" s="35"/>
      <c r="M48" s="36"/>
    </row>
    <row r="49" spans="1:13" ht="15.6" x14ac:dyDescent="0.3">
      <c r="A49" s="146"/>
      <c r="B49" s="49" t="s">
        <v>296</v>
      </c>
      <c r="C49" s="42">
        <v>9662.5</v>
      </c>
      <c r="D49" s="42"/>
      <c r="E49" s="42">
        <f t="shared" si="7"/>
        <v>9662.5</v>
      </c>
      <c r="F49" s="32"/>
      <c r="G49" s="38"/>
      <c r="H49" s="39"/>
      <c r="I49" s="33"/>
      <c r="J49" s="33"/>
      <c r="K49" s="34"/>
      <c r="L49" s="35"/>
      <c r="M49" s="36" t="s">
        <v>306</v>
      </c>
    </row>
    <row r="50" spans="1:13" ht="15.6" x14ac:dyDescent="0.3">
      <c r="A50" s="146"/>
      <c r="B50" s="49" t="s">
        <v>297</v>
      </c>
      <c r="C50" s="42">
        <v>612.5</v>
      </c>
      <c r="D50" s="42"/>
      <c r="E50" s="42">
        <f t="shared" si="7"/>
        <v>612.5</v>
      </c>
      <c r="F50" s="32"/>
      <c r="G50" s="38"/>
      <c r="H50" s="39"/>
      <c r="I50" s="33"/>
      <c r="J50" s="33"/>
      <c r="K50" s="34"/>
      <c r="L50" s="35"/>
      <c r="M50" s="36" t="s">
        <v>298</v>
      </c>
    </row>
    <row r="51" spans="1:13" ht="15.6" x14ac:dyDescent="0.3">
      <c r="A51" s="146"/>
      <c r="B51" s="49" t="s">
        <v>314</v>
      </c>
      <c r="C51" s="42">
        <v>1100</v>
      </c>
      <c r="D51" s="42"/>
      <c r="E51" s="42">
        <f t="shared" si="7"/>
        <v>1100</v>
      </c>
      <c r="F51" s="32"/>
      <c r="G51" s="38"/>
      <c r="H51" s="39"/>
      <c r="I51" s="33"/>
      <c r="J51" s="33"/>
      <c r="K51" s="34"/>
      <c r="L51" s="35"/>
      <c r="M51" s="36" t="s">
        <v>347</v>
      </c>
    </row>
    <row r="52" spans="1:13" ht="15.6" x14ac:dyDescent="0.3">
      <c r="A52" s="146"/>
      <c r="B52" s="133" t="s">
        <v>272</v>
      </c>
      <c r="C52" s="120">
        <v>1100</v>
      </c>
      <c r="D52" s="120"/>
      <c r="E52" s="120">
        <f t="shared" si="7"/>
        <v>1100</v>
      </c>
      <c r="F52" s="98"/>
      <c r="G52" s="121"/>
      <c r="H52" s="122"/>
      <c r="I52" s="99"/>
      <c r="J52" s="99"/>
      <c r="K52" s="100"/>
      <c r="L52" s="101"/>
      <c r="M52" s="102" t="s">
        <v>267</v>
      </c>
    </row>
    <row r="53" spans="1:13" ht="15.6" x14ac:dyDescent="0.3">
      <c r="A53" s="146"/>
      <c r="B53" s="84" t="s">
        <v>393</v>
      </c>
      <c r="C53" s="2">
        <v>612.5</v>
      </c>
      <c r="D53" s="2"/>
      <c r="E53" s="2">
        <f t="shared" si="7"/>
        <v>612.5</v>
      </c>
      <c r="F53" s="9"/>
      <c r="G53" s="22"/>
      <c r="H53" s="20"/>
      <c r="I53" s="10"/>
      <c r="J53" s="10"/>
      <c r="K53" s="8"/>
      <c r="L53" s="11"/>
      <c r="M53" s="5"/>
    </row>
    <row r="54" spans="1:13" ht="15.6" x14ac:dyDescent="0.3">
      <c r="A54" s="146"/>
      <c r="B54" s="29" t="s">
        <v>141</v>
      </c>
      <c r="C54" s="42">
        <v>5400</v>
      </c>
      <c r="D54" s="42"/>
      <c r="E54" s="42">
        <f t="shared" si="7"/>
        <v>5400</v>
      </c>
      <c r="F54" s="32"/>
      <c r="G54" s="38" t="s">
        <v>25</v>
      </c>
      <c r="H54" s="39" t="s">
        <v>26</v>
      </c>
      <c r="I54" s="39" t="s">
        <v>180</v>
      </c>
      <c r="J54" s="33" t="s">
        <v>181</v>
      </c>
      <c r="K54" s="34" t="s">
        <v>23</v>
      </c>
      <c r="L54" s="35" t="s">
        <v>182</v>
      </c>
      <c r="M54" s="36" t="s">
        <v>147</v>
      </c>
    </row>
    <row r="55" spans="1:13" ht="15.6" x14ac:dyDescent="0.3">
      <c r="A55" s="146"/>
      <c r="B55" s="29" t="s">
        <v>392</v>
      </c>
      <c r="C55" s="42">
        <v>4900</v>
      </c>
      <c r="D55" s="42"/>
      <c r="E55" s="42">
        <f t="shared" si="7"/>
        <v>4900</v>
      </c>
      <c r="F55" s="32"/>
      <c r="G55" s="33"/>
      <c r="H55" s="34"/>
      <c r="I55" s="33"/>
      <c r="J55" s="33"/>
      <c r="K55" s="34"/>
      <c r="L55" s="35"/>
      <c r="M55" s="36" t="s">
        <v>394</v>
      </c>
    </row>
    <row r="56" spans="1:13" ht="15.6" x14ac:dyDescent="0.3">
      <c r="A56" s="146"/>
      <c r="B56" s="29" t="s">
        <v>315</v>
      </c>
      <c r="C56" s="42">
        <v>5200</v>
      </c>
      <c r="D56" s="42"/>
      <c r="E56" s="42">
        <f t="shared" ref="E56" si="8">C56+D56</f>
        <v>5200</v>
      </c>
      <c r="F56" s="32"/>
      <c r="G56" s="33"/>
      <c r="H56" s="34"/>
      <c r="I56" s="33"/>
      <c r="J56" s="33"/>
      <c r="K56" s="34"/>
      <c r="L56" s="35"/>
      <c r="M56" s="36" t="s">
        <v>395</v>
      </c>
    </row>
    <row r="57" spans="1:13" ht="15.6" x14ac:dyDescent="0.3">
      <c r="A57" s="146"/>
      <c r="B57" s="29" t="s">
        <v>273</v>
      </c>
      <c r="C57" s="42">
        <v>4312.5</v>
      </c>
      <c r="D57" s="42"/>
      <c r="E57" s="42">
        <f t="shared" si="7"/>
        <v>4312.5</v>
      </c>
      <c r="F57" s="32"/>
      <c r="G57" s="33"/>
      <c r="H57" s="34"/>
      <c r="I57" s="33"/>
      <c r="J57" s="33"/>
      <c r="K57" s="34"/>
      <c r="L57" s="35"/>
      <c r="M57" s="36" t="s">
        <v>275</v>
      </c>
    </row>
    <row r="58" spans="1:13" ht="15.6" x14ac:dyDescent="0.3">
      <c r="A58" s="146"/>
      <c r="B58" s="123" t="s">
        <v>154</v>
      </c>
      <c r="C58" s="120">
        <v>550</v>
      </c>
      <c r="D58" s="120"/>
      <c r="E58" s="120">
        <f>C58-D58</f>
        <v>550</v>
      </c>
      <c r="F58" s="98"/>
      <c r="G58" s="99"/>
      <c r="H58" s="100"/>
      <c r="I58" s="99"/>
      <c r="J58" s="99"/>
      <c r="K58" s="100"/>
      <c r="L58" s="101"/>
      <c r="M58" s="102" t="s">
        <v>267</v>
      </c>
    </row>
    <row r="59" spans="1:13" ht="15.6" x14ac:dyDescent="0.3">
      <c r="A59" s="146"/>
      <c r="B59" s="29" t="s">
        <v>280</v>
      </c>
      <c r="C59" s="42">
        <v>2262.5</v>
      </c>
      <c r="D59" s="42"/>
      <c r="E59" s="42">
        <f t="shared" si="7"/>
        <v>2262.5</v>
      </c>
      <c r="F59" s="32"/>
      <c r="G59" s="33"/>
      <c r="H59" s="34"/>
      <c r="I59" s="33"/>
      <c r="J59" s="33"/>
      <c r="K59" s="34"/>
      <c r="L59" s="35"/>
      <c r="M59" s="36"/>
    </row>
    <row r="60" spans="1:13" ht="15.6" x14ac:dyDescent="0.3">
      <c r="A60" s="146"/>
      <c r="B60" s="29" t="s">
        <v>254</v>
      </c>
      <c r="C60" s="42">
        <v>7104.16</v>
      </c>
      <c r="D60" s="42"/>
      <c r="E60" s="42">
        <f t="shared" si="7"/>
        <v>7104.16</v>
      </c>
      <c r="F60" s="32"/>
      <c r="G60" s="33"/>
      <c r="H60" s="34"/>
      <c r="I60" s="33"/>
      <c r="J60" s="33"/>
      <c r="K60" s="34"/>
      <c r="L60" s="35"/>
      <c r="M60" s="36"/>
    </row>
    <row r="61" spans="1:13" s="103" customFormat="1" ht="15.6" x14ac:dyDescent="0.3">
      <c r="A61" s="146"/>
      <c r="B61" s="29" t="s">
        <v>256</v>
      </c>
      <c r="C61" s="42">
        <v>4100</v>
      </c>
      <c r="D61" s="42"/>
      <c r="E61" s="42">
        <f>C61+D61</f>
        <v>4100</v>
      </c>
      <c r="F61" s="32"/>
      <c r="G61" s="33"/>
      <c r="H61" s="34"/>
      <c r="I61" s="33"/>
      <c r="J61" s="33"/>
      <c r="K61" s="34"/>
      <c r="L61" s="35"/>
      <c r="M61" s="36" t="s">
        <v>258</v>
      </c>
    </row>
    <row r="62" spans="1:13" s="103" customFormat="1" ht="15.6" x14ac:dyDescent="0.3">
      <c r="A62" s="146"/>
      <c r="B62" s="29" t="s">
        <v>316</v>
      </c>
      <c r="C62" s="42">
        <v>12850</v>
      </c>
      <c r="D62" s="42"/>
      <c r="E62" s="42">
        <f>C62+D62</f>
        <v>12850</v>
      </c>
      <c r="F62" s="32"/>
      <c r="G62" s="33"/>
      <c r="H62" s="34"/>
      <c r="I62" s="33"/>
      <c r="J62" s="33"/>
      <c r="K62" s="34"/>
      <c r="L62" s="35"/>
      <c r="M62" s="36"/>
    </row>
    <row r="63" spans="1:13" ht="15.6" x14ac:dyDescent="0.3">
      <c r="A63" s="146"/>
      <c r="B63" s="29" t="s">
        <v>299</v>
      </c>
      <c r="C63" s="42">
        <v>1225</v>
      </c>
      <c r="D63" s="42"/>
      <c r="E63" s="42">
        <f t="shared" si="7"/>
        <v>1225</v>
      </c>
      <c r="F63" s="32"/>
      <c r="G63" s="33"/>
      <c r="H63" s="34"/>
      <c r="I63" s="33"/>
      <c r="J63" s="33"/>
      <c r="K63" s="34"/>
      <c r="L63" s="35"/>
      <c r="M63" s="36" t="s">
        <v>300</v>
      </c>
    </row>
    <row r="64" spans="1:13" s="103" customFormat="1" ht="15.6" x14ac:dyDescent="0.3">
      <c r="A64" s="146"/>
      <c r="B64" s="78" t="s">
        <v>266</v>
      </c>
      <c r="C64" s="31">
        <v>4775</v>
      </c>
      <c r="D64" s="31"/>
      <c r="E64" s="42">
        <f t="shared" si="7"/>
        <v>4775</v>
      </c>
      <c r="F64" s="32"/>
      <c r="G64" s="33"/>
      <c r="H64" s="34"/>
      <c r="I64" s="33"/>
      <c r="J64" s="33"/>
      <c r="K64" s="34"/>
      <c r="L64" s="35"/>
      <c r="M64" s="128" t="s">
        <v>274</v>
      </c>
    </row>
    <row r="65" spans="1:13" ht="15.6" x14ac:dyDescent="0.3">
      <c r="A65" s="146"/>
      <c r="B65" s="12" t="s">
        <v>142</v>
      </c>
      <c r="C65" s="42">
        <v>14850</v>
      </c>
      <c r="D65" s="42"/>
      <c r="E65" s="42">
        <f t="shared" ref="E65" si="9">C65-D65</f>
        <v>14850</v>
      </c>
      <c r="F65" s="32"/>
      <c r="G65" s="33" t="s">
        <v>40</v>
      </c>
      <c r="H65" s="34" t="s">
        <v>41</v>
      </c>
      <c r="I65" s="33" t="s">
        <v>42</v>
      </c>
      <c r="J65" s="33" t="s">
        <v>183</v>
      </c>
      <c r="K65" s="39" t="s">
        <v>23</v>
      </c>
      <c r="L65" s="35" t="s">
        <v>184</v>
      </c>
      <c r="M65" s="36" t="s">
        <v>143</v>
      </c>
    </row>
    <row r="66" spans="1:13" ht="15.6" x14ac:dyDescent="0.3">
      <c r="A66" s="146"/>
      <c r="B66" s="12" t="s">
        <v>257</v>
      </c>
      <c r="C66" s="42">
        <v>12537.5</v>
      </c>
      <c r="D66" s="42"/>
      <c r="E66" s="42">
        <f>C66-D66</f>
        <v>12537.5</v>
      </c>
      <c r="F66" s="32"/>
      <c r="G66" s="33"/>
      <c r="H66" s="34"/>
      <c r="I66" s="33"/>
      <c r="J66" s="33"/>
      <c r="K66" s="39"/>
      <c r="L66" s="35"/>
      <c r="M66" s="36"/>
    </row>
    <row r="67" spans="1:13" ht="15.6" x14ac:dyDescent="0.3">
      <c r="A67" s="146"/>
      <c r="B67" s="12" t="s">
        <v>208</v>
      </c>
      <c r="C67" s="42">
        <v>6662.5</v>
      </c>
      <c r="D67" s="42"/>
      <c r="E67" s="42">
        <f>C67-D67</f>
        <v>6662.5</v>
      </c>
      <c r="F67" s="32"/>
      <c r="G67" s="33"/>
      <c r="H67" s="34"/>
      <c r="I67" s="33"/>
      <c r="J67" s="33"/>
      <c r="K67" s="39"/>
      <c r="L67" s="35"/>
      <c r="M67" s="36"/>
    </row>
    <row r="68" spans="1:13" ht="15.6" x14ac:dyDescent="0.3">
      <c r="A68" s="146"/>
      <c r="B68" s="12" t="s">
        <v>317</v>
      </c>
      <c r="C68" s="42">
        <v>6212.5</v>
      </c>
      <c r="D68" s="42"/>
      <c r="E68" s="42">
        <f>C68-D68</f>
        <v>6212.5</v>
      </c>
      <c r="F68" s="32"/>
      <c r="G68" s="33"/>
      <c r="H68" s="34"/>
      <c r="I68" s="33"/>
      <c r="J68" s="33"/>
      <c r="K68" s="39"/>
      <c r="L68" s="35"/>
      <c r="M68" s="36" t="s">
        <v>396</v>
      </c>
    </row>
    <row r="69" spans="1:13" ht="15.6" x14ac:dyDescent="0.3">
      <c r="A69" s="146"/>
      <c r="B69" s="12" t="s">
        <v>397</v>
      </c>
      <c r="C69" s="42">
        <v>2325</v>
      </c>
      <c r="D69" s="42"/>
      <c r="E69" s="42">
        <f>C69-D69</f>
        <v>2325</v>
      </c>
      <c r="F69" s="32"/>
      <c r="G69" s="33"/>
      <c r="H69" s="34"/>
      <c r="I69" s="33"/>
      <c r="J69" s="33"/>
      <c r="K69" s="39"/>
      <c r="L69" s="35"/>
      <c r="M69" s="36" t="s">
        <v>398</v>
      </c>
    </row>
    <row r="70" spans="1:13" ht="15.6" x14ac:dyDescent="0.3">
      <c r="A70" s="146"/>
      <c r="B70" s="12" t="s">
        <v>155</v>
      </c>
      <c r="C70" s="42">
        <v>3850</v>
      </c>
      <c r="D70" s="42"/>
      <c r="E70" s="42">
        <f t="shared" ref="E70" si="10">C70-D70</f>
        <v>3850</v>
      </c>
      <c r="F70" s="32"/>
      <c r="G70" s="33" t="s">
        <v>25</v>
      </c>
      <c r="H70" s="34" t="s">
        <v>26</v>
      </c>
      <c r="I70" s="33" t="s">
        <v>187</v>
      </c>
      <c r="J70" s="33" t="s">
        <v>186</v>
      </c>
      <c r="K70" s="39" t="s">
        <v>23</v>
      </c>
      <c r="L70" s="35" t="s">
        <v>188</v>
      </c>
      <c r="M70" s="36" t="s">
        <v>185</v>
      </c>
    </row>
    <row r="71" spans="1:13" ht="15.6" x14ac:dyDescent="0.3">
      <c r="A71" s="146"/>
      <c r="B71" s="24"/>
      <c r="C71" s="2"/>
      <c r="D71" s="2"/>
      <c r="E71" s="2"/>
      <c r="F71" s="19"/>
      <c r="G71" s="22"/>
      <c r="H71" s="20"/>
      <c r="I71" s="20"/>
      <c r="J71" s="20"/>
      <c r="K71" s="20"/>
      <c r="L71" s="21"/>
      <c r="M71" s="5"/>
    </row>
    <row r="72" spans="1:13" ht="15.6" x14ac:dyDescent="0.3">
      <c r="A72" s="152" t="s">
        <v>101</v>
      </c>
      <c r="B72" s="152"/>
      <c r="C72" s="13">
        <f>SUM(C3:C71)</f>
        <v>365321.41</v>
      </c>
      <c r="D72" s="13">
        <f>SUM(D3:D71)</f>
        <v>16470.580000000002</v>
      </c>
      <c r="E72" s="13">
        <f>SUM(E3:E71)</f>
        <v>380850.82999999996</v>
      </c>
      <c r="F72" s="1"/>
      <c r="G72" s="1"/>
      <c r="H72" s="1"/>
      <c r="I72" s="1"/>
      <c r="J72" s="1"/>
      <c r="K72" s="1"/>
      <c r="L72" s="1"/>
    </row>
    <row r="73" spans="1:13" ht="15.6" x14ac:dyDescent="0.3">
      <c r="B73" s="4"/>
      <c r="C73" s="73"/>
    </row>
    <row r="74" spans="1:13" x14ac:dyDescent="0.3">
      <c r="C74" s="14"/>
      <c r="D74" s="14"/>
    </row>
    <row r="75" spans="1:13" x14ac:dyDescent="0.3">
      <c r="C75" s="14"/>
    </row>
    <row r="76" spans="1:13" x14ac:dyDescent="0.3">
      <c r="C76" s="14"/>
    </row>
  </sheetData>
  <sortState xmlns:xlrd2="http://schemas.microsoft.com/office/spreadsheetml/2017/richdata2" ref="B26:M61">
    <sortCondition ref="B26:B61"/>
  </sortState>
  <mergeCells count="6">
    <mergeCell ref="A1:M1"/>
    <mergeCell ref="A3:A11"/>
    <mergeCell ref="A12:A71"/>
    <mergeCell ref="A72:B72"/>
    <mergeCell ref="G2:H2"/>
    <mergeCell ref="A2:B2"/>
  </mergeCells>
  <hyperlinks>
    <hyperlink ref="M46" r:id="rId1" display="adriano@realassessoria.com.br" xr:uid="{880E34C1-6386-4A50-96DA-C771DC62B953}"/>
    <hyperlink ref="M34" r:id="rId2" display="A1@AMIGOTECH.COM.BR / " xr:uid="{9C9621D2-91D3-465E-95B5-55145D5C6399}"/>
    <hyperlink ref="M68" r:id="rId3" xr:uid="{4B36375F-742B-4BCB-BBA6-9120C7FFB2C7}"/>
  </hyperlinks>
  <pageMargins left="0.23622047244094491" right="0.23622047244094491" top="0.39370078740157483" bottom="0.39370078740157483" header="0.31496062992125984" footer="0.31496062992125984"/>
  <pageSetup paperSize="9" scale="45" fitToHeight="0" orientation="landscape" r:id="rId4"/>
  <ignoredErrors>
    <ignoredError sqref="G71:L71 G11:L12 G46:J4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25207-8A06-4AE9-A37B-12A0D03A7499}">
  <sheetPr>
    <pageSetUpPr fitToPage="1"/>
  </sheetPr>
  <dimension ref="A1:J14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8" sqref="E8"/>
    </sheetView>
  </sheetViews>
  <sheetFormatPr defaultRowHeight="14.4" x14ac:dyDescent="0.3"/>
  <cols>
    <col min="1" max="1" width="51.21875" customWidth="1"/>
    <col min="2" max="2" width="16.44140625" bestFit="1" customWidth="1"/>
    <col min="3" max="3" width="27.5546875" customWidth="1"/>
    <col min="4" max="4" width="6.88671875" customWidth="1"/>
    <col min="5" max="5" width="23.5546875" customWidth="1"/>
    <col min="6" max="6" width="12.44140625" bestFit="1" customWidth="1"/>
    <col min="7" max="7" width="22.44140625" customWidth="1"/>
    <col min="8" max="8" width="15.21875" bestFit="1" customWidth="1"/>
    <col min="9" max="9" width="34.21875" bestFit="1" customWidth="1"/>
    <col min="10" max="10" width="27.109375" customWidth="1"/>
  </cols>
  <sheetData>
    <row r="1" spans="1:10" ht="36" customHeight="1" x14ac:dyDescent="0.3">
      <c r="A1" s="157" t="s">
        <v>148</v>
      </c>
      <c r="B1" s="158"/>
      <c r="C1" s="158"/>
      <c r="D1" s="158"/>
      <c r="E1" s="158"/>
      <c r="F1" s="158"/>
      <c r="G1" s="158"/>
      <c r="H1" s="158"/>
      <c r="I1" s="158"/>
      <c r="J1" s="159"/>
    </row>
    <row r="2" spans="1:10" ht="33" customHeight="1" x14ac:dyDescent="0.3">
      <c r="A2" s="56" t="s">
        <v>68</v>
      </c>
      <c r="B2" s="52" t="s">
        <v>0</v>
      </c>
      <c r="C2" s="53" t="s">
        <v>1</v>
      </c>
      <c r="D2" s="155" t="s">
        <v>2</v>
      </c>
      <c r="E2" s="156"/>
      <c r="F2" s="53" t="s">
        <v>3</v>
      </c>
      <c r="G2" s="53" t="s">
        <v>4</v>
      </c>
      <c r="H2" s="53" t="s">
        <v>5</v>
      </c>
      <c r="I2" s="54" t="s">
        <v>6</v>
      </c>
      <c r="J2" s="55" t="s">
        <v>8</v>
      </c>
    </row>
    <row r="3" spans="1:10" ht="15.6" x14ac:dyDescent="0.3">
      <c r="A3" s="18" t="s">
        <v>331</v>
      </c>
      <c r="B3" s="40">
        <v>3500</v>
      </c>
      <c r="C3" s="9"/>
      <c r="D3" s="22"/>
      <c r="E3" s="20"/>
      <c r="F3" s="24"/>
      <c r="G3" s="10"/>
      <c r="H3" s="8"/>
      <c r="I3" s="11"/>
      <c r="J3" s="23"/>
    </row>
    <row r="4" spans="1:10" ht="15.6" x14ac:dyDescent="0.3">
      <c r="A4" s="18" t="s">
        <v>210</v>
      </c>
      <c r="B4" s="2">
        <v>14000</v>
      </c>
      <c r="C4" s="9"/>
      <c r="D4" s="22"/>
      <c r="E4" s="20"/>
      <c r="F4" s="24"/>
      <c r="G4" s="10"/>
      <c r="H4" s="8"/>
      <c r="I4" s="11"/>
      <c r="J4" s="23"/>
    </row>
    <row r="5" spans="1:10" ht="15.6" x14ac:dyDescent="0.3">
      <c r="A5" s="24"/>
      <c r="B5" s="40"/>
      <c r="C5" s="9"/>
      <c r="D5" s="10"/>
      <c r="E5" s="8"/>
      <c r="F5" s="10"/>
      <c r="G5" s="10"/>
      <c r="H5" s="8"/>
      <c r="I5" s="11"/>
      <c r="J5" s="5"/>
    </row>
    <row r="6" spans="1:10" ht="15.6" x14ac:dyDescent="0.3">
      <c r="A6" s="18"/>
      <c r="B6" s="2"/>
      <c r="C6" s="19"/>
      <c r="D6" s="10"/>
      <c r="E6" s="8"/>
      <c r="F6" s="10"/>
      <c r="G6" s="10"/>
      <c r="H6" s="8"/>
      <c r="I6" s="11"/>
      <c r="J6" s="23"/>
    </row>
    <row r="7" spans="1:10" ht="15.6" x14ac:dyDescent="0.3">
      <c r="A7" s="24"/>
      <c r="B7" s="2"/>
      <c r="C7" s="19"/>
      <c r="D7" s="10"/>
      <c r="E7" s="8"/>
      <c r="F7" s="10"/>
      <c r="G7" s="10"/>
      <c r="H7" s="8"/>
      <c r="I7" s="11"/>
      <c r="J7" s="23"/>
    </row>
    <row r="8" spans="1:10" ht="15.6" x14ac:dyDescent="0.3">
      <c r="A8" s="24"/>
      <c r="B8" s="40"/>
      <c r="C8" s="19"/>
      <c r="D8" s="10"/>
      <c r="E8" s="8"/>
      <c r="F8" s="10"/>
      <c r="G8" s="10"/>
      <c r="H8" s="8"/>
      <c r="I8" s="11"/>
      <c r="J8" s="23"/>
    </row>
    <row r="9" spans="1:10" ht="15.6" x14ac:dyDescent="0.3">
      <c r="A9" s="18"/>
      <c r="B9" s="40"/>
      <c r="C9" s="72"/>
      <c r="D9" s="10"/>
      <c r="E9" s="8"/>
      <c r="F9" s="10"/>
      <c r="G9" s="10"/>
      <c r="H9" s="8"/>
      <c r="I9" s="11"/>
      <c r="J9" s="23"/>
    </row>
    <row r="10" spans="1:10" ht="15.6" x14ac:dyDescent="0.3">
      <c r="A10" s="16"/>
      <c r="B10" s="15"/>
      <c r="C10" s="8"/>
      <c r="D10" s="10"/>
      <c r="E10" s="10"/>
      <c r="F10" s="8"/>
      <c r="G10" s="11"/>
      <c r="H10" s="5"/>
      <c r="I10" s="5"/>
      <c r="J10" s="5"/>
    </row>
    <row r="11" spans="1:10" x14ac:dyDescent="0.3">
      <c r="A11" s="45" t="s">
        <v>10</v>
      </c>
      <c r="B11" s="46">
        <f>SUM(B3:B10)</f>
        <v>17500</v>
      </c>
    </row>
    <row r="13" spans="1:10" x14ac:dyDescent="0.3">
      <c r="A13" s="14"/>
      <c r="B13" s="14"/>
    </row>
    <row r="14" spans="1:10" x14ac:dyDescent="0.3">
      <c r="A14" s="14"/>
      <c r="B14" s="14"/>
    </row>
  </sheetData>
  <mergeCells count="2">
    <mergeCell ref="D2:E2"/>
    <mergeCell ref="A1:J1"/>
  </mergeCells>
  <pageMargins left="0.25" right="0.25" top="0.75" bottom="0.75" header="0.3" footer="0.3"/>
  <pageSetup paperSize="9" scale="6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7E6F0-A1B7-44B2-9BCE-3E5A57EFE2F0}">
  <sheetPr>
    <pageSetUpPr fitToPage="1"/>
  </sheetPr>
  <dimension ref="A1:K55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51" sqref="C51:C55"/>
    </sheetView>
  </sheetViews>
  <sheetFormatPr defaultRowHeight="14.4" x14ac:dyDescent="0.3"/>
  <cols>
    <col min="1" max="1" width="3.33203125" customWidth="1"/>
    <col min="2" max="2" width="46.88671875" bestFit="1" customWidth="1"/>
    <col min="3" max="3" width="17.77734375" bestFit="1" customWidth="1"/>
    <col min="4" max="4" width="19" customWidth="1"/>
    <col min="5" max="5" width="5.6640625" customWidth="1"/>
    <col min="6" max="6" width="24.33203125" bestFit="1" customWidth="1"/>
    <col min="7" max="7" width="12" customWidth="1"/>
    <col min="8" max="8" width="21.88671875" bestFit="1" customWidth="1"/>
    <col min="9" max="9" width="13.21875" bestFit="1" customWidth="1"/>
    <col min="10" max="10" width="37" customWidth="1"/>
    <col min="11" max="11" width="27.33203125" customWidth="1"/>
  </cols>
  <sheetData>
    <row r="1" spans="1:11" ht="28.2" x14ac:dyDescent="0.3">
      <c r="A1" s="162" t="s">
        <v>148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1" ht="15.6" x14ac:dyDescent="0.3">
      <c r="A2" s="163" t="s">
        <v>12</v>
      </c>
      <c r="B2" s="164"/>
      <c r="C2" s="25" t="s">
        <v>10</v>
      </c>
      <c r="D2" s="26" t="s">
        <v>1</v>
      </c>
      <c r="E2" s="147" t="s">
        <v>2</v>
      </c>
      <c r="F2" s="148"/>
      <c r="G2" s="26" t="s">
        <v>3</v>
      </c>
      <c r="H2" s="26" t="s">
        <v>4</v>
      </c>
      <c r="I2" s="26" t="s">
        <v>5</v>
      </c>
      <c r="J2" s="27" t="s">
        <v>6</v>
      </c>
      <c r="K2" s="28" t="s">
        <v>8</v>
      </c>
    </row>
    <row r="3" spans="1:11" ht="15.6" x14ac:dyDescent="0.3">
      <c r="A3" s="165" t="s">
        <v>12</v>
      </c>
      <c r="B3" s="18" t="s">
        <v>145</v>
      </c>
      <c r="C3" s="74">
        <v>16050</v>
      </c>
      <c r="D3" s="19"/>
      <c r="E3" s="10"/>
      <c r="F3" s="8"/>
      <c r="G3" s="10"/>
      <c r="H3" s="20"/>
      <c r="I3" s="20"/>
      <c r="J3" s="21"/>
      <c r="K3" s="5"/>
    </row>
    <row r="4" spans="1:11" ht="15.6" x14ac:dyDescent="0.3">
      <c r="A4" s="165"/>
      <c r="B4" s="84" t="s">
        <v>281</v>
      </c>
      <c r="C4" s="74">
        <v>10254.42</v>
      </c>
      <c r="D4" s="19"/>
      <c r="E4" s="10"/>
      <c r="F4" s="8"/>
      <c r="G4" s="24"/>
      <c r="H4" s="20"/>
      <c r="I4" s="20"/>
      <c r="J4" s="21"/>
      <c r="K4" s="5"/>
    </row>
    <row r="5" spans="1:11" ht="15.6" x14ac:dyDescent="0.3">
      <c r="A5" s="165"/>
      <c r="B5" s="70" t="s">
        <v>75</v>
      </c>
      <c r="C5" s="40">
        <v>4754.42</v>
      </c>
      <c r="D5" s="19"/>
      <c r="E5" s="10"/>
      <c r="F5" s="8"/>
      <c r="G5" s="24"/>
      <c r="H5" s="20"/>
      <c r="I5" s="20"/>
      <c r="J5" s="21"/>
      <c r="K5" s="23"/>
    </row>
    <row r="6" spans="1:11" ht="15.6" x14ac:dyDescent="0.3">
      <c r="A6" s="165"/>
      <c r="B6" s="61" t="s">
        <v>70</v>
      </c>
      <c r="C6" s="62">
        <f>SUM(C3:C5)</f>
        <v>31058.839999999997</v>
      </c>
      <c r="D6" s="60"/>
      <c r="E6" s="57"/>
      <c r="F6" s="58"/>
      <c r="G6" s="58"/>
      <c r="H6" s="58"/>
      <c r="I6" s="8"/>
      <c r="J6" s="59"/>
      <c r="K6" s="5"/>
    </row>
    <row r="7" spans="1:11" ht="15.6" x14ac:dyDescent="0.3">
      <c r="A7" s="165"/>
      <c r="B7" s="24"/>
      <c r="C7" s="2"/>
      <c r="D7" s="60"/>
      <c r="E7" s="57"/>
      <c r="F7" s="58"/>
      <c r="G7" s="3"/>
      <c r="H7" s="3"/>
      <c r="I7" s="58"/>
      <c r="J7" s="59"/>
      <c r="K7" s="5"/>
    </row>
    <row r="8" spans="1:11" ht="15.6" x14ac:dyDescent="0.3">
      <c r="A8" s="166"/>
      <c r="B8" s="18" t="s">
        <v>20</v>
      </c>
      <c r="C8" s="40">
        <v>8529.42</v>
      </c>
      <c r="D8" s="9" t="s">
        <v>95</v>
      </c>
      <c r="E8" s="10" t="s">
        <v>25</v>
      </c>
      <c r="F8" s="8" t="s">
        <v>26</v>
      </c>
      <c r="G8" s="10" t="s">
        <v>36</v>
      </c>
      <c r="H8" s="10" t="s">
        <v>93</v>
      </c>
      <c r="I8" s="8" t="s">
        <v>1</v>
      </c>
      <c r="J8" s="11" t="s">
        <v>94</v>
      </c>
      <c r="K8" s="5"/>
    </row>
    <row r="9" spans="1:11" ht="15.6" hidden="1" x14ac:dyDescent="0.3">
      <c r="A9" s="166"/>
      <c r="B9" s="18" t="s">
        <v>71</v>
      </c>
      <c r="C9" s="40"/>
      <c r="D9" s="9" t="s">
        <v>102</v>
      </c>
      <c r="E9" s="10" t="s">
        <v>30</v>
      </c>
      <c r="F9" s="8" t="s">
        <v>31</v>
      </c>
      <c r="G9" s="10" t="s">
        <v>105</v>
      </c>
      <c r="H9" s="10" t="s">
        <v>104</v>
      </c>
      <c r="I9" s="8" t="s">
        <v>1</v>
      </c>
      <c r="J9" s="11" t="s">
        <v>103</v>
      </c>
      <c r="K9" s="5"/>
    </row>
    <row r="10" spans="1:11" ht="15.6" x14ac:dyDescent="0.3">
      <c r="A10" s="166"/>
      <c r="B10" s="18" t="s">
        <v>16</v>
      </c>
      <c r="C10" s="40"/>
      <c r="D10" s="9" t="s">
        <v>32</v>
      </c>
      <c r="E10" s="10" t="s">
        <v>24</v>
      </c>
      <c r="F10" s="8" t="s">
        <v>9</v>
      </c>
      <c r="G10" s="10" t="s">
        <v>33</v>
      </c>
      <c r="H10" s="10" t="s">
        <v>34</v>
      </c>
      <c r="I10" s="8" t="s">
        <v>1</v>
      </c>
      <c r="J10" s="11" t="s">
        <v>35</v>
      </c>
      <c r="K10" s="5"/>
    </row>
    <row r="11" spans="1:11" ht="15.6" x14ac:dyDescent="0.3">
      <c r="A11" s="167"/>
      <c r="B11" s="18"/>
      <c r="C11" s="40"/>
      <c r="D11" s="9"/>
      <c r="E11" s="10"/>
      <c r="F11" s="8"/>
      <c r="G11" s="10"/>
      <c r="H11" s="10"/>
      <c r="I11" s="8"/>
      <c r="J11" s="11"/>
      <c r="K11" s="5"/>
    </row>
    <row r="12" spans="1:11" ht="15.6" x14ac:dyDescent="0.3">
      <c r="A12" s="168"/>
      <c r="B12" s="61" t="s">
        <v>70</v>
      </c>
      <c r="C12" s="62">
        <f>SUM(C8:C11)</f>
        <v>8529.42</v>
      </c>
      <c r="D12" s="9"/>
      <c r="E12" s="10"/>
      <c r="F12" s="8"/>
      <c r="G12" s="10"/>
      <c r="H12" s="10"/>
      <c r="I12" s="8"/>
      <c r="J12" s="11"/>
      <c r="K12" s="5"/>
    </row>
    <row r="13" spans="1:11" ht="15.6" x14ac:dyDescent="0.3">
      <c r="A13" s="165"/>
      <c r="B13" s="69"/>
      <c r="C13" s="2"/>
      <c r="D13" s="9"/>
      <c r="E13" s="10"/>
      <c r="F13" s="8"/>
      <c r="G13" s="10"/>
      <c r="H13" s="10"/>
      <c r="I13" s="8"/>
      <c r="J13" s="11"/>
      <c r="K13" s="5"/>
    </row>
    <row r="14" spans="1:11" ht="15.6" hidden="1" x14ac:dyDescent="0.3">
      <c r="A14" s="165"/>
      <c r="B14" s="61" t="s">
        <v>211</v>
      </c>
      <c r="C14" s="62"/>
      <c r="D14" s="9"/>
      <c r="E14" s="10"/>
      <c r="F14" s="8"/>
      <c r="G14" s="10"/>
      <c r="H14" s="10"/>
      <c r="I14" s="8"/>
      <c r="J14" s="11"/>
      <c r="K14" s="5"/>
    </row>
    <row r="15" spans="1:11" ht="15.6" hidden="1" x14ac:dyDescent="0.3">
      <c r="A15" s="165"/>
      <c r="B15" s="94" t="s">
        <v>146</v>
      </c>
      <c r="C15" s="74"/>
      <c r="D15" s="19"/>
      <c r="E15" s="10"/>
      <c r="F15" s="8"/>
      <c r="G15" s="24"/>
      <c r="H15" s="20"/>
      <c r="I15" s="20"/>
      <c r="J15" s="21"/>
      <c r="K15" s="5"/>
    </row>
    <row r="16" spans="1:11" ht="15.6" hidden="1" x14ac:dyDescent="0.3">
      <c r="A16" s="165"/>
      <c r="B16" s="3" t="s">
        <v>98</v>
      </c>
      <c r="C16" s="40"/>
      <c r="D16" s="10"/>
      <c r="E16" s="10"/>
      <c r="F16" s="8"/>
      <c r="G16" s="10"/>
      <c r="H16" s="10"/>
      <c r="I16" s="8"/>
      <c r="J16" s="11"/>
      <c r="K16" s="5"/>
    </row>
    <row r="17" spans="1:11" ht="15.6" hidden="1" x14ac:dyDescent="0.3">
      <c r="A17" s="165"/>
      <c r="B17" s="41" t="s">
        <v>262</v>
      </c>
      <c r="C17" s="40"/>
      <c r="D17" s="10"/>
      <c r="E17" s="10"/>
      <c r="F17" s="8"/>
      <c r="G17" s="10"/>
      <c r="H17" s="10"/>
      <c r="I17" s="8"/>
      <c r="J17" s="11"/>
      <c r="K17" s="5"/>
    </row>
    <row r="18" spans="1:11" ht="15.6" hidden="1" x14ac:dyDescent="0.3">
      <c r="A18" s="165"/>
      <c r="B18" s="92"/>
      <c r="C18" s="93"/>
      <c r="D18" s="19"/>
      <c r="E18" s="10"/>
      <c r="F18" s="8"/>
      <c r="G18" s="24"/>
      <c r="H18" s="20"/>
      <c r="I18" s="20"/>
      <c r="J18" s="21"/>
      <c r="K18" s="5"/>
    </row>
    <row r="19" spans="1:11" ht="15.6" hidden="1" x14ac:dyDescent="0.3">
      <c r="A19" s="165"/>
      <c r="B19" s="24"/>
      <c r="C19" s="62">
        <f>SUM(C15:C18)</f>
        <v>0</v>
      </c>
      <c r="D19" s="10"/>
      <c r="E19" s="10"/>
      <c r="F19" s="8"/>
      <c r="G19" s="10"/>
      <c r="H19" s="10"/>
      <c r="I19" s="8"/>
      <c r="J19" s="11"/>
      <c r="K19" s="5"/>
    </row>
    <row r="20" spans="1:11" ht="15.6" hidden="1" x14ac:dyDescent="0.3">
      <c r="A20" s="165"/>
      <c r="B20" s="69"/>
      <c r="C20" s="2"/>
      <c r="D20" s="9"/>
      <c r="E20" s="10"/>
      <c r="F20" s="8"/>
      <c r="G20" s="10"/>
      <c r="H20" s="10"/>
      <c r="I20" s="8"/>
      <c r="J20" s="11"/>
      <c r="K20" s="5"/>
    </row>
    <row r="21" spans="1:11" ht="15.6" x14ac:dyDescent="0.3">
      <c r="A21" s="165"/>
      <c r="B21" s="61" t="s">
        <v>132</v>
      </c>
      <c r="C21" s="62"/>
      <c r="D21" s="9"/>
      <c r="E21" s="10"/>
      <c r="F21" s="8"/>
      <c r="G21" s="10"/>
      <c r="H21" s="10"/>
      <c r="I21" s="8"/>
      <c r="J21" s="11"/>
      <c r="K21" s="5"/>
    </row>
    <row r="22" spans="1:11" ht="15.6" x14ac:dyDescent="0.3">
      <c r="A22" s="165"/>
      <c r="B22" s="24" t="s">
        <v>96</v>
      </c>
      <c r="C22" s="2">
        <v>6600</v>
      </c>
      <c r="D22" s="10" t="s">
        <v>106</v>
      </c>
      <c r="E22" s="10" t="s">
        <v>30</v>
      </c>
      <c r="F22" s="8" t="s">
        <v>31</v>
      </c>
      <c r="G22" s="10">
        <v>1829</v>
      </c>
      <c r="H22" s="10" t="s">
        <v>107</v>
      </c>
      <c r="I22" s="8" t="s">
        <v>1</v>
      </c>
      <c r="J22" s="11" t="s">
        <v>108</v>
      </c>
      <c r="K22" s="5" t="s">
        <v>131</v>
      </c>
    </row>
    <row r="23" spans="1:11" ht="15.6" x14ac:dyDescent="0.3">
      <c r="A23" s="165"/>
      <c r="B23" s="92" t="s">
        <v>163</v>
      </c>
      <c r="C23" s="2">
        <v>11300</v>
      </c>
      <c r="D23" s="9"/>
      <c r="E23" s="10"/>
      <c r="F23" s="8"/>
      <c r="G23" s="10"/>
      <c r="H23" s="10"/>
      <c r="I23" s="8"/>
      <c r="J23" s="11"/>
      <c r="K23" s="5"/>
    </row>
    <row r="24" spans="1:11" ht="15.6" x14ac:dyDescent="0.3">
      <c r="A24" s="165"/>
      <c r="B24" s="92" t="s">
        <v>255</v>
      </c>
      <c r="C24" s="93">
        <v>612.5</v>
      </c>
      <c r="D24" s="9"/>
      <c r="E24" s="10"/>
      <c r="F24" s="8"/>
      <c r="G24" s="10"/>
      <c r="H24" s="10"/>
      <c r="I24" s="8"/>
      <c r="J24" s="11"/>
      <c r="K24" s="5"/>
    </row>
    <row r="25" spans="1:11" ht="15.6" x14ac:dyDescent="0.3">
      <c r="A25" s="165"/>
      <c r="B25" s="84" t="s">
        <v>135</v>
      </c>
      <c r="C25" s="74">
        <v>32550</v>
      </c>
      <c r="D25" s="9" t="s">
        <v>136</v>
      </c>
      <c r="E25" s="10" t="s">
        <v>25</v>
      </c>
      <c r="F25" s="8" t="s">
        <v>26</v>
      </c>
      <c r="G25" s="10" t="s">
        <v>137</v>
      </c>
      <c r="H25" s="10" t="s">
        <v>138</v>
      </c>
      <c r="I25" s="8" t="s">
        <v>1</v>
      </c>
      <c r="J25" s="11" t="s">
        <v>139</v>
      </c>
      <c r="K25" s="5"/>
    </row>
    <row r="26" spans="1:11" ht="15.6" x14ac:dyDescent="0.3">
      <c r="A26" s="165"/>
      <c r="B26" s="84"/>
      <c r="D26" s="9"/>
      <c r="E26" s="10"/>
      <c r="F26" s="8"/>
      <c r="G26" s="10"/>
      <c r="H26" s="10"/>
      <c r="I26" s="8"/>
      <c r="J26" s="11"/>
      <c r="K26" s="5"/>
    </row>
    <row r="27" spans="1:11" ht="15.6" x14ac:dyDescent="0.3">
      <c r="A27" s="165"/>
      <c r="B27" s="24"/>
      <c r="C27" s="62">
        <f>SUM(C22:C26)</f>
        <v>51062.5</v>
      </c>
      <c r="D27" s="10"/>
      <c r="E27" s="10"/>
      <c r="F27" s="8"/>
      <c r="G27" s="10"/>
      <c r="H27" s="10"/>
      <c r="I27" s="8"/>
      <c r="J27" s="11"/>
      <c r="K27" s="5"/>
    </row>
    <row r="28" spans="1:11" ht="15.6" x14ac:dyDescent="0.3">
      <c r="A28" s="165"/>
      <c r="B28" s="69"/>
      <c r="C28" s="2"/>
      <c r="D28" s="9"/>
      <c r="E28" s="10"/>
      <c r="F28" s="8"/>
      <c r="G28" s="10"/>
      <c r="H28" s="10"/>
      <c r="I28" s="8"/>
      <c r="J28" s="11"/>
      <c r="K28" s="5"/>
    </row>
    <row r="29" spans="1:11" ht="15.6" x14ac:dyDescent="0.3">
      <c r="A29" s="165"/>
      <c r="B29" s="61" t="s">
        <v>79</v>
      </c>
      <c r="C29" s="62"/>
      <c r="D29" s="9"/>
      <c r="E29" s="10"/>
      <c r="F29" s="8"/>
      <c r="G29" s="10"/>
      <c r="H29" s="10"/>
      <c r="I29" s="8"/>
      <c r="J29" s="11"/>
      <c r="K29" s="5"/>
    </row>
    <row r="30" spans="1:11" ht="15.6" x14ac:dyDescent="0.3">
      <c r="A30" s="165"/>
      <c r="B30" s="24" t="s">
        <v>17</v>
      </c>
      <c r="C30" s="2">
        <v>24000</v>
      </c>
      <c r="D30" s="10"/>
      <c r="E30" s="10" t="s">
        <v>40</v>
      </c>
      <c r="F30" s="8" t="s">
        <v>41</v>
      </c>
      <c r="G30" s="10" t="s">
        <v>42</v>
      </c>
      <c r="H30" s="10" t="s">
        <v>50</v>
      </c>
      <c r="I30" s="8" t="s">
        <v>23</v>
      </c>
      <c r="J30" s="11" t="s">
        <v>49</v>
      </c>
      <c r="K30" s="5" t="s">
        <v>69</v>
      </c>
    </row>
    <row r="31" spans="1:11" ht="15.6" x14ac:dyDescent="0.3">
      <c r="A31" s="165"/>
      <c r="B31" s="18"/>
      <c r="C31" s="2"/>
      <c r="D31" s="10"/>
      <c r="E31" s="10"/>
      <c r="F31" s="8"/>
      <c r="G31" s="10"/>
      <c r="H31" s="10"/>
      <c r="I31" s="8"/>
      <c r="J31" s="11"/>
      <c r="K31" s="5"/>
    </row>
    <row r="32" spans="1:11" ht="15.6" x14ac:dyDescent="0.3">
      <c r="A32" s="165"/>
      <c r="B32" s="69"/>
      <c r="C32" s="62">
        <f>SUM(C30:C31)</f>
        <v>24000</v>
      </c>
      <c r="D32" s="9"/>
      <c r="E32" s="10"/>
      <c r="F32" s="8"/>
      <c r="G32" s="10"/>
      <c r="H32" s="10"/>
      <c r="I32" s="8"/>
      <c r="J32" s="11"/>
      <c r="K32" s="5"/>
    </row>
    <row r="33" spans="1:11" ht="15.6" x14ac:dyDescent="0.3">
      <c r="A33" s="165"/>
      <c r="B33" s="61" t="s">
        <v>92</v>
      </c>
      <c r="C33" s="62"/>
      <c r="D33" s="9"/>
      <c r="E33" s="10"/>
      <c r="F33" s="8"/>
      <c r="G33" s="10"/>
      <c r="H33" s="10"/>
      <c r="I33" s="8"/>
      <c r="J33" s="11"/>
      <c r="K33" s="5"/>
    </row>
    <row r="34" spans="1:11" ht="15.6" x14ac:dyDescent="0.3">
      <c r="A34" s="165"/>
      <c r="B34" s="24" t="s">
        <v>83</v>
      </c>
      <c r="C34" s="40">
        <v>4529.41</v>
      </c>
      <c r="D34" s="9" t="s">
        <v>91</v>
      </c>
      <c r="E34" s="79" t="s">
        <v>47</v>
      </c>
      <c r="F34" s="80" t="s">
        <v>48</v>
      </c>
      <c r="G34" s="79" t="s">
        <v>117</v>
      </c>
      <c r="H34" s="79" t="s">
        <v>118</v>
      </c>
      <c r="I34" s="80" t="s">
        <v>27</v>
      </c>
      <c r="J34" s="81" t="s">
        <v>119</v>
      </c>
      <c r="K34" s="71" t="s">
        <v>116</v>
      </c>
    </row>
    <row r="35" spans="1:11" ht="15.6" x14ac:dyDescent="0.3">
      <c r="A35" s="165"/>
      <c r="B35" s="24"/>
      <c r="C35" s="62">
        <f>SUM(C34:C34)</f>
        <v>4529.41</v>
      </c>
      <c r="D35" s="9"/>
      <c r="E35" s="10"/>
      <c r="F35" s="8"/>
      <c r="G35" s="10"/>
      <c r="H35" s="10"/>
      <c r="I35" s="8"/>
      <c r="J35" s="11"/>
      <c r="K35" s="23"/>
    </row>
    <row r="36" spans="1:11" ht="15.6" x14ac:dyDescent="0.3">
      <c r="A36" s="165"/>
      <c r="B36" s="24"/>
      <c r="C36" s="62"/>
      <c r="D36" s="9"/>
      <c r="E36" s="10"/>
      <c r="F36" s="8"/>
      <c r="G36" s="10"/>
      <c r="H36" s="10"/>
      <c r="I36" s="8"/>
      <c r="J36" s="11"/>
      <c r="K36" s="23"/>
    </row>
    <row r="37" spans="1:11" ht="15.6" x14ac:dyDescent="0.3">
      <c r="A37" s="165"/>
      <c r="B37" s="69"/>
      <c r="C37" s="2"/>
      <c r="D37" s="9"/>
      <c r="E37" s="10"/>
      <c r="F37" s="8"/>
      <c r="G37" s="10"/>
      <c r="H37" s="10"/>
      <c r="I37" s="8"/>
      <c r="J37" s="11"/>
      <c r="K37" s="5"/>
    </row>
    <row r="38" spans="1:11" ht="15.6" x14ac:dyDescent="0.3">
      <c r="A38" s="165"/>
      <c r="B38" s="61" t="s">
        <v>268</v>
      </c>
      <c r="C38" s="62"/>
      <c r="D38" s="9"/>
      <c r="E38" s="10"/>
      <c r="F38" s="8"/>
      <c r="G38" s="10"/>
      <c r="H38" s="10"/>
      <c r="I38" s="8"/>
      <c r="J38" s="11"/>
      <c r="K38" s="5"/>
    </row>
    <row r="39" spans="1:11" ht="15.6" x14ac:dyDescent="0.3">
      <c r="A39" s="165"/>
      <c r="B39" s="18" t="s">
        <v>277</v>
      </c>
      <c r="C39" s="40">
        <v>550</v>
      </c>
      <c r="D39" s="9"/>
      <c r="E39" s="10"/>
      <c r="F39" s="8"/>
      <c r="G39" s="10"/>
      <c r="H39" s="10"/>
      <c r="I39" s="8"/>
      <c r="J39" s="11"/>
      <c r="K39" s="5"/>
    </row>
    <row r="40" spans="1:11" ht="15.6" x14ac:dyDescent="0.3">
      <c r="A40" s="165"/>
      <c r="B40" s="24" t="s">
        <v>227</v>
      </c>
      <c r="C40" s="40"/>
      <c r="D40" s="10"/>
      <c r="E40" s="10" t="s">
        <v>40</v>
      </c>
      <c r="F40" s="8" t="s">
        <v>41</v>
      </c>
      <c r="G40" s="10" t="s">
        <v>42</v>
      </c>
      <c r="H40" s="10" t="s">
        <v>50</v>
      </c>
      <c r="I40" s="8" t="s">
        <v>23</v>
      </c>
      <c r="J40" s="11" t="s">
        <v>49</v>
      </c>
      <c r="K40" s="5" t="s">
        <v>69</v>
      </c>
    </row>
    <row r="41" spans="1:11" ht="15.6" x14ac:dyDescent="0.3">
      <c r="A41" s="165"/>
      <c r="B41" s="18" t="s">
        <v>154</v>
      </c>
      <c r="C41" s="2">
        <v>1225</v>
      </c>
      <c r="D41" s="10"/>
      <c r="E41" s="10"/>
      <c r="F41" s="8"/>
      <c r="G41" s="10"/>
      <c r="H41" s="10"/>
      <c r="I41" s="8"/>
      <c r="J41" s="11"/>
      <c r="K41" s="5"/>
    </row>
    <row r="42" spans="1:11" ht="15.6" x14ac:dyDescent="0.3">
      <c r="A42" s="165"/>
      <c r="B42" s="24" t="s">
        <v>263</v>
      </c>
      <c r="C42" s="2">
        <v>2000</v>
      </c>
      <c r="D42" s="10"/>
      <c r="E42" s="10"/>
      <c r="F42" s="8"/>
      <c r="G42" s="10"/>
      <c r="H42" s="10"/>
      <c r="I42" s="8"/>
      <c r="J42" s="11"/>
      <c r="K42" s="5"/>
    </row>
    <row r="43" spans="1:11" ht="15.6" x14ac:dyDescent="0.3">
      <c r="A43" s="165"/>
      <c r="B43" s="84" t="s">
        <v>134</v>
      </c>
      <c r="C43" s="2">
        <v>1350</v>
      </c>
      <c r="D43" s="10"/>
      <c r="E43" s="10"/>
      <c r="F43" s="8"/>
      <c r="G43" s="10"/>
      <c r="H43" s="10"/>
      <c r="I43" s="8"/>
      <c r="J43" s="11"/>
      <c r="K43" s="5"/>
    </row>
    <row r="44" spans="1:11" ht="15.6" hidden="1" x14ac:dyDescent="0.3">
      <c r="A44" s="165"/>
      <c r="B44" s="24" t="s">
        <v>259</v>
      </c>
      <c r="C44" s="40"/>
      <c r="D44" s="10"/>
      <c r="E44" s="10"/>
      <c r="F44" s="8"/>
      <c r="G44" s="10"/>
      <c r="H44" s="10"/>
      <c r="I44" s="8"/>
      <c r="J44" s="11"/>
      <c r="K44" s="5"/>
    </row>
    <row r="45" spans="1:11" ht="15.6" hidden="1" x14ac:dyDescent="0.3">
      <c r="A45" s="165"/>
      <c r="B45" s="24" t="s">
        <v>260</v>
      </c>
      <c r="C45" s="40"/>
      <c r="D45" s="10"/>
      <c r="E45" s="10"/>
      <c r="F45" s="8"/>
      <c r="G45" s="10"/>
      <c r="H45" s="10"/>
      <c r="I45" s="8"/>
      <c r="J45" s="11"/>
      <c r="K45" s="5"/>
    </row>
    <row r="46" spans="1:11" ht="15.6" x14ac:dyDescent="0.3">
      <c r="A46" s="165"/>
      <c r="B46" s="24" t="s">
        <v>272</v>
      </c>
      <c r="C46" s="2">
        <v>2325</v>
      </c>
      <c r="D46" s="10"/>
      <c r="E46" s="10"/>
      <c r="F46" s="8"/>
      <c r="G46" s="10"/>
      <c r="H46" s="10"/>
      <c r="I46" s="8"/>
      <c r="J46" s="11"/>
      <c r="K46" s="5"/>
    </row>
    <row r="47" spans="1:11" ht="15.6" x14ac:dyDescent="0.3">
      <c r="A47" s="165"/>
      <c r="B47" s="69"/>
      <c r="C47" s="62">
        <f>SUM(C39:C46)</f>
        <v>7450</v>
      </c>
      <c r="D47" s="9"/>
      <c r="E47" s="10"/>
      <c r="F47" s="8"/>
      <c r="G47" s="10"/>
      <c r="H47" s="10"/>
      <c r="I47" s="8"/>
      <c r="J47" s="11"/>
      <c r="K47" s="5"/>
    </row>
    <row r="48" spans="1:11" ht="15.6" x14ac:dyDescent="0.3">
      <c r="A48" s="165"/>
      <c r="B48" s="69"/>
      <c r="C48" s="2"/>
      <c r="D48" s="9"/>
      <c r="E48" s="10"/>
      <c r="F48" s="8"/>
      <c r="G48" s="10"/>
      <c r="H48" s="10"/>
      <c r="I48" s="8"/>
      <c r="J48" s="11"/>
      <c r="K48" s="5"/>
    </row>
    <row r="49" spans="1:10" ht="15.6" x14ac:dyDescent="0.3">
      <c r="A49" s="160"/>
      <c r="B49" s="161"/>
      <c r="C49" s="63">
        <f>C12+C6+C27+C32+C35+C19+C47</f>
        <v>126630.17</v>
      </c>
      <c r="D49" s="1"/>
      <c r="E49" s="1"/>
      <c r="F49" s="1"/>
      <c r="G49" s="1"/>
      <c r="H49" s="1"/>
      <c r="I49" s="1"/>
      <c r="J49" s="1"/>
    </row>
    <row r="50" spans="1:10" x14ac:dyDescent="0.3">
      <c r="B50" s="4"/>
      <c r="C50" s="64"/>
    </row>
    <row r="51" spans="1:10" x14ac:dyDescent="0.3">
      <c r="C51" s="14"/>
    </row>
    <row r="52" spans="1:10" x14ac:dyDescent="0.3">
      <c r="C52" s="14"/>
    </row>
    <row r="53" spans="1:10" x14ac:dyDescent="0.3">
      <c r="C53" s="124"/>
    </row>
    <row r="54" spans="1:10" x14ac:dyDescent="0.3">
      <c r="C54" s="124"/>
    </row>
    <row r="55" spans="1:10" x14ac:dyDescent="0.3">
      <c r="C55" s="124"/>
    </row>
  </sheetData>
  <mergeCells count="7">
    <mergeCell ref="A49:B49"/>
    <mergeCell ref="A1:K1"/>
    <mergeCell ref="A2:B2"/>
    <mergeCell ref="E2:F2"/>
    <mergeCell ref="A3:A7"/>
    <mergeCell ref="A8:A11"/>
    <mergeCell ref="A12:A48"/>
  </mergeCells>
  <pageMargins left="0.25" right="0.25" top="0.75" bottom="0.75" header="0.3" footer="0.3"/>
  <pageSetup paperSize="9" scale="5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CLINICA MEDICA</vt:lpstr>
      <vt:lpstr>PEDIATRIA</vt:lpstr>
      <vt:lpstr>AMANDA</vt:lpstr>
      <vt:lpstr>Transf PAMED e MEDPREME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Medicals</dc:creator>
  <cp:lastModifiedBy>Financeiro Medicals</cp:lastModifiedBy>
  <cp:lastPrinted>2025-09-24T19:06:52Z</cp:lastPrinted>
  <dcterms:created xsi:type="dcterms:W3CDTF">2022-06-13T12:50:20Z</dcterms:created>
  <dcterms:modified xsi:type="dcterms:W3CDTF">2025-09-24T19:15:10Z</dcterms:modified>
</cp:coreProperties>
</file>