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DICALS\MEDICALS\MEDICALS\4 - CASTELÂNDIA\FECHAMENTO\2025\08 - Agosto\"/>
    </mc:Choice>
  </mc:AlternateContent>
  <xr:revisionPtr revIDLastSave="0" documentId="13_ncr:1_{E258E2A1-5DCE-4F17-8A5E-36E1AFC5F6E8}" xr6:coauthVersionLast="47" xr6:coauthVersionMax="47" xr10:uidLastSave="{00000000-0000-0000-0000-000000000000}"/>
  <bookViews>
    <workbookView xWindow="-108" yWindow="-108" windowWidth="23256" windowHeight="12456" xr2:uid="{1250E1DF-9154-4026-B756-8A0EBD08BA78}"/>
  </bookViews>
  <sheets>
    <sheet name="CLINICA MEDICA" sheetId="4" r:id="rId1"/>
    <sheet name="PEDIATRIA" sheetId="3" r:id="rId2"/>
    <sheet name="AMANDA" sheetId="9" r:id="rId3"/>
    <sheet name="Transf GRATHA E ELEVA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3" l="1"/>
  <c r="E7" i="4"/>
  <c r="E37" i="4" l="1"/>
  <c r="E21" i="4" l="1"/>
  <c r="E63" i="4" l="1"/>
  <c r="E62" i="4"/>
  <c r="E48" i="4"/>
  <c r="E39" i="4"/>
  <c r="E34" i="4"/>
  <c r="E30" i="4"/>
  <c r="E27" i="4"/>
  <c r="E24" i="4"/>
  <c r="E23" i="4"/>
  <c r="C76" i="4"/>
  <c r="C39" i="3" l="1"/>
  <c r="E27" i="3"/>
  <c r="E28" i="3"/>
  <c r="E20" i="3"/>
  <c r="E18" i="3"/>
  <c r="C46" i="10"/>
  <c r="C41" i="10"/>
  <c r="C32" i="10"/>
  <c r="C15" i="10"/>
  <c r="E65" i="4"/>
  <c r="E43" i="4"/>
  <c r="E22" i="4"/>
  <c r="E40" i="4"/>
  <c r="E35" i="3"/>
  <c r="E34" i="3"/>
  <c r="E23" i="3"/>
  <c r="E70" i="4"/>
  <c r="E35" i="4"/>
  <c r="E33" i="4"/>
  <c r="E64" i="4"/>
  <c r="E60" i="4"/>
  <c r="E38" i="4"/>
  <c r="C37" i="10"/>
  <c r="E24" i="3"/>
  <c r="C49" i="10" l="1"/>
  <c r="E68" i="4"/>
  <c r="E44" i="4"/>
  <c r="E3" i="3" l="1"/>
  <c r="D8" i="4"/>
  <c r="E8" i="4" s="1"/>
  <c r="E19" i="3"/>
  <c r="E21" i="3"/>
  <c r="E22" i="3"/>
  <c r="E67" i="4"/>
  <c r="E45" i="4"/>
  <c r="E25" i="3"/>
  <c r="E26" i="3"/>
  <c r="E29" i="3"/>
  <c r="E30" i="3"/>
  <c r="E74" i="4" l="1"/>
  <c r="E61" i="4"/>
  <c r="E58" i="4"/>
  <c r="E56" i="4"/>
  <c r="E10" i="3"/>
  <c r="E32" i="4"/>
  <c r="E52" i="4"/>
  <c r="E66" i="4" l="1"/>
  <c r="E71" i="4" l="1"/>
  <c r="E55" i="4"/>
  <c r="E53" i="4"/>
  <c r="E28" i="4" l="1"/>
  <c r="E69" i="4"/>
  <c r="E42" i="4"/>
  <c r="E15" i="4"/>
  <c r="E14" i="4"/>
  <c r="E11" i="4"/>
  <c r="E10" i="4"/>
  <c r="E46" i="4"/>
  <c r="E9" i="4"/>
  <c r="E6" i="4"/>
  <c r="E5" i="4"/>
  <c r="E31" i="4"/>
  <c r="E3" i="4"/>
  <c r="E36" i="3"/>
  <c r="E12" i="3"/>
  <c r="E11" i="3"/>
  <c r="E25" i="4"/>
  <c r="E20" i="4"/>
  <c r="C24" i="9"/>
  <c r="E37" i="3"/>
  <c r="E4" i="3"/>
  <c r="E47" i="4" l="1"/>
  <c r="E49" i="4" l="1"/>
  <c r="E72" i="4" l="1"/>
  <c r="E59" i="4" l="1"/>
  <c r="E57" i="4"/>
  <c r="E15" i="3" l="1"/>
  <c r="E8" i="3"/>
  <c r="E31" i="3" l="1"/>
  <c r="E51" i="4" l="1"/>
  <c r="E38" i="3" l="1"/>
  <c r="E54" i="4" l="1"/>
  <c r="E7" i="3"/>
  <c r="E50" i="4" l="1"/>
  <c r="E26" i="4"/>
  <c r="E5" i="3" l="1"/>
  <c r="E12" i="4" l="1"/>
  <c r="E41" i="4" l="1"/>
  <c r="E32" i="3" l="1"/>
  <c r="E9" i="3" l="1"/>
  <c r="D39" i="3" l="1"/>
  <c r="E14" i="3" l="1"/>
  <c r="E6" i="3"/>
  <c r="E29" i="4" l="1"/>
  <c r="E36" i="4"/>
  <c r="E4" i="4"/>
  <c r="E13" i="4"/>
  <c r="E13" i="3"/>
  <c r="E76" i="4" l="1"/>
  <c r="E39" i="3"/>
</calcChain>
</file>

<file path=xl/sharedStrings.xml><?xml version="1.0" encoding="utf-8"?>
<sst xmlns="http://schemas.openxmlformats.org/spreadsheetml/2006/main" count="609" uniqueCount="320">
  <si>
    <t>PRODUÇÃO</t>
  </si>
  <si>
    <t>CPF</t>
  </si>
  <si>
    <t>BANCO</t>
  </si>
  <si>
    <t>AGENCIA</t>
  </si>
  <si>
    <t>CONTA</t>
  </si>
  <si>
    <t>CHAVE PIX</t>
  </si>
  <si>
    <t>PIX</t>
  </si>
  <si>
    <t>OBS</t>
  </si>
  <si>
    <t>TOTAL</t>
  </si>
  <si>
    <t>PEDIATRIA</t>
  </si>
  <si>
    <t>PRESTADORES DE SERVIÇO</t>
  </si>
  <si>
    <t>Bárbara Balla Merçom</t>
  </si>
  <si>
    <t>Déborah Dellabianca Bento</t>
  </si>
  <si>
    <t>CLINICA MÉDICA E EMERGENCISTA</t>
  </si>
  <si>
    <t>INSS</t>
  </si>
  <si>
    <t>Diego Augusto dos Reis Gama</t>
  </si>
  <si>
    <t>Rafael Firme Ginelli</t>
  </si>
  <si>
    <t>Brendon Nunes da Silva</t>
  </si>
  <si>
    <t>Edson Arruda Junior</t>
  </si>
  <si>
    <t>CASTELÂNDIA</t>
  </si>
  <si>
    <t>VALOR BRUTO</t>
  </si>
  <si>
    <t xml:space="preserve">Alana Cupertino </t>
  </si>
  <si>
    <t>Rafaela Mendes Leocadio</t>
  </si>
  <si>
    <t>Sergio Ricardo Souza Claudino</t>
  </si>
  <si>
    <t>Fellipe Sant’Anna Almada</t>
  </si>
  <si>
    <t>Mauro Melo</t>
  </si>
  <si>
    <t>001</t>
  </si>
  <si>
    <t>Banco do Brasil</t>
  </si>
  <si>
    <t>E-mail</t>
  </si>
  <si>
    <t>021</t>
  </si>
  <si>
    <t>Banestes</t>
  </si>
  <si>
    <t>1400-1</t>
  </si>
  <si>
    <t>054.744.375-79</t>
  </si>
  <si>
    <t>05474437579</t>
  </si>
  <si>
    <t>52121-3</t>
  </si>
  <si>
    <t>6555</t>
  </si>
  <si>
    <t xml:space="preserve">16610-4 </t>
  </si>
  <si>
    <t>341</t>
  </si>
  <si>
    <t>Banco Itaú</t>
  </si>
  <si>
    <t>Celular</t>
  </si>
  <si>
    <t>CEF</t>
  </si>
  <si>
    <t>104</t>
  </si>
  <si>
    <t>260</t>
  </si>
  <si>
    <t>Nubank</t>
  </si>
  <si>
    <t>0001</t>
  </si>
  <si>
    <t>336</t>
  </si>
  <si>
    <t>CNPJ</t>
  </si>
  <si>
    <t>112.847.717-33</t>
  </si>
  <si>
    <t>Bradesco</t>
  </si>
  <si>
    <t>756</t>
  </si>
  <si>
    <t>Sicoob</t>
  </si>
  <si>
    <t>119.273.827-69</t>
  </si>
  <si>
    <t>11927382769</t>
  </si>
  <si>
    <t>Banco C6</t>
  </si>
  <si>
    <t>1877308-7</t>
  </si>
  <si>
    <t>27999996762</t>
  </si>
  <si>
    <t>077</t>
  </si>
  <si>
    <t>Inter</t>
  </si>
  <si>
    <t>35451073-1</t>
  </si>
  <si>
    <t>3248611700113</t>
  </si>
  <si>
    <t>56896-1</t>
  </si>
  <si>
    <t>6257950-9</t>
  </si>
  <si>
    <t>137.070.337-67</t>
  </si>
  <si>
    <t>0059</t>
  </si>
  <si>
    <t>312059-6</t>
  </si>
  <si>
    <t>033</t>
  </si>
  <si>
    <t>Santander</t>
  </si>
  <si>
    <t>158.141.457-90</t>
  </si>
  <si>
    <t>barbaraballamercom@gmail.com / nettoco.contabil@gmail.com</t>
  </si>
  <si>
    <t>deborah_bento@hotmail.com</t>
  </si>
  <si>
    <t>Amanda Santos Loureiro</t>
  </si>
  <si>
    <t>Lorrayne Rubia de Oliveira</t>
  </si>
  <si>
    <t>27998751072</t>
  </si>
  <si>
    <t>24694-4</t>
  </si>
  <si>
    <t>Nu Bank</t>
  </si>
  <si>
    <t>INSS/COORD</t>
  </si>
  <si>
    <t>Lara Loureiro Sousa</t>
  </si>
  <si>
    <t>01008914-9</t>
  </si>
  <si>
    <t>3346</t>
  </si>
  <si>
    <t>11284771733</t>
  </si>
  <si>
    <t>laraloureiros1@gmail.com / nf@docstage.com.br</t>
  </si>
  <si>
    <t>26802057-6</t>
  </si>
  <si>
    <t>CLÍNICOS - EMERGENCISTAS</t>
  </si>
  <si>
    <t>13707033767</t>
  </si>
  <si>
    <t>146.260.457-90</t>
  </si>
  <si>
    <t>1333818-1</t>
  </si>
  <si>
    <t>574.788.997-49</t>
  </si>
  <si>
    <t>158827957-02</t>
  </si>
  <si>
    <t>50167515-1</t>
  </si>
  <si>
    <t>15882795702</t>
  </si>
  <si>
    <t>MEDICO(A)</t>
  </si>
  <si>
    <t>Romulo Saiter Deorce</t>
  </si>
  <si>
    <t>3007</t>
  </si>
  <si>
    <t>Vai de Associar</t>
  </si>
  <si>
    <t>PAMED</t>
  </si>
  <si>
    <t>114.310.297-50</t>
  </si>
  <si>
    <t>128.843.277-11</t>
  </si>
  <si>
    <t>133.831.317-77</t>
  </si>
  <si>
    <t>058.973.577-22</t>
  </si>
  <si>
    <t>Sara Janne Alves Arante</t>
  </si>
  <si>
    <t>Felipe Gomes Picalo</t>
  </si>
  <si>
    <t>Lara Duarte Dassie</t>
  </si>
  <si>
    <t>171.338.137-00</t>
  </si>
  <si>
    <t>17133813700</t>
  </si>
  <si>
    <t>1236047-3</t>
  </si>
  <si>
    <t>142.215.467-00</t>
  </si>
  <si>
    <t>14221546700</t>
  </si>
  <si>
    <t>76036-6</t>
  </si>
  <si>
    <t xml:space="preserve">3049-X </t>
  </si>
  <si>
    <t>Lucas Duarte Nunes</t>
  </si>
  <si>
    <t>Rafaella Vila Real Barbosa Laguardia</t>
  </si>
  <si>
    <t>rafaellavreal@gmail.com</t>
  </si>
  <si>
    <t>15619823-1</t>
  </si>
  <si>
    <t>43494938000118</t>
  </si>
  <si>
    <t>173.694.137-21</t>
  </si>
  <si>
    <t>17369413721</t>
  </si>
  <si>
    <t>81787445-3</t>
  </si>
  <si>
    <t>Leticia Rego Dalvi</t>
  </si>
  <si>
    <t>133.623.437-75</t>
  </si>
  <si>
    <t>PAGAR PELA PAMED</t>
  </si>
  <si>
    <t>Maria Eugenia Ferreira Faria</t>
  </si>
  <si>
    <t>144.881.737-48</t>
  </si>
  <si>
    <t>43058-7</t>
  </si>
  <si>
    <t>14488173748</t>
  </si>
  <si>
    <t>PAGAR PELA GRATHA</t>
  </si>
  <si>
    <t>Lisyanet Espinosa Mesa</t>
  </si>
  <si>
    <t>Taciana Cassaro Pelissari</t>
  </si>
  <si>
    <t>114.269.247-71</t>
  </si>
  <si>
    <t>5751-7</t>
  </si>
  <si>
    <t>1287-4</t>
  </si>
  <si>
    <t>MEDPREME</t>
  </si>
  <si>
    <t>PAGAR PELA MEDPREME</t>
  </si>
  <si>
    <t xml:space="preserve">067.500.321-09 </t>
  </si>
  <si>
    <t xml:space="preserve">06750032109 </t>
  </si>
  <si>
    <t>463841</t>
  </si>
  <si>
    <t>09245</t>
  </si>
  <si>
    <t>Guilherme de Souza Pinheiro</t>
  </si>
  <si>
    <t>Frederico Sartorio Alledi de Carvalho</t>
  </si>
  <si>
    <t>João Carlos Fregonazzi Tavares</t>
  </si>
  <si>
    <t>João Flavio Santos de Andrade</t>
  </si>
  <si>
    <t>Lucas Machado Duarte</t>
  </si>
  <si>
    <t>237</t>
  </si>
  <si>
    <t>joaofregonazzit@gmail.com / contabil2@conecta.com.br</t>
  </si>
  <si>
    <t>27988084488</t>
  </si>
  <si>
    <t>celular</t>
  </si>
  <si>
    <t>200010-5</t>
  </si>
  <si>
    <t>3790-7</t>
  </si>
  <si>
    <t>CLINICOS</t>
  </si>
  <si>
    <t>Rafael Lima Gomes Duarte</t>
  </si>
  <si>
    <t>151.535.557-80</t>
  </si>
  <si>
    <t>2313 2</t>
  </si>
  <si>
    <t>0091300 6</t>
  </si>
  <si>
    <t>27 998947764</t>
  </si>
  <si>
    <t>Maria Eduarda Sardinha da Motta</t>
  </si>
  <si>
    <t>mariasarda29@gmail.com / Jaqueline@pjcont.com.br</t>
  </si>
  <si>
    <t>Eduardo Denti de Martins</t>
  </si>
  <si>
    <t>alana.csimora@gmail.com</t>
  </si>
  <si>
    <t>40298407-0</t>
  </si>
  <si>
    <t>Wilcler Hott Vieira</t>
  </si>
  <si>
    <t>120.185.877-14</t>
  </si>
  <si>
    <t>236.340-2</t>
  </si>
  <si>
    <t>403</t>
  </si>
  <si>
    <t>Leticia de Moraes Souza</t>
  </si>
  <si>
    <t xml:space="preserve">Cora </t>
  </si>
  <si>
    <t>PAGAR ELA ELEVA</t>
  </si>
  <si>
    <t>Ellen de Oliveira Mendes</t>
  </si>
  <si>
    <t>juliabpuente@gmail.com</t>
  </si>
  <si>
    <t>130021245</t>
  </si>
  <si>
    <t>53118625/0001-19</t>
  </si>
  <si>
    <t>1542</t>
  </si>
  <si>
    <t>Thais Possato Fraga</t>
  </si>
  <si>
    <t>Caixa</t>
  </si>
  <si>
    <t>1112</t>
  </si>
  <si>
    <t>3446-7</t>
  </si>
  <si>
    <t>53073949000188</t>
  </si>
  <si>
    <t>thaispossato@hotmail.com /  nf@docstage.com.br</t>
  </si>
  <si>
    <t>Vai entrar? VERIFICAR</t>
  </si>
  <si>
    <t>Joana Carolina Costa Carneiro</t>
  </si>
  <si>
    <t>jonatasm402@gmail.com</t>
  </si>
  <si>
    <t>Filipe Farias Piassi</t>
  </si>
  <si>
    <t>fiscal@guareschi.app / drfilipepiassi@gmail.com</t>
  </si>
  <si>
    <t>55.627.669/0001-08</t>
  </si>
  <si>
    <t>13.000215-0</t>
  </si>
  <si>
    <t>2552</t>
  </si>
  <si>
    <t>Yaskara Nuyryn Silva Mucci</t>
  </si>
  <si>
    <t>Banco Cora</t>
  </si>
  <si>
    <t>Aira de Alcantara Sabadini</t>
  </si>
  <si>
    <t>André Luiz Paulino Mayworm</t>
  </si>
  <si>
    <t>36845272-7</t>
  </si>
  <si>
    <t>55.510.704/0001-04</t>
  </si>
  <si>
    <t>andreluiz.paulino@hotmail.com / contadorthiago.r@gmail.com</t>
  </si>
  <si>
    <t xml:space="preserve">Julia Bergamim de La Puente </t>
  </si>
  <si>
    <t>29701868-0</t>
  </si>
  <si>
    <t>50622981000187</t>
  </si>
  <si>
    <t>dra.airasabadini@gmail.com / nf@docstage.com.br</t>
  </si>
  <si>
    <t>157.537.757-80</t>
  </si>
  <si>
    <t>103.114.707-18</t>
  </si>
  <si>
    <t>Bruna Fernandes da Silva</t>
  </si>
  <si>
    <t>Igor Barroso Rangel</t>
  </si>
  <si>
    <t>55.704.569/0001-20</t>
  </si>
  <si>
    <t xml:space="preserve">37811888-9 </t>
  </si>
  <si>
    <t>igorbr99@gmail.com / nf@medigo.com.br</t>
  </si>
  <si>
    <t>Rafaela Barbosa Del Santo</t>
  </si>
  <si>
    <t>Holerite</t>
  </si>
  <si>
    <t>Declaração</t>
  </si>
  <si>
    <t>Emanuel Moura de Souza Santos</t>
  </si>
  <si>
    <t>Nikhole Oliveira</t>
  </si>
  <si>
    <t>Bianca Rosa Dell Santo</t>
  </si>
  <si>
    <t>Julia Pomaroli Dias</t>
  </si>
  <si>
    <t>Larah Amaral Ferrugini</t>
  </si>
  <si>
    <t>58227728000130</t>
  </si>
  <si>
    <t>657033375-1</t>
  </si>
  <si>
    <t>Sarah Gava Masoco</t>
  </si>
  <si>
    <t>Nikhole.oliveira@gmail.com / getoliv@yahoo.com.br</t>
  </si>
  <si>
    <t>58.088.850/0001-73</t>
  </si>
  <si>
    <t>35309639-3</t>
  </si>
  <si>
    <t>RENATOMIZZETTI@GMAIL.COM / biancardell@gmail.com</t>
  </si>
  <si>
    <t>58569279000109</t>
  </si>
  <si>
    <t>41244696-0</t>
  </si>
  <si>
    <t>juliapomaroli@gmail.com / nf@docstage.com.br</t>
  </si>
  <si>
    <t>larah.am@hotmail.com / nf@docstage.com.br</t>
  </si>
  <si>
    <t>57.991.301/0001-41</t>
  </si>
  <si>
    <t>5360335-8</t>
  </si>
  <si>
    <t>emanuelmoura.cf1998@gmail.com / nf@docstage.com.br</t>
  </si>
  <si>
    <t>57.713.874/0001-03</t>
  </si>
  <si>
    <t>5308679-2</t>
  </si>
  <si>
    <t>Adriana Gomes do Amaral</t>
  </si>
  <si>
    <t>Angelina Brinati Torres Oliveira</t>
  </si>
  <si>
    <t>Marcella Seguro Gazzinelli</t>
  </si>
  <si>
    <t>Pedro Fregonazzi</t>
  </si>
  <si>
    <t>pedrofregonazzi@gmail.com /novacontabilidade360@gmail.com</t>
  </si>
  <si>
    <t>Bruna de Prá Prezotti</t>
  </si>
  <si>
    <t>Heloisa Maffioletti Ferrari</t>
  </si>
  <si>
    <t>Carolina Bilich Queiroz</t>
  </si>
  <si>
    <t>Julia Marçal Assis</t>
  </si>
  <si>
    <t>Maria Clara Assad Teixeira Vargas</t>
  </si>
  <si>
    <t>juliia.marcall@hotmail.com / A1@AMIGOTECH.COM.BR</t>
  </si>
  <si>
    <t>Lorena Zava Felix de Lima</t>
  </si>
  <si>
    <t>Vitor Rodrigues Barbosa</t>
  </si>
  <si>
    <t>Luiz Felipe Guimarães Lopes</t>
  </si>
  <si>
    <t>Helena de Oliveira Contão</t>
  </si>
  <si>
    <t>Pedro Volpato Figueiredo</t>
  </si>
  <si>
    <t>zavalorena25@gmail.com /nf@docstage.com.br</t>
  </si>
  <si>
    <t>helenaconttao@gmail.com / nf@docstage.com.br</t>
  </si>
  <si>
    <t>Larissa Gomes Raimundo</t>
  </si>
  <si>
    <t>JLisboa397@gmail.com /brunadeprap@gmail.com</t>
  </si>
  <si>
    <t>Pagar pela NOVA</t>
  </si>
  <si>
    <t>brendonnunes123@gmail.com / renataforca@gmail.com</t>
  </si>
  <si>
    <t>Emilly Martins Rodrigues</t>
  </si>
  <si>
    <t>Frankson Elionai Lima D Oliveira Cunha</t>
  </si>
  <si>
    <t>Lucas Soella Gallon</t>
  </si>
  <si>
    <t>Phelipe de Oliveira Lima</t>
  </si>
  <si>
    <t xml:space="preserve">Júlia Baptista Leal </t>
  </si>
  <si>
    <t>NOVA</t>
  </si>
  <si>
    <t>Amanda Campello Perovano</t>
  </si>
  <si>
    <t>Carolina Goese Groberio</t>
  </si>
  <si>
    <t xml:space="preserve">Clara Alberti Ramos Fonseca </t>
  </si>
  <si>
    <t>Felipe Costa Cunha</t>
  </si>
  <si>
    <t>Franciele Flodoaldo</t>
  </si>
  <si>
    <t xml:space="preserve">Pedro Affonso Godinho de Alcantara </t>
  </si>
  <si>
    <t>Sara Evelin Penha Gonçalves Soares</t>
  </si>
  <si>
    <t>franksoneloc@gmail.com</t>
  </si>
  <si>
    <t>48057236-6</t>
  </si>
  <si>
    <t>Pix cpf: 060.552.107-70</t>
  </si>
  <si>
    <t>Thainá da Gloria Lopes Brito dos Reis</t>
  </si>
  <si>
    <t>Thayna dos Santos Batista</t>
  </si>
  <si>
    <t>192999928-1</t>
  </si>
  <si>
    <t>61131703000143</t>
  </si>
  <si>
    <t>dracarolinagroberio@gmail.com / emilly.souza@grupofantoni.com</t>
  </si>
  <si>
    <t>58.671.410/0001-44</t>
  </si>
  <si>
    <t>franflodoaldo@gmail.com / suporte@caveo.com.br</t>
  </si>
  <si>
    <t>maincontabil@gmail.com / heloisamaferrari@outlook.com</t>
  </si>
  <si>
    <t>Claraalberti@hotmail.com / pratica.contabel@terra.com.br</t>
  </si>
  <si>
    <t>amandacperovano@hotmail.com / contabilidade.one@amigotech.com.br</t>
  </si>
  <si>
    <t>fiscal4@controltech.com.br / 	Juliabaptistaleal@gmail.com</t>
  </si>
  <si>
    <t xml:space="preserve">Arthur Giuseppe Moreira Zappi </t>
  </si>
  <si>
    <t>arthurzappi1@gmail.com / gestor16@medcontabil.com.br</t>
  </si>
  <si>
    <t xml:space="preserve">Eduarda cani Gatti </t>
  </si>
  <si>
    <t>setorfiscal4@carlito.cnt.br / eduardacanigatti@hotmail.com</t>
  </si>
  <si>
    <t>Isabela Santana Arcanjo</t>
  </si>
  <si>
    <t>suporte@caveo.com.br / contabilidade@caveo.com.br / isabela_santana_arcanjo@hotmail.com</t>
  </si>
  <si>
    <t>Lucas Sarter Pagung</t>
  </si>
  <si>
    <t>lucasspagung@gmail.com / contabilidade.one@amigotech.com.br</t>
  </si>
  <si>
    <t xml:space="preserve">Ana Carolina Fasollo Alvarenga </t>
  </si>
  <si>
    <t>André Lima Santos Fonseca</t>
  </si>
  <si>
    <t>andre_lsf99@hotmail.com / nf@docstage.com.br</t>
  </si>
  <si>
    <t>Bernardo Luis De Laperriere Venturim</t>
  </si>
  <si>
    <t>Bernardoventurim@hotmail.com / novacontabilidade360@gmail.com</t>
  </si>
  <si>
    <t>Brenno Tristao Guedes</t>
  </si>
  <si>
    <t xml:space="preserve">Carollyn Lube Dias Cosme </t>
  </si>
  <si>
    <t>carollfasollo@gmail.com / pgcontabilidade@gmail.com</t>
  </si>
  <si>
    <t xml:space="preserve">Emily Faé Ginelli </t>
  </si>
  <si>
    <t>Isabella Correa da Silva</t>
  </si>
  <si>
    <t>contabilidade@corradine.com.br / isabellacorreadas@gmail.com</t>
  </si>
  <si>
    <t>Isis Aquino Rabelo de Melo</t>
  </si>
  <si>
    <t xml:space="preserve">Natália Oliveira de Souza  </t>
  </si>
  <si>
    <t>nataliaoliveiras02@gmail.com / nf@docstage.com.br</t>
  </si>
  <si>
    <t>btguedes@hotmail.com / sarah.docoffice@gmail.com</t>
  </si>
  <si>
    <t>contato.emilyfae@gmail.com / CONTATO@REFCONTABILIDADE.COM.BR</t>
  </si>
  <si>
    <t>isis.armelo@gmail.com</t>
  </si>
  <si>
    <t>11809-7</t>
  </si>
  <si>
    <t>7074</t>
  </si>
  <si>
    <t>Itaú</t>
  </si>
  <si>
    <t>Vitor.ivzcont@hotmail.com / rafaela_delsanto@hotmail.com</t>
  </si>
  <si>
    <t>sarahgavamasoco@gmail.com / VINICIO.ZORZAL@HOTMAIL.COM</t>
  </si>
  <si>
    <t>novacontabilidade360@gmail.com</t>
  </si>
  <si>
    <t>Aline Oliveira Coelho</t>
  </si>
  <si>
    <t>lubecarollyn@gmail.com / fiscal@alphaon.com.br</t>
  </si>
  <si>
    <t>Eduardo Hertel Ribeiro</t>
  </si>
  <si>
    <t>Fernando Mognato de Jesus</t>
  </si>
  <si>
    <t xml:space="preserve">Larisse Ribeiro Bastos </t>
  </si>
  <si>
    <t xml:space="preserve">Mayone Santos Abdonor Viana </t>
  </si>
  <si>
    <t>Osman Santana Costa Junior</t>
  </si>
  <si>
    <t>scosta.osman@gmail.com / contabilidade@caveo.com.br</t>
  </si>
  <si>
    <t>Thayná Rodrigues Carneiro</t>
  </si>
  <si>
    <t xml:space="preserve">fiscal@sagacis.com.br </t>
  </si>
  <si>
    <t>mayonesv@gmail.com</t>
  </si>
  <si>
    <t>Stênio de Oliveira Ramaldes Fafá Borges</t>
  </si>
  <si>
    <t>Pazinhos</t>
  </si>
  <si>
    <t>eduardohertelribeiro@gmail.com / nfe@healthcontabilidade.com.br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</si>
</sst>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b/>
      <sz val="20"/>
      <name val="Arial"/>
      <family val="2"/>
    </font>
    <font>
      <sz val="12"/>
      <color rgb="FFFF0000"/>
      <name val="Arial"/>
      <family val="2"/>
    </font>
    <font>
      <sz val="11"/>
      <name val="Calibri"/>
      <family val="2"/>
      <scheme val="minor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3" fillId="0" borderId="0"/>
    <xf numFmtId="44" fontId="5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80">
    <xf numFmtId="0" fontId="0" fillId="0" borderId="0" xfId="0"/>
    <xf numFmtId="0" fontId="1" fillId="2" borderId="0" xfId="0" applyFont="1" applyFill="1"/>
    <xf numFmtId="44" fontId="1" fillId="0" borderId="1" xfId="0" applyNumberFormat="1" applyFont="1" applyBorder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center" vertical="center"/>
    </xf>
    <xf numFmtId="44" fontId="2" fillId="4" borderId="1" xfId="2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/>
    <xf numFmtId="49" fontId="6" fillId="0" borderId="1" xfId="0" applyNumberFormat="1" applyFont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44" fontId="7" fillId="4" borderId="1" xfId="2" applyFont="1" applyFill="1" applyBorder="1" applyAlignment="1">
      <alignment horizontal="center" vertical="center"/>
    </xf>
    <xf numFmtId="44" fontId="0" fillId="0" borderId="0" xfId="0" applyNumberFormat="1"/>
    <xf numFmtId="44" fontId="8" fillId="0" borderId="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/>
    <xf numFmtId="0" fontId="9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44" fontId="7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 wrapText="1"/>
    </xf>
    <xf numFmtId="44" fontId="1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/>
    <xf numFmtId="0" fontId="6" fillId="3" borderId="1" xfId="0" applyFont="1" applyFill="1" applyBorder="1"/>
    <xf numFmtId="49" fontId="6" fillId="3" borderId="1" xfId="0" applyNumberFormat="1" applyFont="1" applyFill="1" applyBorder="1" applyAlignment="1">
      <alignment horizontal="right"/>
    </xf>
    <xf numFmtId="0" fontId="0" fillId="3" borderId="1" xfId="0" applyFill="1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44" fontId="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/>
    </xf>
    <xf numFmtId="44" fontId="1" fillId="3" borderId="1" xfId="0" applyNumberFormat="1" applyFont="1" applyFill="1" applyBorder="1"/>
    <xf numFmtId="0" fontId="8" fillId="3" borderId="1" xfId="0" applyFont="1" applyFill="1" applyBorder="1"/>
    <xf numFmtId="44" fontId="7" fillId="0" borderId="1" xfId="0" applyNumberFormat="1" applyFont="1" applyBorder="1" applyAlignment="1">
      <alignment horizontal="left"/>
    </xf>
    <xf numFmtId="44" fontId="7" fillId="2" borderId="1" xfId="0" applyNumberFormat="1" applyFont="1" applyFill="1" applyBorder="1" applyAlignment="1">
      <alignment horizontal="left"/>
    </xf>
    <xf numFmtId="44" fontId="0" fillId="0" borderId="0" xfId="2" applyFont="1"/>
    <xf numFmtId="0" fontId="13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right"/>
    </xf>
    <xf numFmtId="0" fontId="9" fillId="0" borderId="0" xfId="0" applyFon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right"/>
    </xf>
    <xf numFmtId="43" fontId="7" fillId="4" borderId="1" xfId="4" applyFont="1" applyFill="1" applyBorder="1" applyAlignment="1">
      <alignment horizontal="center" vertical="center"/>
    </xf>
    <xf numFmtId="44" fontId="7" fillId="0" borderId="1" xfId="0" applyNumberFormat="1" applyFont="1" applyBorder="1"/>
    <xf numFmtId="0" fontId="7" fillId="0" borderId="1" xfId="0" applyFont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44" fontId="1" fillId="5" borderId="1" xfId="0" applyNumberFormat="1" applyFont="1" applyFill="1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/>
    <xf numFmtId="0" fontId="6" fillId="5" borderId="1" xfId="0" applyFont="1" applyFill="1" applyBorder="1"/>
    <xf numFmtId="49" fontId="6" fillId="5" borderId="1" xfId="0" applyNumberFormat="1" applyFont="1" applyFill="1" applyBorder="1" applyAlignment="1">
      <alignment horizontal="right"/>
    </xf>
    <xf numFmtId="44" fontId="15" fillId="0" borderId="0" xfId="0" applyNumberFormat="1" applyFont="1"/>
    <xf numFmtId="0" fontId="8" fillId="5" borderId="1" xfId="0" applyFont="1" applyFill="1" applyBorder="1" applyAlignment="1">
      <alignment horizontal="left"/>
    </xf>
    <xf numFmtId="0" fontId="9" fillId="5" borderId="1" xfId="0" applyFont="1" applyFill="1" applyBorder="1"/>
    <xf numFmtId="0" fontId="1" fillId="3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right"/>
    </xf>
    <xf numFmtId="49" fontId="6" fillId="6" borderId="1" xfId="0" applyNumberFormat="1" applyFont="1" applyFill="1" applyBorder="1"/>
    <xf numFmtId="0" fontId="6" fillId="6" borderId="1" xfId="0" applyFont="1" applyFill="1" applyBorder="1"/>
    <xf numFmtId="44" fontId="4" fillId="0" borderId="1" xfId="2" applyFont="1" applyFill="1" applyBorder="1"/>
    <xf numFmtId="0" fontId="8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49" fontId="6" fillId="7" borderId="1" xfId="0" applyNumberFormat="1" applyFont="1" applyFill="1" applyBorder="1"/>
    <xf numFmtId="0" fontId="6" fillId="7" borderId="1" xfId="0" applyFont="1" applyFill="1" applyBorder="1"/>
    <xf numFmtId="49" fontId="6" fillId="7" borderId="1" xfId="0" applyNumberFormat="1" applyFont="1" applyFill="1" applyBorder="1" applyAlignment="1">
      <alignment horizontal="right"/>
    </xf>
    <xf numFmtId="0" fontId="0" fillId="7" borderId="3" xfId="0" applyFill="1" applyBorder="1"/>
    <xf numFmtId="0" fontId="2" fillId="4" borderId="5" xfId="0" applyFont="1" applyFill="1" applyBorder="1" applyAlignment="1">
      <alignment horizontal="center" vertical="center" textRotation="90"/>
    </xf>
    <xf numFmtId="0" fontId="1" fillId="7" borderId="1" xfId="0" applyFont="1" applyFill="1" applyBorder="1" applyAlignment="1">
      <alignment horizontal="left"/>
    </xf>
    <xf numFmtId="0" fontId="1" fillId="6" borderId="1" xfId="0" applyFont="1" applyFill="1" applyBorder="1"/>
    <xf numFmtId="0" fontId="8" fillId="8" borderId="1" xfId="0" applyFont="1" applyFill="1" applyBorder="1" applyAlignment="1">
      <alignment horizontal="left"/>
    </xf>
    <xf numFmtId="44" fontId="1" fillId="8" borderId="1" xfId="0" applyNumberFormat="1" applyFont="1" applyFill="1" applyBorder="1" applyAlignment="1">
      <alignment horizontal="left"/>
    </xf>
    <xf numFmtId="44" fontId="12" fillId="8" borderId="1" xfId="0" applyNumberFormat="1" applyFont="1" applyFill="1" applyBorder="1" applyAlignment="1">
      <alignment horizontal="left"/>
    </xf>
    <xf numFmtId="0" fontId="6" fillId="8" borderId="1" xfId="0" applyFont="1" applyFill="1" applyBorder="1" applyAlignment="1">
      <alignment horizontal="center" vertical="center"/>
    </xf>
    <xf numFmtId="49" fontId="6" fillId="8" borderId="1" xfId="0" applyNumberFormat="1" applyFont="1" applyFill="1" applyBorder="1"/>
    <xf numFmtId="0" fontId="6" fillId="8" borderId="1" xfId="0" applyFont="1" applyFill="1" applyBorder="1"/>
    <xf numFmtId="49" fontId="6" fillId="8" borderId="1" xfId="0" applyNumberFormat="1" applyFont="1" applyFill="1" applyBorder="1" applyAlignment="1">
      <alignment horizontal="right"/>
    </xf>
    <xf numFmtId="0" fontId="9" fillId="8" borderId="1" xfId="0" applyFont="1" applyFill="1" applyBorder="1"/>
    <xf numFmtId="0" fontId="1" fillId="8" borderId="1" xfId="0" applyFont="1" applyFill="1" applyBorder="1" applyAlignment="1">
      <alignment horizontal="left"/>
    </xf>
    <xf numFmtId="44" fontId="6" fillId="8" borderId="1" xfId="2" applyFont="1" applyFill="1" applyBorder="1"/>
    <xf numFmtId="0" fontId="0" fillId="8" borderId="1" xfId="0" applyFill="1" applyBorder="1"/>
    <xf numFmtId="44" fontId="12" fillId="0" borderId="1" xfId="0" applyNumberFormat="1" applyFont="1" applyBorder="1" applyAlignment="1">
      <alignment horizontal="left"/>
    </xf>
    <xf numFmtId="0" fontId="9" fillId="3" borderId="1" xfId="0" applyFont="1" applyFill="1" applyBorder="1"/>
    <xf numFmtId="44" fontId="12" fillId="3" borderId="1" xfId="0" applyNumberFormat="1" applyFont="1" applyFill="1" applyBorder="1" applyAlignment="1">
      <alignment horizontal="left"/>
    </xf>
    <xf numFmtId="44" fontId="7" fillId="3" borderId="1" xfId="0" applyNumberFormat="1" applyFont="1" applyFill="1" applyBorder="1" applyAlignment="1">
      <alignment horizontal="left"/>
    </xf>
    <xf numFmtId="0" fontId="8" fillId="5" borderId="1" xfId="0" applyFont="1" applyFill="1" applyBorder="1" applyAlignment="1">
      <alignment horizontal="left" wrapText="1"/>
    </xf>
    <xf numFmtId="0" fontId="8" fillId="9" borderId="1" xfId="0" applyFont="1" applyFill="1" applyBorder="1" applyAlignment="1">
      <alignment horizontal="left"/>
    </xf>
    <xf numFmtId="44" fontId="1" fillId="9" borderId="1" xfId="0" applyNumberFormat="1" applyFont="1" applyFill="1" applyBorder="1" applyAlignment="1">
      <alignment horizontal="left"/>
    </xf>
    <xf numFmtId="44" fontId="1" fillId="9" borderId="1" xfId="0" applyNumberFormat="1" applyFont="1" applyFill="1" applyBorder="1"/>
    <xf numFmtId="0" fontId="1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/>
    <xf numFmtId="0" fontId="6" fillId="9" borderId="1" xfId="0" applyFont="1" applyFill="1" applyBorder="1"/>
    <xf numFmtId="0" fontId="1" fillId="9" borderId="1" xfId="0" applyFont="1" applyFill="1" applyBorder="1"/>
    <xf numFmtId="49" fontId="1" fillId="9" borderId="1" xfId="0" applyNumberFormat="1" applyFont="1" applyFill="1" applyBorder="1" applyAlignment="1">
      <alignment horizontal="right"/>
    </xf>
    <xf numFmtId="49" fontId="1" fillId="6" borderId="1" xfId="0" applyNumberFormat="1" applyFont="1" applyFill="1" applyBorder="1" applyAlignment="1">
      <alignment horizontal="right"/>
    </xf>
    <xf numFmtId="0" fontId="8" fillId="0" borderId="1" xfId="0" applyFont="1" applyBorder="1"/>
    <xf numFmtId="0" fontId="13" fillId="0" borderId="1" xfId="0" applyFont="1" applyBorder="1"/>
    <xf numFmtId="0" fontId="13" fillId="3" borderId="1" xfId="18" applyFont="1" applyFill="1" applyBorder="1"/>
    <xf numFmtId="43" fontId="7" fillId="4" borderId="2" xfId="4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0" fillId="2" borderId="0" xfId="0" applyFill="1"/>
    <xf numFmtId="0" fontId="1" fillId="3" borderId="1" xfId="0" applyFont="1" applyFill="1" applyBorder="1" applyAlignment="1">
      <alignment wrapText="1"/>
    </xf>
    <xf numFmtId="44" fontId="8" fillId="8" borderId="1" xfId="0" applyNumberFormat="1" applyFont="1" applyFill="1" applyBorder="1" applyAlignment="1">
      <alignment horizontal="left"/>
    </xf>
    <xf numFmtId="0" fontId="13" fillId="0" borderId="0" xfId="0" applyFont="1"/>
    <xf numFmtId="0" fontId="0" fillId="5" borderId="1" xfId="0" applyFill="1" applyBorder="1"/>
    <xf numFmtId="0" fontId="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44" fontId="1" fillId="2" borderId="1" xfId="0" applyNumberFormat="1" applyFont="1" applyFill="1" applyBorder="1" applyAlignment="1">
      <alignment horizontal="left"/>
    </xf>
    <xf numFmtId="44" fontId="6" fillId="3" borderId="1" xfId="2" applyFont="1" applyFill="1" applyBorder="1"/>
    <xf numFmtId="0" fontId="1" fillId="10" borderId="1" xfId="0" applyFont="1" applyFill="1" applyBorder="1" applyAlignment="1">
      <alignment horizontal="left" wrapText="1"/>
    </xf>
    <xf numFmtId="44" fontId="1" fillId="10" borderId="1" xfId="0" applyNumberFormat="1" applyFont="1" applyFill="1" applyBorder="1" applyAlignment="1">
      <alignment horizontal="left"/>
    </xf>
    <xf numFmtId="44" fontId="1" fillId="10" borderId="1" xfId="0" applyNumberFormat="1" applyFont="1" applyFill="1" applyBorder="1"/>
    <xf numFmtId="0" fontId="6" fillId="10" borderId="1" xfId="0" applyFont="1" applyFill="1" applyBorder="1" applyAlignment="1">
      <alignment horizontal="center" vertical="center"/>
    </xf>
    <xf numFmtId="49" fontId="6" fillId="10" borderId="1" xfId="0" applyNumberFormat="1" applyFont="1" applyFill="1" applyBorder="1"/>
    <xf numFmtId="0" fontId="6" fillId="10" borderId="1" xfId="0" applyFont="1" applyFill="1" applyBorder="1"/>
    <xf numFmtId="49" fontId="6" fillId="10" borderId="1" xfId="0" applyNumberFormat="1" applyFont="1" applyFill="1" applyBorder="1" applyAlignment="1">
      <alignment horizontal="right"/>
    </xf>
    <xf numFmtId="0" fontId="9" fillId="10" borderId="1" xfId="0" applyFont="1" applyFill="1" applyBorder="1"/>
    <xf numFmtId="0" fontId="2" fillId="4" borderId="5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left"/>
    </xf>
    <xf numFmtId="0" fontId="0" fillId="10" borderId="3" xfId="0" applyFill="1" applyBorder="1"/>
    <xf numFmtId="0" fontId="8" fillId="10" borderId="1" xfId="0" applyFont="1" applyFill="1" applyBorder="1"/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/>
    <xf numFmtId="49" fontId="1" fillId="10" borderId="1" xfId="0" applyNumberFormat="1" applyFont="1" applyFill="1" applyBorder="1" applyAlignment="1">
      <alignment horizontal="right"/>
    </xf>
    <xf numFmtId="0" fontId="0" fillId="6" borderId="1" xfId="0" applyFill="1" applyBorder="1"/>
    <xf numFmtId="44" fontId="1" fillId="11" borderId="1" xfId="0" applyNumberFormat="1" applyFont="1" applyFill="1" applyBorder="1" applyAlignment="1">
      <alignment horizontal="left"/>
    </xf>
    <xf numFmtId="44" fontId="7" fillId="11" borderId="1" xfId="0" applyNumberFormat="1" applyFont="1" applyFill="1" applyBorder="1" applyAlignment="1">
      <alignment horizontal="left"/>
    </xf>
    <xf numFmtId="44" fontId="1" fillId="11" borderId="1" xfId="0" applyNumberFormat="1" applyFont="1" applyFill="1" applyBorder="1"/>
    <xf numFmtId="0" fontId="6" fillId="11" borderId="1" xfId="0" applyFont="1" applyFill="1" applyBorder="1" applyAlignment="1">
      <alignment horizontal="center" vertical="center"/>
    </xf>
    <xf numFmtId="49" fontId="6" fillId="11" borderId="1" xfId="0" applyNumberFormat="1" applyFont="1" applyFill="1" applyBorder="1"/>
    <xf numFmtId="0" fontId="6" fillId="11" borderId="1" xfId="0" applyFont="1" applyFill="1" applyBorder="1"/>
    <xf numFmtId="49" fontId="6" fillId="11" borderId="1" xfId="0" applyNumberFormat="1" applyFont="1" applyFill="1" applyBorder="1" applyAlignment="1">
      <alignment horizontal="right"/>
    </xf>
    <xf numFmtId="0" fontId="0" fillId="11" borderId="1" xfId="0" applyFill="1" applyBorder="1"/>
    <xf numFmtId="0" fontId="1" fillId="11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/>
    <xf numFmtId="0" fontId="1" fillId="11" borderId="1" xfId="0" applyFont="1" applyFill="1" applyBorder="1"/>
    <xf numFmtId="49" fontId="1" fillId="11" borderId="1" xfId="0" applyNumberFormat="1" applyFont="1" applyFill="1" applyBorder="1" applyAlignment="1">
      <alignment horizontal="right"/>
    </xf>
    <xf numFmtId="0" fontId="17" fillId="11" borderId="1" xfId="18" applyFont="1" applyFill="1" applyBorder="1"/>
    <xf numFmtId="0" fontId="12" fillId="3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right"/>
    </xf>
    <xf numFmtId="0" fontId="13" fillId="11" borderId="1" xfId="0" applyFont="1" applyFill="1" applyBorder="1"/>
    <xf numFmtId="0" fontId="13" fillId="0" borderId="1" xfId="18" applyFont="1" applyFill="1" applyBorder="1"/>
    <xf numFmtId="0" fontId="7" fillId="4" borderId="1" xfId="0" applyFont="1" applyFill="1" applyBorder="1" applyAlignment="1">
      <alignment horizontal="center" vertical="center" textRotation="90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textRotation="90"/>
    </xf>
    <xf numFmtId="0" fontId="7" fillId="4" borderId="2" xfId="0" applyFont="1" applyFill="1" applyBorder="1" applyAlignment="1">
      <alignment horizontal="center" vertical="center" textRotation="90"/>
    </xf>
    <xf numFmtId="0" fontId="7" fillId="4" borderId="3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textRotation="90"/>
    </xf>
    <xf numFmtId="0" fontId="2" fillId="4" borderId="9" xfId="0" applyFont="1" applyFill="1" applyBorder="1" applyAlignment="1">
      <alignment horizontal="center" vertical="center" textRotation="90"/>
    </xf>
    <xf numFmtId="0" fontId="2" fillId="4" borderId="2" xfId="0" applyFont="1" applyFill="1" applyBorder="1" applyAlignment="1">
      <alignment horizontal="center" vertical="center" textRotation="90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</cellXfs>
  <cellStyles count="19">
    <cellStyle name="Hiperlink" xfId="18" builtinId="8"/>
    <cellStyle name="Moeda" xfId="2" builtinId="4"/>
    <cellStyle name="Moeda 2" xfId="3" xr:uid="{202A2717-B030-4CC9-8D23-836504ECD490}"/>
    <cellStyle name="Moeda 2 2" xfId="6" xr:uid="{27FF4500-1B6E-4693-A9AA-74C3C341598F}"/>
    <cellStyle name="Moeda 2 2 2" xfId="14" xr:uid="{712EE6E5-C13E-42B6-9327-E3BC9C54D83A}"/>
    <cellStyle name="Moeda 2 3" xfId="9" xr:uid="{ADA2C442-74DF-4A11-8F48-A68DD603357A}"/>
    <cellStyle name="Moeda 2 4" xfId="11" xr:uid="{380D9D12-F1E8-46F1-A920-8ACE4EAC1FEC}"/>
    <cellStyle name="Moeda 2 5" xfId="17" xr:uid="{007BC130-9D7B-4907-A13E-D2E8E93B42E6}"/>
    <cellStyle name="Moeda 3" xfId="5" xr:uid="{7AB4CC2E-6FFD-4EF5-A9A7-AC6020AD0612}"/>
    <cellStyle name="Moeda 3 2" xfId="13" xr:uid="{87C10E7A-53D5-40DB-B8D5-FFEDC4C3C5D1}"/>
    <cellStyle name="Moeda 4" xfId="8" xr:uid="{CEEC0047-6220-4C46-9A5E-62F17D8C5E19}"/>
    <cellStyle name="Moeda 5" xfId="10" xr:uid="{6671C96C-36C1-4571-9B9E-0A70064B9709}"/>
    <cellStyle name="Moeda 6" xfId="16" xr:uid="{01D3B7E0-CB67-492C-A902-EE835B35B499}"/>
    <cellStyle name="Normal" xfId="0" builtinId="0"/>
    <cellStyle name="Normal 2" xfId="1" xr:uid="{E0C7D4AB-0803-4AFC-ABF5-F53BCA9B8115}"/>
    <cellStyle name="Vírgula" xfId="4" builtinId="3"/>
    <cellStyle name="Vírgula 2" xfId="7" xr:uid="{18E63527-AE4A-4917-88A3-C54669F9DE36}"/>
    <cellStyle name="Vírgula 2 2" xfId="15" xr:uid="{ED333E97-60EF-4E23-B06A-75217A2EF489}"/>
    <cellStyle name="Vírgula 3" xfId="12" xr:uid="{9C4B4E57-53DD-46F5-BED0-D98204071070}"/>
  </cellStyles>
  <dxfs count="0"/>
  <tableStyles count="0" defaultTableStyle="TableStyleMedium2" defaultPivotStyle="PivotStyleLight16"/>
  <colors>
    <mruColors>
      <color rgb="FFFF99FF"/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uliapomaroli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igorbr99@gmail.com%20/" TargetMode="External"/><Relationship Id="rId1" Type="http://schemas.openxmlformats.org/officeDocument/2006/relationships/hyperlink" Target="mailto:thaispossato@hotmail.com%20/" TargetMode="External"/><Relationship Id="rId6" Type="http://schemas.openxmlformats.org/officeDocument/2006/relationships/hyperlink" Target="mailto:sarahgavamasoco@gmail.com%20/" TargetMode="External"/><Relationship Id="rId5" Type="http://schemas.openxmlformats.org/officeDocument/2006/relationships/hyperlink" Target="mailto:franksoneloc@gmail.com" TargetMode="External"/><Relationship Id="rId4" Type="http://schemas.openxmlformats.org/officeDocument/2006/relationships/hyperlink" Target="mailto:brendonnunes123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lucasspagung@gmail.com%2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8E16F-4D36-419F-8BA8-C530FA2A840B}">
  <sheetPr>
    <pageSetUpPr fitToPage="1"/>
  </sheetPr>
  <dimension ref="A1:N83"/>
  <sheetViews>
    <sheetView tabSelected="1" zoomScale="70" zoomScaleNormal="70" workbookViewId="0">
      <pane xSplit="1" ySplit="15" topLeftCell="B33" activePane="bottomRight" state="frozen"/>
      <selection pane="topRight" activeCell="B1" sqref="B1"/>
      <selection pane="bottomLeft" activeCell="A25" sqref="A25"/>
      <selection pane="bottomRight" activeCell="K40" sqref="K40"/>
    </sheetView>
  </sheetViews>
  <sheetFormatPr defaultRowHeight="14.4" x14ac:dyDescent="0.3"/>
  <cols>
    <col min="1" max="1" width="3" customWidth="1"/>
    <col min="2" max="2" width="43.33203125" bestFit="1" customWidth="1"/>
    <col min="3" max="3" width="19.77734375" bestFit="1" customWidth="1"/>
    <col min="4" max="4" width="16.44140625" bestFit="1" customWidth="1"/>
    <col min="5" max="5" width="18.88671875" bestFit="1" customWidth="1"/>
    <col min="6" max="6" width="20.5546875" customWidth="1"/>
    <col min="7" max="7" width="5.6640625" customWidth="1"/>
    <col min="8" max="8" width="20.109375" customWidth="1"/>
    <col min="9" max="9" width="10.6640625" bestFit="1" customWidth="1"/>
    <col min="10" max="10" width="24" bestFit="1" customWidth="1"/>
    <col min="11" max="11" width="24.109375" customWidth="1"/>
    <col min="12" max="12" width="25.44140625" customWidth="1"/>
    <col min="13" max="13" width="38.6640625" customWidth="1"/>
  </cols>
  <sheetData>
    <row r="1" spans="1:13" ht="24.6" x14ac:dyDescent="0.3">
      <c r="A1" s="161" t="s">
        <v>19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3"/>
    </row>
    <row r="2" spans="1:13" ht="15.6" x14ac:dyDescent="0.3">
      <c r="A2" s="164" t="s">
        <v>13</v>
      </c>
      <c r="B2" s="164"/>
      <c r="C2" s="25" t="s">
        <v>0</v>
      </c>
      <c r="D2" s="25" t="s">
        <v>14</v>
      </c>
      <c r="E2" s="25" t="s">
        <v>20</v>
      </c>
      <c r="F2" s="26" t="s">
        <v>1</v>
      </c>
      <c r="G2" s="159" t="s">
        <v>2</v>
      </c>
      <c r="H2" s="160"/>
      <c r="I2" s="26" t="s">
        <v>3</v>
      </c>
      <c r="J2" s="26" t="s">
        <v>4</v>
      </c>
      <c r="K2" s="26" t="s">
        <v>5</v>
      </c>
      <c r="L2" s="27" t="s">
        <v>6</v>
      </c>
      <c r="M2" s="28" t="s">
        <v>7</v>
      </c>
    </row>
    <row r="3" spans="1:13" ht="15.6" x14ac:dyDescent="0.3">
      <c r="A3" s="111"/>
      <c r="B3" s="17" t="s">
        <v>70</v>
      </c>
      <c r="C3" s="39">
        <v>20000</v>
      </c>
      <c r="D3" s="39">
        <v>470.58</v>
      </c>
      <c r="E3" s="39">
        <f t="shared" ref="E3" si="0">C3-D3</f>
        <v>19529.419999999998</v>
      </c>
      <c r="F3" s="9" t="s">
        <v>196</v>
      </c>
      <c r="G3" s="10"/>
      <c r="H3" s="8"/>
      <c r="I3" s="10"/>
      <c r="J3" s="10"/>
      <c r="K3" s="8"/>
      <c r="L3" s="11"/>
      <c r="M3" s="5"/>
    </row>
    <row r="4" spans="1:13" ht="15.6" x14ac:dyDescent="0.3">
      <c r="A4" s="158"/>
      <c r="B4" s="17" t="s">
        <v>15</v>
      </c>
      <c r="C4" s="39">
        <v>17062.5</v>
      </c>
      <c r="D4" s="39">
        <v>470.58</v>
      </c>
      <c r="E4" s="39">
        <f t="shared" ref="E4:E13" si="1">C4-D4</f>
        <v>16591.919999999998</v>
      </c>
      <c r="F4" s="9" t="s">
        <v>51</v>
      </c>
      <c r="G4" s="10"/>
      <c r="H4" s="8"/>
      <c r="I4" s="10"/>
      <c r="J4" s="10"/>
      <c r="K4" s="8" t="s">
        <v>1</v>
      </c>
      <c r="L4" s="11" t="s">
        <v>52</v>
      </c>
      <c r="M4" s="5"/>
    </row>
    <row r="5" spans="1:13" ht="15.6" x14ac:dyDescent="0.3">
      <c r="A5" s="158"/>
      <c r="B5" s="17" t="s">
        <v>155</v>
      </c>
      <c r="C5" s="39">
        <v>8150</v>
      </c>
      <c r="D5" s="39">
        <v>470.58</v>
      </c>
      <c r="E5" s="39">
        <f t="shared" ref="E5" si="2">C5-D5</f>
        <v>7679.42</v>
      </c>
      <c r="F5" s="9"/>
      <c r="G5" s="10"/>
      <c r="H5" s="8"/>
      <c r="I5" s="10"/>
      <c r="J5" s="10"/>
      <c r="K5" s="8"/>
      <c r="L5" s="11"/>
      <c r="M5" s="5"/>
    </row>
    <row r="6" spans="1:13" ht="15.6" x14ac:dyDescent="0.3">
      <c r="A6" s="158"/>
      <c r="B6" s="17" t="s">
        <v>165</v>
      </c>
      <c r="C6" s="39">
        <v>15000</v>
      </c>
      <c r="D6" s="39">
        <v>470.58</v>
      </c>
      <c r="E6" s="39">
        <f t="shared" ref="E6:E7" si="3">C6-D6</f>
        <v>14529.42</v>
      </c>
      <c r="F6" s="9"/>
      <c r="G6" s="10"/>
      <c r="H6" s="8"/>
      <c r="I6" s="10"/>
      <c r="J6" s="10"/>
      <c r="K6" s="8"/>
      <c r="L6" s="11"/>
      <c r="M6" s="5"/>
    </row>
    <row r="7" spans="1:13" ht="15.6" x14ac:dyDescent="0.3">
      <c r="A7" s="158"/>
      <c r="B7" s="17" t="s">
        <v>309</v>
      </c>
      <c r="C7" s="39">
        <v>1250</v>
      </c>
      <c r="D7" s="39">
        <v>470.58</v>
      </c>
      <c r="E7" s="39">
        <f t="shared" si="3"/>
        <v>779.42000000000007</v>
      </c>
      <c r="F7" s="9" t="s">
        <v>95</v>
      </c>
      <c r="G7" s="10" t="s">
        <v>45</v>
      </c>
      <c r="H7" s="8" t="s">
        <v>53</v>
      </c>
      <c r="I7" s="10" t="s">
        <v>44</v>
      </c>
      <c r="J7" s="10" t="s">
        <v>54</v>
      </c>
      <c r="K7" s="8" t="s">
        <v>39</v>
      </c>
      <c r="L7" s="11" t="s">
        <v>55</v>
      </c>
      <c r="M7" s="5"/>
    </row>
    <row r="8" spans="1:13" ht="15.6" x14ac:dyDescent="0.3">
      <c r="A8" s="158"/>
      <c r="B8" s="113" t="s">
        <v>137</v>
      </c>
      <c r="C8" s="39">
        <v>13200</v>
      </c>
      <c r="D8" s="39">
        <f>3000-470.58</f>
        <v>2529.42</v>
      </c>
      <c r="E8" s="39">
        <f>C8+D8</f>
        <v>15729.42</v>
      </c>
      <c r="F8" s="9"/>
      <c r="G8" s="10"/>
      <c r="H8" s="8"/>
      <c r="I8" s="10"/>
      <c r="J8" s="10"/>
      <c r="K8" s="8"/>
      <c r="L8" s="11"/>
      <c r="M8" s="5"/>
    </row>
    <row r="9" spans="1:13" ht="15.6" x14ac:dyDescent="0.3">
      <c r="A9" s="158"/>
      <c r="B9" s="113" t="s">
        <v>136</v>
      </c>
      <c r="C9" s="39">
        <v>1000</v>
      </c>
      <c r="D9" s="39">
        <v>0</v>
      </c>
      <c r="E9" s="39">
        <f t="shared" ref="E9" si="4">C9-D9</f>
        <v>1000</v>
      </c>
      <c r="F9" s="9"/>
      <c r="G9" s="10"/>
      <c r="H9" s="8"/>
      <c r="I9" s="10"/>
      <c r="J9" s="10"/>
      <c r="K9" s="8"/>
      <c r="L9" s="11"/>
      <c r="M9" s="22" t="s">
        <v>203</v>
      </c>
    </row>
    <row r="10" spans="1:13" ht="15.6" x14ac:dyDescent="0.3">
      <c r="A10" s="158"/>
      <c r="B10" s="113" t="s">
        <v>139</v>
      </c>
      <c r="C10" s="39">
        <v>6000</v>
      </c>
      <c r="D10" s="39">
        <v>470.58</v>
      </c>
      <c r="E10" s="39">
        <f t="shared" ref="E10" si="5">C10-D10</f>
        <v>5529.42</v>
      </c>
      <c r="F10" s="9"/>
      <c r="G10" s="10"/>
      <c r="H10" s="8"/>
      <c r="I10" s="10"/>
      <c r="J10" s="10"/>
      <c r="K10" s="8"/>
      <c r="L10" s="11"/>
      <c r="M10" s="5"/>
    </row>
    <row r="11" spans="1:13" ht="15.6" x14ac:dyDescent="0.3">
      <c r="A11" s="158"/>
      <c r="B11" s="113" t="s">
        <v>109</v>
      </c>
      <c r="C11" s="39">
        <v>2000</v>
      </c>
      <c r="D11" s="39">
        <v>470.58</v>
      </c>
      <c r="E11" s="39">
        <f t="shared" ref="E11" si="6">C11-D11</f>
        <v>1529.42</v>
      </c>
      <c r="F11" s="9" t="s">
        <v>114</v>
      </c>
      <c r="G11" s="10" t="s">
        <v>42</v>
      </c>
      <c r="H11" s="8" t="s">
        <v>43</v>
      </c>
      <c r="I11" s="10" t="s">
        <v>44</v>
      </c>
      <c r="J11" s="10" t="s">
        <v>116</v>
      </c>
      <c r="K11" s="8" t="s">
        <v>1</v>
      </c>
      <c r="L11" s="11" t="s">
        <v>115</v>
      </c>
      <c r="M11" s="5"/>
    </row>
    <row r="12" spans="1:13" ht="15.6" x14ac:dyDescent="0.3">
      <c r="A12" s="158"/>
      <c r="B12" s="24" t="s">
        <v>120</v>
      </c>
      <c r="C12" s="39">
        <v>6000</v>
      </c>
      <c r="D12" s="39">
        <v>470.58</v>
      </c>
      <c r="E12" s="39">
        <f t="shared" si="1"/>
        <v>5529.42</v>
      </c>
      <c r="F12" s="18" t="s">
        <v>121</v>
      </c>
      <c r="G12" s="10" t="s">
        <v>26</v>
      </c>
      <c r="H12" s="8" t="s">
        <v>27</v>
      </c>
      <c r="I12" s="21" t="s">
        <v>31</v>
      </c>
      <c r="J12" s="21" t="s">
        <v>122</v>
      </c>
      <c r="K12" s="19" t="s">
        <v>1</v>
      </c>
      <c r="L12" s="20" t="s">
        <v>123</v>
      </c>
      <c r="M12" s="107"/>
    </row>
    <row r="13" spans="1:13" ht="15.6" x14ac:dyDescent="0.3">
      <c r="A13" s="158"/>
      <c r="B13" s="17" t="s">
        <v>16</v>
      </c>
      <c r="C13" s="39">
        <v>4000</v>
      </c>
      <c r="D13" s="39">
        <v>470.58</v>
      </c>
      <c r="E13" s="39">
        <f t="shared" si="1"/>
        <v>3529.42</v>
      </c>
      <c r="F13" s="9" t="s">
        <v>96</v>
      </c>
      <c r="G13" s="10" t="s">
        <v>42</v>
      </c>
      <c r="H13" s="8" t="s">
        <v>43</v>
      </c>
      <c r="I13" s="10" t="s">
        <v>44</v>
      </c>
      <c r="J13" s="10" t="s">
        <v>58</v>
      </c>
      <c r="K13" s="8"/>
      <c r="L13" s="11"/>
      <c r="M13" s="5"/>
    </row>
    <row r="14" spans="1:13" ht="15.6" x14ac:dyDescent="0.3">
      <c r="A14" s="158"/>
      <c r="B14" s="17" t="s">
        <v>148</v>
      </c>
      <c r="C14" s="39">
        <v>4900</v>
      </c>
      <c r="D14" s="39">
        <v>0</v>
      </c>
      <c r="E14" s="39">
        <f t="shared" ref="E14" si="7">C14-D14</f>
        <v>4900</v>
      </c>
      <c r="F14" s="9"/>
      <c r="G14" s="10"/>
      <c r="H14" s="8"/>
      <c r="I14" s="10"/>
      <c r="J14" s="10"/>
      <c r="K14" s="8"/>
      <c r="L14" s="11"/>
      <c r="M14" s="22" t="s">
        <v>203</v>
      </c>
    </row>
    <row r="15" spans="1:13" ht="15.6" x14ac:dyDescent="0.3">
      <c r="A15" s="158"/>
      <c r="B15" s="17" t="s">
        <v>91</v>
      </c>
      <c r="C15" s="39">
        <v>2500</v>
      </c>
      <c r="D15" s="39">
        <v>0</v>
      </c>
      <c r="E15" s="39">
        <f t="shared" ref="E15" si="8">C15-D15</f>
        <v>2500</v>
      </c>
      <c r="F15" s="9"/>
      <c r="G15" s="10"/>
      <c r="H15" s="8"/>
      <c r="I15" s="10"/>
      <c r="J15" s="10"/>
      <c r="K15" s="8"/>
      <c r="L15" s="11"/>
      <c r="M15" s="22" t="s">
        <v>204</v>
      </c>
    </row>
    <row r="16" spans="1:13" ht="15.6" x14ac:dyDescent="0.3">
      <c r="A16" s="158"/>
      <c r="B16" s="17"/>
      <c r="C16" s="39"/>
      <c r="D16" s="39"/>
      <c r="E16" s="39"/>
      <c r="F16" s="9"/>
      <c r="G16" s="10"/>
      <c r="H16" s="8"/>
      <c r="I16" s="10"/>
      <c r="J16" s="10"/>
      <c r="K16" s="8"/>
      <c r="L16" s="11"/>
      <c r="M16" s="5"/>
    </row>
    <row r="17" spans="1:14" ht="15.6" x14ac:dyDescent="0.3">
      <c r="A17" s="158"/>
      <c r="B17" s="81" t="s">
        <v>227</v>
      </c>
      <c r="C17" s="82"/>
      <c r="D17" s="88"/>
      <c r="E17" s="116"/>
      <c r="F17" s="84"/>
      <c r="G17" s="85"/>
      <c r="H17" s="86"/>
      <c r="I17" s="85"/>
      <c r="J17" s="85"/>
      <c r="K17" s="86"/>
      <c r="L17" s="87"/>
      <c r="M17" s="88"/>
      <c r="N17" s="50"/>
    </row>
    <row r="18" spans="1:14" ht="15.6" x14ac:dyDescent="0.3">
      <c r="A18" s="158"/>
      <c r="B18" s="19"/>
      <c r="C18" s="2"/>
      <c r="D18" s="2"/>
      <c r="E18" s="39"/>
      <c r="F18" s="9"/>
      <c r="G18" s="10"/>
      <c r="H18" s="8"/>
      <c r="I18" s="10"/>
      <c r="J18" s="10"/>
      <c r="K18" s="8"/>
      <c r="L18" s="11"/>
      <c r="M18" s="5"/>
    </row>
    <row r="19" spans="1:14" ht="15.6" x14ac:dyDescent="0.3">
      <c r="A19" s="158" t="s">
        <v>10</v>
      </c>
      <c r="B19" s="19"/>
      <c r="C19" s="2"/>
      <c r="D19" s="2"/>
      <c r="E19" s="39"/>
      <c r="F19" s="9"/>
      <c r="G19" s="10"/>
      <c r="H19" s="8"/>
      <c r="I19" s="10"/>
      <c r="J19" s="10"/>
      <c r="K19" s="8"/>
      <c r="L19" s="11"/>
      <c r="M19" s="22"/>
    </row>
    <row r="20" spans="1:14" ht="15.6" x14ac:dyDescent="0.3">
      <c r="A20" s="158"/>
      <c r="B20" s="41" t="s">
        <v>186</v>
      </c>
      <c r="C20" s="31">
        <v>1875</v>
      </c>
      <c r="D20" s="31"/>
      <c r="E20" s="31">
        <f t="shared" ref="E20:E25" si="9">C20-D20</f>
        <v>1875</v>
      </c>
      <c r="F20" s="32"/>
      <c r="G20" s="33" t="s">
        <v>56</v>
      </c>
      <c r="H20" s="34" t="s">
        <v>57</v>
      </c>
      <c r="I20" s="33" t="s">
        <v>44</v>
      </c>
      <c r="J20" s="33" t="s">
        <v>192</v>
      </c>
      <c r="K20" s="34" t="s">
        <v>46</v>
      </c>
      <c r="L20" s="35" t="s">
        <v>193</v>
      </c>
      <c r="M20" s="36" t="s">
        <v>194</v>
      </c>
    </row>
    <row r="21" spans="1:14" ht="15.6" x14ac:dyDescent="0.3">
      <c r="A21" s="158"/>
      <c r="B21" s="41" t="s">
        <v>306</v>
      </c>
      <c r="C21" s="31">
        <v>500</v>
      </c>
      <c r="D21" s="31"/>
      <c r="E21" s="31">
        <f t="shared" si="9"/>
        <v>500</v>
      </c>
      <c r="F21" s="32"/>
      <c r="G21" s="33"/>
      <c r="H21" s="34"/>
      <c r="I21" s="33"/>
      <c r="J21" s="33"/>
      <c r="K21" s="34"/>
      <c r="L21" s="35"/>
      <c r="M21" s="36"/>
    </row>
    <row r="22" spans="1:14" ht="15.6" x14ac:dyDescent="0.3">
      <c r="A22" s="158"/>
      <c r="B22" s="41" t="s">
        <v>254</v>
      </c>
      <c r="C22" s="31">
        <v>2500</v>
      </c>
      <c r="D22" s="31"/>
      <c r="E22" s="31">
        <f t="shared" si="9"/>
        <v>2500</v>
      </c>
      <c r="F22" s="32"/>
      <c r="G22" s="33"/>
      <c r="H22" s="34"/>
      <c r="I22" s="33"/>
      <c r="J22" s="33"/>
      <c r="K22" s="34"/>
      <c r="L22" s="35"/>
      <c r="M22" s="36" t="s">
        <v>273</v>
      </c>
    </row>
    <row r="23" spans="1:14" ht="15.6" x14ac:dyDescent="0.3">
      <c r="A23" s="158"/>
      <c r="B23" s="41" t="s">
        <v>283</v>
      </c>
      <c r="C23" s="31">
        <v>9000</v>
      </c>
      <c r="D23" s="31"/>
      <c r="E23" s="31">
        <f t="shared" si="9"/>
        <v>9000</v>
      </c>
      <c r="F23" s="32"/>
      <c r="G23" s="33"/>
      <c r="H23" s="34"/>
      <c r="I23" s="33"/>
      <c r="J23" s="33"/>
      <c r="K23" s="34"/>
      <c r="L23" s="35"/>
      <c r="M23" s="36" t="s">
        <v>290</v>
      </c>
    </row>
    <row r="24" spans="1:14" ht="15.6" x14ac:dyDescent="0.3">
      <c r="A24" s="158"/>
      <c r="B24" s="41" t="s">
        <v>284</v>
      </c>
      <c r="C24" s="31">
        <v>1000</v>
      </c>
      <c r="D24" s="31"/>
      <c r="E24" s="31">
        <f t="shared" si="9"/>
        <v>1000</v>
      </c>
      <c r="F24" s="32"/>
      <c r="G24" s="33"/>
      <c r="H24" s="34"/>
      <c r="I24" s="33"/>
      <c r="J24" s="33"/>
      <c r="K24" s="34"/>
      <c r="L24" s="35"/>
      <c r="M24" s="36" t="s">
        <v>285</v>
      </c>
    </row>
    <row r="25" spans="1:14" ht="15.6" x14ac:dyDescent="0.3">
      <c r="A25" s="158"/>
      <c r="B25" s="41" t="s">
        <v>187</v>
      </c>
      <c r="C25" s="31">
        <v>5000</v>
      </c>
      <c r="D25" s="31"/>
      <c r="E25" s="31">
        <f t="shared" si="9"/>
        <v>5000</v>
      </c>
      <c r="F25" s="32"/>
      <c r="G25" s="33" t="s">
        <v>56</v>
      </c>
      <c r="H25" s="34" t="s">
        <v>57</v>
      </c>
      <c r="I25" s="33" t="s">
        <v>44</v>
      </c>
      <c r="J25" s="33" t="s">
        <v>188</v>
      </c>
      <c r="K25" s="34" t="s">
        <v>46</v>
      </c>
      <c r="L25" s="35" t="s">
        <v>189</v>
      </c>
      <c r="M25" s="36" t="s">
        <v>190</v>
      </c>
    </row>
    <row r="26" spans="1:14" ht="15.6" x14ac:dyDescent="0.3">
      <c r="A26" s="158"/>
      <c r="B26" s="29" t="s">
        <v>11</v>
      </c>
      <c r="C26" s="31">
        <v>5000</v>
      </c>
      <c r="D26" s="31"/>
      <c r="E26" s="31">
        <f t="shared" ref="E26:E71" si="10">C26-D26</f>
        <v>5000</v>
      </c>
      <c r="F26" s="32" t="s">
        <v>67</v>
      </c>
      <c r="G26" s="33" t="s">
        <v>26</v>
      </c>
      <c r="H26" s="34" t="s">
        <v>27</v>
      </c>
      <c r="I26" s="33" t="s">
        <v>31</v>
      </c>
      <c r="J26" s="33" t="s">
        <v>60</v>
      </c>
      <c r="K26" s="34" t="s">
        <v>46</v>
      </c>
      <c r="L26" s="35" t="s">
        <v>59</v>
      </c>
      <c r="M26" s="36" t="s">
        <v>68</v>
      </c>
    </row>
    <row r="27" spans="1:14" ht="15.6" x14ac:dyDescent="0.3">
      <c r="A27" s="158"/>
      <c r="B27" s="29" t="s">
        <v>286</v>
      </c>
      <c r="C27" s="31">
        <v>12875</v>
      </c>
      <c r="D27" s="31"/>
      <c r="E27" s="31">
        <f t="shared" si="10"/>
        <v>12875</v>
      </c>
      <c r="F27" s="32"/>
      <c r="G27" s="33"/>
      <c r="H27" s="34"/>
      <c r="I27" s="33"/>
      <c r="J27" s="33"/>
      <c r="K27" s="34"/>
      <c r="L27" s="35"/>
      <c r="M27" s="36" t="s">
        <v>287</v>
      </c>
    </row>
    <row r="28" spans="1:14" ht="15.6" x14ac:dyDescent="0.3">
      <c r="A28" s="158"/>
      <c r="B28" s="29" t="s">
        <v>207</v>
      </c>
      <c r="C28" s="31">
        <v>2000</v>
      </c>
      <c r="D28" s="31"/>
      <c r="E28" s="31">
        <f t="shared" si="10"/>
        <v>2000</v>
      </c>
      <c r="F28" s="32"/>
      <c r="G28" s="33" t="s">
        <v>56</v>
      </c>
      <c r="H28" s="34" t="s">
        <v>57</v>
      </c>
      <c r="I28" s="33" t="s">
        <v>44</v>
      </c>
      <c r="J28" s="33" t="s">
        <v>218</v>
      </c>
      <c r="K28" s="34" t="s">
        <v>46</v>
      </c>
      <c r="L28" s="35" t="s">
        <v>217</v>
      </c>
      <c r="M28" s="36" t="s">
        <v>216</v>
      </c>
    </row>
    <row r="29" spans="1:14" ht="15.6" x14ac:dyDescent="0.3">
      <c r="A29" s="158"/>
      <c r="B29" s="12" t="s">
        <v>17</v>
      </c>
      <c r="C29" s="31">
        <v>10575</v>
      </c>
      <c r="D29" s="31"/>
      <c r="E29" s="31">
        <f t="shared" si="10"/>
        <v>10575</v>
      </c>
      <c r="F29" s="32"/>
      <c r="G29" s="33" t="s">
        <v>56</v>
      </c>
      <c r="H29" s="34" t="s">
        <v>57</v>
      </c>
      <c r="I29" s="33" t="s">
        <v>44</v>
      </c>
      <c r="J29" s="33" t="s">
        <v>61</v>
      </c>
      <c r="K29" s="34"/>
      <c r="L29" s="35"/>
      <c r="M29" s="139" t="s">
        <v>247</v>
      </c>
    </row>
    <row r="30" spans="1:14" ht="15.6" x14ac:dyDescent="0.3">
      <c r="A30" s="158"/>
      <c r="B30" s="12" t="s">
        <v>288</v>
      </c>
      <c r="C30" s="31">
        <v>6625</v>
      </c>
      <c r="D30" s="31"/>
      <c r="E30" s="31">
        <f t="shared" si="10"/>
        <v>6625</v>
      </c>
      <c r="F30" s="32"/>
      <c r="G30" s="33"/>
      <c r="H30" s="34"/>
      <c r="I30" s="33"/>
      <c r="J30" s="33"/>
      <c r="K30" s="34"/>
      <c r="L30" s="35"/>
      <c r="M30" s="36" t="s">
        <v>297</v>
      </c>
    </row>
    <row r="31" spans="1:14" ht="15.6" x14ac:dyDescent="0.3">
      <c r="A31" s="158"/>
      <c r="B31" s="12" t="s">
        <v>197</v>
      </c>
      <c r="C31" s="31">
        <v>4000</v>
      </c>
      <c r="D31" s="31"/>
      <c r="E31" s="31">
        <f t="shared" si="10"/>
        <v>4000</v>
      </c>
      <c r="F31" s="32"/>
      <c r="G31" s="33"/>
      <c r="H31" s="34"/>
      <c r="I31" s="33"/>
      <c r="J31" s="33"/>
      <c r="K31" s="34"/>
      <c r="L31" s="35"/>
      <c r="M31" s="36"/>
    </row>
    <row r="32" spans="1:14" ht="15.6" x14ac:dyDescent="0.3">
      <c r="A32" s="158"/>
      <c r="B32" s="58" t="s">
        <v>233</v>
      </c>
      <c r="C32" s="59">
        <v>6000</v>
      </c>
      <c r="D32" s="59"/>
      <c r="E32" s="59">
        <f t="shared" si="10"/>
        <v>6000</v>
      </c>
      <c r="F32" s="60"/>
      <c r="G32" s="61"/>
      <c r="H32" s="62"/>
      <c r="I32" s="61"/>
      <c r="J32" s="61"/>
      <c r="K32" s="62"/>
      <c r="L32" s="63"/>
      <c r="M32" s="118"/>
    </row>
    <row r="33" spans="1:13" s="114" customFormat="1" ht="15.6" x14ac:dyDescent="0.3">
      <c r="A33" s="158"/>
      <c r="B33" s="12" t="s">
        <v>255</v>
      </c>
      <c r="C33" s="31">
        <v>1000</v>
      </c>
      <c r="D33" s="31"/>
      <c r="E33" s="31">
        <f t="shared" si="10"/>
        <v>1000</v>
      </c>
      <c r="F33" s="32"/>
      <c r="G33" s="33"/>
      <c r="H33" s="34"/>
      <c r="I33" s="33"/>
      <c r="J33" s="33"/>
      <c r="K33" s="34" t="s">
        <v>46</v>
      </c>
      <c r="L33" s="35" t="s">
        <v>269</v>
      </c>
      <c r="M33" s="36" t="s">
        <v>268</v>
      </c>
    </row>
    <row r="34" spans="1:13" ht="15.6" x14ac:dyDescent="0.3">
      <c r="A34" s="158"/>
      <c r="B34" s="12" t="s">
        <v>289</v>
      </c>
      <c r="C34" s="31">
        <v>6800</v>
      </c>
      <c r="D34" s="31"/>
      <c r="E34" s="31">
        <f t="shared" si="10"/>
        <v>6800</v>
      </c>
      <c r="F34" s="32"/>
      <c r="G34" s="33"/>
      <c r="H34" s="34"/>
      <c r="I34" s="33"/>
      <c r="J34" s="33"/>
      <c r="K34" s="34"/>
      <c r="L34" s="35"/>
      <c r="M34" s="36" t="s">
        <v>307</v>
      </c>
    </row>
    <row r="35" spans="1:13" ht="15.6" x14ac:dyDescent="0.3">
      <c r="A35" s="158"/>
      <c r="B35" s="12" t="s">
        <v>256</v>
      </c>
      <c r="C35" s="31">
        <v>13000</v>
      </c>
      <c r="D35" s="31"/>
      <c r="E35" s="31">
        <f t="shared" si="10"/>
        <v>13000</v>
      </c>
      <c r="F35" s="32"/>
      <c r="G35" s="33"/>
      <c r="H35" s="34"/>
      <c r="I35" s="33"/>
      <c r="J35" s="33"/>
      <c r="K35" s="34"/>
      <c r="L35" s="35"/>
      <c r="M35" s="36" t="s">
        <v>272</v>
      </c>
    </row>
    <row r="36" spans="1:13" ht="15.6" x14ac:dyDescent="0.3">
      <c r="A36" s="158"/>
      <c r="B36" s="30" t="s">
        <v>12</v>
      </c>
      <c r="C36" s="31">
        <v>18287.5</v>
      </c>
      <c r="D36" s="31"/>
      <c r="E36" s="31">
        <f t="shared" si="10"/>
        <v>18287.5</v>
      </c>
      <c r="F36" s="32"/>
      <c r="G36" s="33"/>
      <c r="H36" s="34"/>
      <c r="I36" s="33"/>
      <c r="J36" s="33"/>
      <c r="K36" s="34"/>
      <c r="L36" s="35"/>
      <c r="M36" s="36" t="s">
        <v>69</v>
      </c>
    </row>
    <row r="37" spans="1:13" ht="15.6" x14ac:dyDescent="0.3">
      <c r="A37" s="158"/>
      <c r="B37" s="30" t="s">
        <v>308</v>
      </c>
      <c r="C37" s="140">
        <v>2500</v>
      </c>
      <c r="D37" s="140"/>
      <c r="E37" s="140">
        <f t="shared" si="10"/>
        <v>2500</v>
      </c>
      <c r="F37" s="143"/>
      <c r="G37" s="144"/>
      <c r="H37" s="145"/>
      <c r="I37" s="144"/>
      <c r="J37" s="144"/>
      <c r="K37" s="145"/>
      <c r="L37" s="146"/>
      <c r="M37" s="147" t="s">
        <v>319</v>
      </c>
    </row>
    <row r="38" spans="1:13" ht="15.6" x14ac:dyDescent="0.3">
      <c r="A38" s="158"/>
      <c r="B38" s="30" t="s">
        <v>248</v>
      </c>
      <c r="C38" s="31">
        <v>1000</v>
      </c>
      <c r="D38" s="31"/>
      <c r="E38" s="31">
        <f t="shared" si="10"/>
        <v>1000</v>
      </c>
      <c r="F38" s="32"/>
      <c r="G38" s="33"/>
      <c r="H38" s="34"/>
      <c r="I38" s="33"/>
      <c r="J38" s="33"/>
      <c r="K38" s="34"/>
      <c r="L38" s="35"/>
      <c r="M38" s="36"/>
    </row>
    <row r="39" spans="1:13" ht="15.6" x14ac:dyDescent="0.3">
      <c r="A39" s="158"/>
      <c r="B39" s="30" t="s">
        <v>291</v>
      </c>
      <c r="C39" s="31">
        <v>17500</v>
      </c>
      <c r="D39" s="31"/>
      <c r="E39" s="31">
        <f t="shared" si="10"/>
        <v>17500</v>
      </c>
      <c r="F39" s="32"/>
      <c r="G39" s="33"/>
      <c r="H39" s="34"/>
      <c r="I39" s="33"/>
      <c r="J39" s="33"/>
      <c r="K39" s="34"/>
      <c r="L39" s="35"/>
      <c r="M39" s="36" t="s">
        <v>298</v>
      </c>
    </row>
    <row r="40" spans="1:13" ht="15.6" x14ac:dyDescent="0.3">
      <c r="A40" s="158"/>
      <c r="B40" s="30" t="s">
        <v>257</v>
      </c>
      <c r="C40" s="31">
        <v>3912.5</v>
      </c>
      <c r="D40" s="31"/>
      <c r="E40" s="31">
        <f t="shared" si="10"/>
        <v>3912.5</v>
      </c>
      <c r="F40" s="32"/>
      <c r="G40" s="33"/>
      <c r="H40" s="34"/>
      <c r="I40" s="33"/>
      <c r="J40" s="33"/>
      <c r="K40" s="34"/>
      <c r="L40" s="35"/>
      <c r="M40" s="36"/>
    </row>
    <row r="41" spans="1:13" ht="15.6" x14ac:dyDescent="0.3">
      <c r="A41" s="158"/>
      <c r="B41" s="65" t="s">
        <v>100</v>
      </c>
      <c r="C41" s="59">
        <v>3600</v>
      </c>
      <c r="D41" s="59"/>
      <c r="E41" s="59">
        <f t="shared" si="10"/>
        <v>3600</v>
      </c>
      <c r="F41" s="60" t="s">
        <v>102</v>
      </c>
      <c r="G41" s="61" t="s">
        <v>56</v>
      </c>
      <c r="H41" s="62" t="s">
        <v>57</v>
      </c>
      <c r="I41" s="61" t="s">
        <v>44</v>
      </c>
      <c r="J41" s="61" t="s">
        <v>104</v>
      </c>
      <c r="K41" s="62"/>
      <c r="L41" s="63" t="s">
        <v>103</v>
      </c>
      <c r="M41" s="66" t="s">
        <v>93</v>
      </c>
    </row>
    <row r="42" spans="1:13" ht="15.6" x14ac:dyDescent="0.3">
      <c r="A42" s="158"/>
      <c r="B42" s="29" t="s">
        <v>179</v>
      </c>
      <c r="C42" s="31">
        <v>9500</v>
      </c>
      <c r="D42" s="31"/>
      <c r="E42" s="31">
        <f t="shared" si="10"/>
        <v>9500</v>
      </c>
      <c r="F42" s="32"/>
      <c r="G42" s="33" t="s">
        <v>65</v>
      </c>
      <c r="H42" s="34" t="s">
        <v>66</v>
      </c>
      <c r="I42" s="33" t="s">
        <v>183</v>
      </c>
      <c r="J42" s="33" t="s">
        <v>182</v>
      </c>
      <c r="K42" s="34" t="s">
        <v>46</v>
      </c>
      <c r="L42" s="35" t="s">
        <v>181</v>
      </c>
      <c r="M42" s="47" t="s">
        <v>180</v>
      </c>
    </row>
    <row r="43" spans="1:13" s="114" customFormat="1" ht="15.6" x14ac:dyDescent="0.3">
      <c r="A43" s="158"/>
      <c r="B43" s="29" t="s">
        <v>258</v>
      </c>
      <c r="C43" s="31">
        <v>31500</v>
      </c>
      <c r="D43" s="31"/>
      <c r="E43" s="31">
        <f t="shared" si="10"/>
        <v>31500</v>
      </c>
      <c r="F43" s="32"/>
      <c r="G43" s="33" t="s">
        <v>42</v>
      </c>
      <c r="H43" s="34" t="s">
        <v>43</v>
      </c>
      <c r="I43" s="33" t="s">
        <v>44</v>
      </c>
      <c r="J43" s="33" t="s">
        <v>266</v>
      </c>
      <c r="K43" s="34" t="s">
        <v>46</v>
      </c>
      <c r="L43" s="35" t="s">
        <v>267</v>
      </c>
      <c r="M43" s="47" t="s">
        <v>270</v>
      </c>
    </row>
    <row r="44" spans="1:13" ht="15.6" x14ac:dyDescent="0.3">
      <c r="A44" s="158"/>
      <c r="B44" s="29" t="s">
        <v>249</v>
      </c>
      <c r="C44" s="31">
        <v>2000</v>
      </c>
      <c r="D44" s="31"/>
      <c r="E44" s="31">
        <f t="shared" si="10"/>
        <v>2000</v>
      </c>
      <c r="F44" s="32"/>
      <c r="G44" s="33"/>
      <c r="H44" s="34">
        <v>260</v>
      </c>
      <c r="I44" s="33" t="s">
        <v>44</v>
      </c>
      <c r="J44" s="33" t="s">
        <v>262</v>
      </c>
      <c r="K44" s="34" t="s">
        <v>263</v>
      </c>
      <c r="L44" s="35"/>
      <c r="M44" s="47" t="s">
        <v>261</v>
      </c>
    </row>
    <row r="45" spans="1:13" s="114" customFormat="1" ht="15.6" x14ac:dyDescent="0.3">
      <c r="A45" s="158"/>
      <c r="B45" s="29" t="s">
        <v>240</v>
      </c>
      <c r="C45" s="31">
        <v>4000</v>
      </c>
      <c r="D45" s="31"/>
      <c r="E45" s="31">
        <f t="shared" si="10"/>
        <v>4000</v>
      </c>
      <c r="F45" s="32"/>
      <c r="G45" s="33"/>
      <c r="H45" s="34"/>
      <c r="I45" s="33"/>
      <c r="J45" s="33"/>
      <c r="K45" s="34"/>
      <c r="L45" s="35"/>
      <c r="M45" s="47" t="s">
        <v>243</v>
      </c>
    </row>
    <row r="46" spans="1:13" s="114" customFormat="1" ht="15.6" x14ac:dyDescent="0.3">
      <c r="A46" s="158"/>
      <c r="B46" s="29" t="s">
        <v>198</v>
      </c>
      <c r="C46" s="31">
        <v>11500</v>
      </c>
      <c r="D46" s="31"/>
      <c r="E46" s="31">
        <f t="shared" si="10"/>
        <v>11500</v>
      </c>
      <c r="F46" s="32"/>
      <c r="G46" s="33" t="s">
        <v>42</v>
      </c>
      <c r="H46" s="34" t="s">
        <v>43</v>
      </c>
      <c r="I46" s="33" t="s">
        <v>44</v>
      </c>
      <c r="J46" s="33" t="s">
        <v>200</v>
      </c>
      <c r="K46" s="34" t="s">
        <v>46</v>
      </c>
      <c r="L46" s="35" t="s">
        <v>199</v>
      </c>
      <c r="M46" s="36" t="s">
        <v>201</v>
      </c>
    </row>
    <row r="47" spans="1:13" ht="15.6" x14ac:dyDescent="0.3">
      <c r="A47" s="158"/>
      <c r="B47" s="29" t="s">
        <v>292</v>
      </c>
      <c r="C47" s="31">
        <v>2000</v>
      </c>
      <c r="D47" s="31"/>
      <c r="E47" s="31">
        <f t="shared" si="10"/>
        <v>2000</v>
      </c>
      <c r="F47" s="32"/>
      <c r="G47" s="33"/>
      <c r="H47" s="34"/>
      <c r="I47" s="33"/>
      <c r="J47" s="33"/>
      <c r="K47" s="34"/>
      <c r="L47" s="35"/>
      <c r="M47" s="36" t="s">
        <v>293</v>
      </c>
    </row>
    <row r="48" spans="1:13" ht="15.6" x14ac:dyDescent="0.3">
      <c r="A48" s="158"/>
      <c r="B48" s="29" t="s">
        <v>294</v>
      </c>
      <c r="C48" s="31">
        <v>500</v>
      </c>
      <c r="D48" s="31"/>
      <c r="E48" s="31">
        <f t="shared" si="10"/>
        <v>500</v>
      </c>
      <c r="F48" s="32"/>
      <c r="G48" s="33"/>
      <c r="H48" s="34"/>
      <c r="I48" s="33"/>
      <c r="J48" s="33"/>
      <c r="K48" s="34"/>
      <c r="L48" s="35"/>
      <c r="M48" s="36" t="s">
        <v>299</v>
      </c>
    </row>
    <row r="49" spans="1:13" ht="15.6" x14ac:dyDescent="0.3">
      <c r="A49" s="158"/>
      <c r="B49" s="12" t="s">
        <v>177</v>
      </c>
      <c r="C49" s="31">
        <v>6500</v>
      </c>
      <c r="D49" s="31"/>
      <c r="E49" s="31">
        <f>C49-D49</f>
        <v>6500</v>
      </c>
      <c r="F49" s="32"/>
      <c r="G49" s="33"/>
      <c r="H49" s="34"/>
      <c r="I49" s="33"/>
      <c r="J49" s="33"/>
      <c r="K49" s="34"/>
      <c r="L49" s="35"/>
      <c r="M49" s="36"/>
    </row>
    <row r="50" spans="1:13" ht="15.6" x14ac:dyDescent="0.3">
      <c r="A50" s="158"/>
      <c r="B50" s="12" t="s">
        <v>138</v>
      </c>
      <c r="C50" s="31">
        <v>6000</v>
      </c>
      <c r="D50" s="31"/>
      <c r="E50" s="31">
        <f>C50-D50</f>
        <v>6000</v>
      </c>
      <c r="F50" s="32"/>
      <c r="G50" s="33" t="s">
        <v>26</v>
      </c>
      <c r="H50" s="34" t="s">
        <v>27</v>
      </c>
      <c r="I50" s="33" t="s">
        <v>146</v>
      </c>
      <c r="J50" s="33" t="s">
        <v>145</v>
      </c>
      <c r="K50" s="34" t="s">
        <v>144</v>
      </c>
      <c r="L50" s="35" t="s">
        <v>143</v>
      </c>
      <c r="M50" s="36" t="s">
        <v>142</v>
      </c>
    </row>
    <row r="51" spans="1:13" ht="15.6" x14ac:dyDescent="0.3">
      <c r="A51" s="158"/>
      <c r="B51" s="12" t="s">
        <v>191</v>
      </c>
      <c r="C51" s="31">
        <v>7000</v>
      </c>
      <c r="D51" s="31"/>
      <c r="E51" s="31">
        <f t="shared" si="10"/>
        <v>7000</v>
      </c>
      <c r="F51" s="48"/>
      <c r="G51" s="37" t="s">
        <v>65</v>
      </c>
      <c r="H51" s="38" t="s">
        <v>66</v>
      </c>
      <c r="I51" s="37" t="s">
        <v>169</v>
      </c>
      <c r="J51" s="37" t="s">
        <v>167</v>
      </c>
      <c r="K51" s="38" t="s">
        <v>46</v>
      </c>
      <c r="L51" s="49" t="s">
        <v>168</v>
      </c>
      <c r="M51" s="108" t="s">
        <v>166</v>
      </c>
    </row>
    <row r="52" spans="1:13" ht="15.6" x14ac:dyDescent="0.3">
      <c r="A52" s="158"/>
      <c r="B52" s="12" t="s">
        <v>234</v>
      </c>
      <c r="C52" s="31">
        <v>2000</v>
      </c>
      <c r="D52" s="31"/>
      <c r="E52" s="31">
        <f t="shared" si="10"/>
        <v>2000</v>
      </c>
      <c r="F52" s="48"/>
      <c r="G52" s="37"/>
      <c r="H52" s="38"/>
      <c r="I52" s="37"/>
      <c r="J52" s="37"/>
      <c r="K52" s="38"/>
      <c r="L52" s="49"/>
      <c r="M52" s="108" t="s">
        <v>236</v>
      </c>
    </row>
    <row r="53" spans="1:13" ht="15.6" x14ac:dyDescent="0.3">
      <c r="A53" s="158"/>
      <c r="B53" s="12" t="s">
        <v>208</v>
      </c>
      <c r="C53" s="31">
        <v>5000</v>
      </c>
      <c r="D53" s="31"/>
      <c r="E53" s="31">
        <f t="shared" si="10"/>
        <v>5000</v>
      </c>
      <c r="F53" s="48"/>
      <c r="G53" s="37" t="s">
        <v>42</v>
      </c>
      <c r="H53" s="38" t="s">
        <v>43</v>
      </c>
      <c r="I53" s="37" t="s">
        <v>44</v>
      </c>
      <c r="J53" s="37" t="s">
        <v>211</v>
      </c>
      <c r="K53" s="38" t="s">
        <v>46</v>
      </c>
      <c r="L53" s="49" t="s">
        <v>210</v>
      </c>
      <c r="M53" s="108" t="s">
        <v>219</v>
      </c>
    </row>
    <row r="54" spans="1:13" ht="15.6" x14ac:dyDescent="0.3">
      <c r="A54" s="158"/>
      <c r="B54" s="81" t="s">
        <v>101</v>
      </c>
      <c r="C54" s="82">
        <v>7200</v>
      </c>
      <c r="D54" s="83">
        <v>5000</v>
      </c>
      <c r="E54" s="82">
        <f>C54+D54</f>
        <v>12200</v>
      </c>
      <c r="F54" s="84" t="s">
        <v>105</v>
      </c>
      <c r="G54" s="85" t="s">
        <v>26</v>
      </c>
      <c r="H54" s="86" t="s">
        <v>27</v>
      </c>
      <c r="I54" s="85" t="s">
        <v>108</v>
      </c>
      <c r="J54" s="85" t="s">
        <v>107</v>
      </c>
      <c r="K54" s="86" t="s">
        <v>1</v>
      </c>
      <c r="L54" s="87" t="s">
        <v>106</v>
      </c>
      <c r="M54" s="88" t="s">
        <v>119</v>
      </c>
    </row>
    <row r="55" spans="1:13" ht="15.6" x14ac:dyDescent="0.3">
      <c r="A55" s="158"/>
      <c r="B55" s="29" t="s">
        <v>209</v>
      </c>
      <c r="C55" s="31">
        <v>1000</v>
      </c>
      <c r="D55" s="94"/>
      <c r="E55" s="31">
        <f t="shared" ref="E55:E56" si="11">C55+D55</f>
        <v>1000</v>
      </c>
      <c r="F55" s="32"/>
      <c r="G55" s="33" t="s">
        <v>161</v>
      </c>
      <c r="H55" s="34" t="s">
        <v>163</v>
      </c>
      <c r="I55" s="33" t="s">
        <v>44</v>
      </c>
      <c r="J55" s="33" t="s">
        <v>222</v>
      </c>
      <c r="K55" s="38" t="s">
        <v>46</v>
      </c>
      <c r="L55" s="35" t="s">
        <v>221</v>
      </c>
      <c r="M55" s="108" t="s">
        <v>220</v>
      </c>
    </row>
    <row r="56" spans="1:13" ht="15.6" x14ac:dyDescent="0.3">
      <c r="A56" s="158"/>
      <c r="B56" s="17" t="s">
        <v>310</v>
      </c>
      <c r="C56" s="39">
        <v>1000</v>
      </c>
      <c r="D56" s="92"/>
      <c r="E56" s="39">
        <f t="shared" si="11"/>
        <v>1000</v>
      </c>
      <c r="F56" s="9"/>
      <c r="G56" s="10"/>
      <c r="H56" s="8"/>
      <c r="I56" s="10"/>
      <c r="J56" s="10"/>
      <c r="K56" s="19"/>
      <c r="L56" s="11"/>
      <c r="M56" s="157"/>
    </row>
    <row r="57" spans="1:13" ht="15.6" x14ac:dyDescent="0.3">
      <c r="A57" s="158"/>
      <c r="B57" s="86" t="s">
        <v>117</v>
      </c>
      <c r="C57" s="90">
        <v>3750</v>
      </c>
      <c r="D57" s="90"/>
      <c r="E57" s="90">
        <f t="shared" si="10"/>
        <v>3750</v>
      </c>
      <c r="F57" s="84" t="s">
        <v>118</v>
      </c>
      <c r="G57" s="85" t="s">
        <v>37</v>
      </c>
      <c r="H57" s="86" t="s">
        <v>302</v>
      </c>
      <c r="I57" s="85" t="s">
        <v>301</v>
      </c>
      <c r="J57" s="85" t="s">
        <v>300</v>
      </c>
      <c r="K57" s="86"/>
      <c r="L57" s="87"/>
      <c r="M57" s="91" t="s">
        <v>119</v>
      </c>
    </row>
    <row r="58" spans="1:13" s="114" customFormat="1" ht="15.6" x14ac:dyDescent="0.3">
      <c r="A58" s="158"/>
      <c r="B58" s="34" t="s">
        <v>237</v>
      </c>
      <c r="C58" s="122">
        <v>4000</v>
      </c>
      <c r="D58" s="122"/>
      <c r="E58" s="31">
        <f t="shared" ref="E58" si="12">C58+D58</f>
        <v>4000</v>
      </c>
      <c r="F58" s="32"/>
      <c r="G58" s="33"/>
      <c r="H58" s="34"/>
      <c r="I58" s="33"/>
      <c r="J58" s="33"/>
      <c r="K58" s="34"/>
      <c r="L58" s="35"/>
      <c r="M58" s="36" t="s">
        <v>242</v>
      </c>
    </row>
    <row r="59" spans="1:13" ht="15.6" x14ac:dyDescent="0.3">
      <c r="A59" s="158"/>
      <c r="B59" s="89" t="s">
        <v>140</v>
      </c>
      <c r="C59" s="82">
        <v>6000</v>
      </c>
      <c r="D59" s="82">
        <v>470.58</v>
      </c>
      <c r="E59" s="82">
        <f>C59-D59</f>
        <v>5529.42</v>
      </c>
      <c r="F59" s="84" t="s">
        <v>149</v>
      </c>
      <c r="G59" s="85" t="s">
        <v>141</v>
      </c>
      <c r="H59" s="86" t="s">
        <v>48</v>
      </c>
      <c r="I59" s="85" t="s">
        <v>150</v>
      </c>
      <c r="J59" s="85" t="s">
        <v>151</v>
      </c>
      <c r="K59" s="86" t="s">
        <v>39</v>
      </c>
      <c r="L59" s="87" t="s">
        <v>152</v>
      </c>
      <c r="M59" s="88" t="s">
        <v>164</v>
      </c>
    </row>
    <row r="60" spans="1:13" ht="15.6" x14ac:dyDescent="0.3">
      <c r="A60" s="158"/>
      <c r="B60" s="12" t="s">
        <v>250</v>
      </c>
      <c r="C60" s="31">
        <v>5000</v>
      </c>
      <c r="D60" s="31"/>
      <c r="E60" s="31">
        <f t="shared" ref="E60" si="13">C60+D60</f>
        <v>5000</v>
      </c>
      <c r="F60" s="32"/>
      <c r="G60" s="33"/>
      <c r="H60" s="34"/>
      <c r="I60" s="33"/>
      <c r="J60" s="33"/>
      <c r="K60" s="34"/>
      <c r="L60" s="35"/>
      <c r="M60" s="93"/>
    </row>
    <row r="61" spans="1:13" ht="15.6" x14ac:dyDescent="0.3">
      <c r="A61" s="158"/>
      <c r="B61" s="43" t="s">
        <v>235</v>
      </c>
      <c r="C61" s="42">
        <v>4000</v>
      </c>
      <c r="D61" s="42"/>
      <c r="E61" s="31">
        <f t="shared" ref="E61:E62" si="14">C61+D61</f>
        <v>4000</v>
      </c>
      <c r="F61" s="32"/>
      <c r="G61" s="33"/>
      <c r="H61" s="34"/>
      <c r="I61" s="33"/>
      <c r="J61" s="33"/>
      <c r="K61" s="38"/>
      <c r="L61" s="35"/>
      <c r="M61" s="36"/>
    </row>
    <row r="62" spans="1:13" ht="15.6" x14ac:dyDescent="0.3">
      <c r="A62" s="158"/>
      <c r="B62" s="43" t="s">
        <v>311</v>
      </c>
      <c r="C62" s="42">
        <v>3500</v>
      </c>
      <c r="D62" s="42"/>
      <c r="E62" s="31">
        <f t="shared" si="14"/>
        <v>3500</v>
      </c>
      <c r="F62" s="32"/>
      <c r="G62" s="33"/>
      <c r="H62" s="34"/>
      <c r="I62" s="33"/>
      <c r="J62" s="33"/>
      <c r="K62" s="38"/>
      <c r="L62" s="35"/>
      <c r="M62" s="36" t="s">
        <v>316</v>
      </c>
    </row>
    <row r="63" spans="1:13" ht="15.6" x14ac:dyDescent="0.3">
      <c r="A63" s="158"/>
      <c r="B63" s="43" t="s">
        <v>295</v>
      </c>
      <c r="C63" s="42">
        <v>16500</v>
      </c>
      <c r="D63" s="42"/>
      <c r="E63" s="31">
        <f t="shared" si="10"/>
        <v>16500</v>
      </c>
      <c r="F63" s="32"/>
      <c r="G63" s="33"/>
      <c r="H63" s="34"/>
      <c r="I63" s="33"/>
      <c r="J63" s="33"/>
      <c r="K63" s="38"/>
      <c r="L63" s="35"/>
      <c r="M63" s="36" t="s">
        <v>296</v>
      </c>
    </row>
    <row r="64" spans="1:13" ht="15.6" x14ac:dyDescent="0.3">
      <c r="A64" s="158"/>
      <c r="B64" s="29" t="s">
        <v>312</v>
      </c>
      <c r="C64" s="31">
        <v>1000</v>
      </c>
      <c r="D64" s="31"/>
      <c r="E64" s="31">
        <f t="shared" si="10"/>
        <v>1000</v>
      </c>
      <c r="F64" s="32"/>
      <c r="G64" s="33"/>
      <c r="H64" s="34"/>
      <c r="I64" s="33"/>
      <c r="J64" s="33"/>
      <c r="K64" s="34"/>
      <c r="L64" s="35"/>
      <c r="M64" s="36" t="s">
        <v>313</v>
      </c>
    </row>
    <row r="65" spans="1:13" ht="15.6" x14ac:dyDescent="0.3">
      <c r="A65" s="158"/>
      <c r="B65" s="12" t="s">
        <v>259</v>
      </c>
      <c r="C65" s="31">
        <v>2000</v>
      </c>
      <c r="D65" s="31"/>
      <c r="E65" s="31">
        <f t="shared" si="10"/>
        <v>2000</v>
      </c>
      <c r="F65" s="32"/>
      <c r="G65" s="33"/>
      <c r="H65" s="34"/>
      <c r="I65" s="33"/>
      <c r="J65" s="33"/>
      <c r="K65" s="34"/>
      <c r="L65" s="35"/>
      <c r="M65" s="36"/>
    </row>
    <row r="66" spans="1:13" ht="15.6" x14ac:dyDescent="0.3">
      <c r="A66" s="158"/>
      <c r="B66" s="12" t="s">
        <v>229</v>
      </c>
      <c r="C66" s="31">
        <v>9000</v>
      </c>
      <c r="D66" s="31"/>
      <c r="E66" s="31">
        <f t="shared" si="10"/>
        <v>9000</v>
      </c>
      <c r="F66" s="32"/>
      <c r="G66" s="33"/>
      <c r="H66" s="34"/>
      <c r="I66" s="33"/>
      <c r="J66" s="33"/>
      <c r="K66" s="34"/>
      <c r="L66" s="35"/>
      <c r="M66" s="36" t="s">
        <v>230</v>
      </c>
    </row>
    <row r="67" spans="1:13" ht="15.6" x14ac:dyDescent="0.3">
      <c r="A67" s="158"/>
      <c r="B67" s="12" t="s">
        <v>241</v>
      </c>
      <c r="C67" s="31">
        <v>13637.5</v>
      </c>
      <c r="D67" s="31"/>
      <c r="E67" s="31">
        <f t="shared" si="10"/>
        <v>13637.5</v>
      </c>
      <c r="F67" s="32"/>
      <c r="G67" s="33"/>
      <c r="H67" s="34"/>
      <c r="I67" s="33"/>
      <c r="J67" s="33"/>
      <c r="K67" s="34"/>
      <c r="L67" s="35"/>
      <c r="M67" s="36"/>
    </row>
    <row r="68" spans="1:13" ht="15.6" x14ac:dyDescent="0.3">
      <c r="A68" s="158"/>
      <c r="B68" s="12" t="s">
        <v>251</v>
      </c>
      <c r="C68" s="31">
        <v>2000</v>
      </c>
      <c r="D68" s="31"/>
      <c r="E68" s="31">
        <f t="shared" si="10"/>
        <v>2000</v>
      </c>
      <c r="F68" s="32"/>
      <c r="G68" s="33"/>
      <c r="H68" s="34"/>
      <c r="I68" s="33"/>
      <c r="J68" s="33"/>
      <c r="K68" s="34"/>
      <c r="L68" s="35"/>
      <c r="M68" s="36"/>
    </row>
    <row r="69" spans="1:13" ht="15.6" x14ac:dyDescent="0.3">
      <c r="A69" s="158"/>
      <c r="B69" s="12" t="s">
        <v>202</v>
      </c>
      <c r="C69" s="140">
        <v>15500</v>
      </c>
      <c r="D69" s="140"/>
      <c r="E69" s="140">
        <f t="shared" si="10"/>
        <v>15500</v>
      </c>
      <c r="F69" s="143"/>
      <c r="G69" s="144"/>
      <c r="H69" s="145"/>
      <c r="I69" s="144"/>
      <c r="J69" s="144"/>
      <c r="K69" s="145"/>
      <c r="L69" s="146"/>
      <c r="M69" s="147" t="s">
        <v>303</v>
      </c>
    </row>
    <row r="70" spans="1:13" ht="15.6" x14ac:dyDescent="0.3">
      <c r="A70" s="158"/>
      <c r="B70" s="12" t="s">
        <v>260</v>
      </c>
      <c r="C70" s="42">
        <v>3000</v>
      </c>
      <c r="D70" s="42"/>
      <c r="E70" s="31">
        <f t="shared" si="10"/>
        <v>3000</v>
      </c>
      <c r="F70" s="32"/>
      <c r="G70" s="33"/>
      <c r="H70" s="34"/>
      <c r="I70" s="33"/>
      <c r="J70" s="33"/>
      <c r="K70" s="34"/>
      <c r="L70" s="35"/>
      <c r="M70" s="36"/>
    </row>
    <row r="71" spans="1:13" s="117" customFormat="1" ht="15.6" x14ac:dyDescent="0.3">
      <c r="A71" s="158"/>
      <c r="B71" s="12" t="s">
        <v>212</v>
      </c>
      <c r="C71" s="142">
        <v>11500</v>
      </c>
      <c r="D71" s="142"/>
      <c r="E71" s="140">
        <f t="shared" si="10"/>
        <v>11500</v>
      </c>
      <c r="F71" s="148"/>
      <c r="G71" s="149"/>
      <c r="H71" s="150"/>
      <c r="I71" s="149"/>
      <c r="J71" s="149"/>
      <c r="K71" s="150"/>
      <c r="L71" s="151"/>
      <c r="M71" s="152" t="s">
        <v>304</v>
      </c>
    </row>
    <row r="72" spans="1:13" ht="15.6" x14ac:dyDescent="0.3">
      <c r="A72" s="158"/>
      <c r="B72" s="96" t="s">
        <v>170</v>
      </c>
      <c r="C72" s="59">
        <v>8000</v>
      </c>
      <c r="D72" s="59"/>
      <c r="E72" s="59">
        <f>C72-D72</f>
        <v>8000</v>
      </c>
      <c r="F72" s="110" t="s">
        <v>176</v>
      </c>
      <c r="G72" s="33" t="s">
        <v>41</v>
      </c>
      <c r="H72" s="34" t="s">
        <v>171</v>
      </c>
      <c r="I72" s="33" t="s">
        <v>172</v>
      </c>
      <c r="J72" s="33" t="s">
        <v>173</v>
      </c>
      <c r="K72" s="34" t="s">
        <v>46</v>
      </c>
      <c r="L72" s="35" t="s">
        <v>174</v>
      </c>
      <c r="M72" s="36" t="s">
        <v>175</v>
      </c>
    </row>
    <row r="73" spans="1:13" ht="15.6" x14ac:dyDescent="0.3">
      <c r="A73" s="158"/>
      <c r="B73" s="30" t="s">
        <v>314</v>
      </c>
      <c r="C73" s="31">
        <v>2000</v>
      </c>
      <c r="D73" s="31"/>
      <c r="E73" s="31"/>
      <c r="F73" s="153"/>
      <c r="G73" s="33"/>
      <c r="H73" s="34"/>
      <c r="I73" s="33"/>
      <c r="J73" s="33"/>
      <c r="K73" s="34"/>
      <c r="L73" s="35"/>
      <c r="M73" s="36" t="s">
        <v>315</v>
      </c>
    </row>
    <row r="74" spans="1:13" s="114" customFormat="1" ht="15.6" x14ac:dyDescent="0.3">
      <c r="A74" s="158"/>
      <c r="B74" s="29" t="s">
        <v>238</v>
      </c>
      <c r="C74" s="31">
        <v>1500</v>
      </c>
      <c r="D74" s="31"/>
      <c r="E74" s="31">
        <f t="shared" ref="E74" si="15">C74-D74</f>
        <v>1500</v>
      </c>
      <c r="F74" s="32"/>
      <c r="G74" s="33"/>
      <c r="H74" s="34"/>
      <c r="I74" s="33"/>
      <c r="J74" s="33"/>
      <c r="K74" s="34"/>
      <c r="L74" s="35"/>
      <c r="M74" s="36"/>
    </row>
    <row r="75" spans="1:13" ht="15.6" x14ac:dyDescent="0.3">
      <c r="A75" s="158"/>
      <c r="B75" s="17"/>
      <c r="C75" s="15"/>
      <c r="D75" s="15"/>
      <c r="E75" s="39"/>
      <c r="F75" s="9"/>
      <c r="G75" s="10"/>
      <c r="H75" s="8"/>
      <c r="I75" s="10"/>
      <c r="J75" s="10"/>
      <c r="K75" s="8"/>
      <c r="L75" s="11"/>
      <c r="M75" s="5"/>
    </row>
    <row r="76" spans="1:13" x14ac:dyDescent="0.3">
      <c r="A76" s="158"/>
      <c r="B76" s="6" t="s">
        <v>8</v>
      </c>
      <c r="C76" s="7">
        <f>SUM(C3:C75)</f>
        <v>444200</v>
      </c>
      <c r="D76" s="7"/>
      <c r="E76" s="7">
        <f>SUM(E3:E75)</f>
        <v>445023.61999999994</v>
      </c>
    </row>
    <row r="77" spans="1:13" x14ac:dyDescent="0.3">
      <c r="E77" s="46"/>
    </row>
    <row r="78" spans="1:13" x14ac:dyDescent="0.3">
      <c r="C78" s="14"/>
      <c r="D78" s="14"/>
      <c r="E78" s="64"/>
    </row>
    <row r="79" spans="1:13" x14ac:dyDescent="0.3">
      <c r="C79" s="14"/>
      <c r="D79" s="14"/>
      <c r="E79" s="14"/>
    </row>
    <row r="80" spans="1:13" x14ac:dyDescent="0.3">
      <c r="C80" s="14"/>
      <c r="D80" s="14"/>
      <c r="E80" s="14"/>
    </row>
    <row r="81" spans="5:5" x14ac:dyDescent="0.3">
      <c r="E81" s="14"/>
    </row>
    <row r="82" spans="5:5" x14ac:dyDescent="0.3">
      <c r="E82" s="46"/>
    </row>
    <row r="83" spans="5:5" x14ac:dyDescent="0.3">
      <c r="E83" s="14"/>
    </row>
  </sheetData>
  <sortState xmlns:xlrd2="http://schemas.microsoft.com/office/spreadsheetml/2017/richdata2" ref="B20:E69">
    <sortCondition ref="B20:B69"/>
  </sortState>
  <mergeCells count="5">
    <mergeCell ref="A19:A76"/>
    <mergeCell ref="G2:H2"/>
    <mergeCell ref="A1:M1"/>
    <mergeCell ref="A2:B2"/>
    <mergeCell ref="A4:A18"/>
  </mergeCells>
  <hyperlinks>
    <hyperlink ref="M72" r:id="rId1" display="thaispossato@hotmail.com / " xr:uid="{5EFF90F8-ED61-4AC5-83B4-1B3348F78841}"/>
    <hyperlink ref="M46" r:id="rId2" display="igorbr99@gmail.com / " xr:uid="{A41E7500-3B08-4101-BB37-AA51AFD5E5C2}"/>
    <hyperlink ref="M53" r:id="rId3" display="juliapomaroli@gmail.com" xr:uid="{4E04317A-46D2-4A60-B444-FA031B4CED74}"/>
    <hyperlink ref="M29" r:id="rId4" display="brendonnunes123@gmail.com" xr:uid="{DFD9E194-39A5-4E31-8A57-0F1A127106B5}"/>
    <hyperlink ref="M44" r:id="rId5" xr:uid="{44DD46D5-3DE6-48E2-B5F1-54BFAEA6DC13}"/>
    <hyperlink ref="M71" r:id="rId6" display="sarahgavamasoco@gmail.com / " xr:uid="{117F7DDE-6AE2-4C1F-AEF8-C1AC5A4CA2E0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48" fitToHeight="0" orientation="landscape" r:id="rId7"/>
  <headerFooter scaleWithDoc="0" alignWithMargins="0"/>
  <ignoredErrors>
    <ignoredError sqref="E5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344DB-0DE8-44C6-8701-639A38CC8B46}">
  <sheetPr>
    <pageSetUpPr fitToPage="1"/>
  </sheetPr>
  <dimension ref="A1:N44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2" activeCellId="1" sqref="E3:E15 E32"/>
    </sheetView>
  </sheetViews>
  <sheetFormatPr defaultRowHeight="14.4" x14ac:dyDescent="0.3"/>
  <cols>
    <col min="1" max="1" width="3.109375" customWidth="1"/>
    <col min="2" max="2" width="48.6640625" bestFit="1" customWidth="1"/>
    <col min="3" max="3" width="17.33203125" bestFit="1" customWidth="1"/>
    <col min="4" max="5" width="17.33203125" customWidth="1"/>
    <col min="6" max="6" width="19" customWidth="1"/>
    <col min="7" max="7" width="5.6640625" customWidth="1"/>
    <col min="8" max="8" width="29.33203125" customWidth="1"/>
    <col min="9" max="9" width="12" customWidth="1"/>
    <col min="10" max="10" width="21.88671875" bestFit="1" customWidth="1"/>
    <col min="11" max="11" width="13.33203125" bestFit="1" customWidth="1"/>
    <col min="12" max="12" width="26.5546875" bestFit="1" customWidth="1"/>
    <col min="13" max="13" width="44" customWidth="1"/>
  </cols>
  <sheetData>
    <row r="1" spans="1:13" ht="24.6" x14ac:dyDescent="0.3">
      <c r="A1" s="161" t="s">
        <v>19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</row>
    <row r="2" spans="1:13" ht="15.6" x14ac:dyDescent="0.3">
      <c r="A2" s="165" t="s">
        <v>9</v>
      </c>
      <c r="B2" s="165"/>
      <c r="C2" s="25" t="s">
        <v>0</v>
      </c>
      <c r="D2" s="25" t="s">
        <v>75</v>
      </c>
      <c r="E2" s="25" t="s">
        <v>8</v>
      </c>
      <c r="F2" s="26" t="s">
        <v>1</v>
      </c>
      <c r="G2" s="159" t="s">
        <v>2</v>
      </c>
      <c r="H2" s="160"/>
      <c r="I2" s="26" t="s">
        <v>3</v>
      </c>
      <c r="J2" s="26" t="s">
        <v>4</v>
      </c>
      <c r="K2" s="26" t="s">
        <v>5</v>
      </c>
      <c r="L2" s="27" t="s">
        <v>6</v>
      </c>
      <c r="M2" s="28" t="s">
        <v>7</v>
      </c>
    </row>
    <row r="3" spans="1:13" ht="15.6" x14ac:dyDescent="0.3">
      <c r="A3" s="131"/>
      <c r="B3" s="123" t="s">
        <v>226</v>
      </c>
      <c r="C3" s="124">
        <v>1200</v>
      </c>
      <c r="D3" s="124"/>
      <c r="E3" s="125">
        <f t="shared" ref="E3" si="0">C3-D3</f>
        <v>1200</v>
      </c>
      <c r="F3" s="126"/>
      <c r="G3" s="127"/>
      <c r="H3" s="128"/>
      <c r="I3" s="127"/>
      <c r="J3" s="127"/>
      <c r="K3" s="128"/>
      <c r="L3" s="129"/>
      <c r="M3" s="130" t="s">
        <v>246</v>
      </c>
    </row>
    <row r="4" spans="1:13" ht="15.6" customHeight="1" x14ac:dyDescent="0.3">
      <c r="A4" s="166"/>
      <c r="B4" s="97" t="s">
        <v>21</v>
      </c>
      <c r="C4" s="98">
        <v>6500</v>
      </c>
      <c r="D4" s="99">
        <v>470.58</v>
      </c>
      <c r="E4" s="99">
        <f t="shared" ref="E4" si="1">C4-D4</f>
        <v>6029.42</v>
      </c>
      <c r="F4" s="100" t="s">
        <v>84</v>
      </c>
      <c r="G4" s="101" t="s">
        <v>42</v>
      </c>
      <c r="H4" s="102" t="s">
        <v>43</v>
      </c>
      <c r="I4" s="101" t="s">
        <v>44</v>
      </c>
      <c r="J4" s="103" t="s">
        <v>157</v>
      </c>
      <c r="K4" s="103" t="s">
        <v>28</v>
      </c>
      <c r="L4" s="104" t="s">
        <v>156</v>
      </c>
      <c r="M4" s="112"/>
    </row>
    <row r="5" spans="1:13" ht="15.6" x14ac:dyDescent="0.3">
      <c r="A5" s="166"/>
      <c r="B5" s="132" t="s">
        <v>18</v>
      </c>
      <c r="C5" s="124">
        <v>10400</v>
      </c>
      <c r="D5" s="124">
        <v>470.58</v>
      </c>
      <c r="E5" s="124">
        <f t="shared" ref="E5:E7" si="2">C5-D5</f>
        <v>9929.42</v>
      </c>
      <c r="F5" s="126" t="s">
        <v>62</v>
      </c>
      <c r="G5" s="127" t="s">
        <v>29</v>
      </c>
      <c r="H5" s="128" t="s">
        <v>30</v>
      </c>
      <c r="I5" s="127" t="s">
        <v>63</v>
      </c>
      <c r="J5" s="127" t="s">
        <v>64</v>
      </c>
      <c r="K5" s="128" t="s">
        <v>1</v>
      </c>
      <c r="L5" s="129" t="s">
        <v>83</v>
      </c>
      <c r="M5" s="133" t="s">
        <v>124</v>
      </c>
    </row>
    <row r="6" spans="1:13" ht="15.6" x14ac:dyDescent="0.3">
      <c r="A6" s="166"/>
      <c r="B6" s="17" t="s">
        <v>24</v>
      </c>
      <c r="C6" s="39">
        <v>8700</v>
      </c>
      <c r="D6" s="39">
        <v>470.58</v>
      </c>
      <c r="E6" s="2">
        <f t="shared" si="2"/>
        <v>8229.42</v>
      </c>
      <c r="F6" s="18" t="s">
        <v>47</v>
      </c>
      <c r="G6" s="10" t="s">
        <v>65</v>
      </c>
      <c r="H6" s="8" t="s">
        <v>66</v>
      </c>
      <c r="I6" s="10" t="s">
        <v>78</v>
      </c>
      <c r="J6" s="19" t="s">
        <v>77</v>
      </c>
      <c r="K6" s="19" t="s">
        <v>1</v>
      </c>
      <c r="L6" s="20" t="s">
        <v>79</v>
      </c>
      <c r="M6" s="5"/>
    </row>
    <row r="7" spans="1:13" ht="15.6" x14ac:dyDescent="0.3">
      <c r="A7" s="166"/>
      <c r="B7" s="17" t="s">
        <v>244</v>
      </c>
      <c r="C7" s="39">
        <v>1400</v>
      </c>
      <c r="D7" s="39">
        <v>470.58</v>
      </c>
      <c r="E7" s="2">
        <f t="shared" si="2"/>
        <v>929.42000000000007</v>
      </c>
      <c r="F7" s="18" t="s">
        <v>159</v>
      </c>
      <c r="G7" s="69" t="s">
        <v>49</v>
      </c>
      <c r="H7" s="70" t="s">
        <v>50</v>
      </c>
      <c r="I7" s="69" t="s">
        <v>92</v>
      </c>
      <c r="J7" s="80" t="s">
        <v>160</v>
      </c>
      <c r="K7" s="80"/>
      <c r="L7" s="105"/>
      <c r="M7" s="5"/>
    </row>
    <row r="8" spans="1:13" ht="15.6" x14ac:dyDescent="0.3">
      <c r="A8" s="166"/>
      <c r="B8" s="106" t="s">
        <v>125</v>
      </c>
      <c r="C8" s="2">
        <v>2400</v>
      </c>
      <c r="D8" s="39">
        <v>470.58</v>
      </c>
      <c r="E8" s="2">
        <f>C8-D8</f>
        <v>1929.42</v>
      </c>
      <c r="F8" s="9" t="s">
        <v>132</v>
      </c>
      <c r="G8" s="10" t="s">
        <v>26</v>
      </c>
      <c r="H8" s="8" t="s">
        <v>27</v>
      </c>
      <c r="I8" s="10" t="s">
        <v>135</v>
      </c>
      <c r="J8" s="10" t="s">
        <v>134</v>
      </c>
      <c r="K8" s="8" t="s">
        <v>1</v>
      </c>
      <c r="L8" s="11" t="s">
        <v>133</v>
      </c>
      <c r="M8" s="22"/>
    </row>
    <row r="9" spans="1:13" ht="15.6" x14ac:dyDescent="0.3">
      <c r="A9" s="166"/>
      <c r="B9" s="17" t="s">
        <v>71</v>
      </c>
      <c r="C9" s="39">
        <v>0</v>
      </c>
      <c r="D9" s="92">
        <v>8000</v>
      </c>
      <c r="E9" s="2">
        <f>C9+D9</f>
        <v>8000</v>
      </c>
      <c r="F9" s="18" t="s">
        <v>97</v>
      </c>
      <c r="G9" s="10" t="s">
        <v>41</v>
      </c>
      <c r="H9" s="8" t="s">
        <v>40</v>
      </c>
      <c r="I9" s="24">
        <v>1034</v>
      </c>
      <c r="J9" s="19" t="s">
        <v>73</v>
      </c>
      <c r="K9" s="19" t="s">
        <v>39</v>
      </c>
      <c r="L9" s="20" t="s">
        <v>72</v>
      </c>
      <c r="M9" s="5"/>
    </row>
    <row r="10" spans="1:13" ht="15.6" x14ac:dyDescent="0.3">
      <c r="A10" s="166"/>
      <c r="B10" s="134" t="s">
        <v>239</v>
      </c>
      <c r="C10" s="125">
        <v>5000</v>
      </c>
      <c r="D10" s="124">
        <v>470.58</v>
      </c>
      <c r="E10" s="125">
        <f>C10-D10</f>
        <v>4529.42</v>
      </c>
      <c r="F10" s="135"/>
      <c r="G10" s="127"/>
      <c r="H10" s="128"/>
      <c r="I10" s="136"/>
      <c r="J10" s="137"/>
      <c r="K10" s="137"/>
      <c r="L10" s="138"/>
      <c r="M10" s="130" t="s">
        <v>246</v>
      </c>
    </row>
    <row r="11" spans="1:13" ht="15.6" x14ac:dyDescent="0.3">
      <c r="A11" s="166"/>
      <c r="B11" s="17" t="s">
        <v>25</v>
      </c>
      <c r="C11" s="39">
        <v>17000</v>
      </c>
      <c r="D11" s="39">
        <v>470.58</v>
      </c>
      <c r="E11" s="2">
        <f>C11-D11</f>
        <v>16529.419999999998</v>
      </c>
      <c r="F11" s="23" t="s">
        <v>86</v>
      </c>
      <c r="G11" s="10" t="s">
        <v>65</v>
      </c>
      <c r="H11" s="8" t="s">
        <v>66</v>
      </c>
      <c r="I11" s="24">
        <v>1983</v>
      </c>
      <c r="J11" s="19" t="s">
        <v>85</v>
      </c>
      <c r="K11" s="19"/>
      <c r="L11" s="20"/>
      <c r="M11" s="22"/>
    </row>
    <row r="12" spans="1:13" ht="15.6" x14ac:dyDescent="0.3">
      <c r="A12" s="166"/>
      <c r="B12" s="17" t="s">
        <v>148</v>
      </c>
      <c r="C12" s="39">
        <v>7800</v>
      </c>
      <c r="D12" s="39">
        <v>0</v>
      </c>
      <c r="E12" s="2">
        <f>C12-D12</f>
        <v>7800</v>
      </c>
      <c r="F12" s="23" t="s">
        <v>195</v>
      </c>
      <c r="G12" s="10"/>
      <c r="H12" s="8"/>
      <c r="I12" s="24"/>
      <c r="J12" s="19"/>
      <c r="K12" s="19"/>
      <c r="L12" s="20"/>
      <c r="M12" s="22" t="s">
        <v>203</v>
      </c>
    </row>
    <row r="13" spans="1:13" ht="15.6" x14ac:dyDescent="0.3">
      <c r="A13" s="166"/>
      <c r="B13" s="17" t="s">
        <v>22</v>
      </c>
      <c r="C13" s="39">
        <v>1200</v>
      </c>
      <c r="D13" s="39"/>
      <c r="E13" s="2">
        <f t="shared" ref="E13:E15" si="3">C13-D13</f>
        <v>1200</v>
      </c>
      <c r="F13" s="23" t="s">
        <v>32</v>
      </c>
      <c r="G13" s="10" t="s">
        <v>26</v>
      </c>
      <c r="H13" s="8" t="s">
        <v>27</v>
      </c>
      <c r="I13" s="10" t="s">
        <v>31</v>
      </c>
      <c r="J13" s="24" t="s">
        <v>34</v>
      </c>
      <c r="K13" s="8" t="s">
        <v>1</v>
      </c>
      <c r="L13" s="20" t="s">
        <v>33</v>
      </c>
      <c r="M13" s="22" t="s">
        <v>318</v>
      </c>
    </row>
    <row r="14" spans="1:13" ht="15.6" x14ac:dyDescent="0.3">
      <c r="A14" s="166"/>
      <c r="B14" s="17" t="s">
        <v>23</v>
      </c>
      <c r="C14" s="39">
        <v>17400</v>
      </c>
      <c r="D14" s="39">
        <v>470.58</v>
      </c>
      <c r="E14" s="2">
        <f t="shared" si="3"/>
        <v>16929.419999999998</v>
      </c>
      <c r="F14" s="9" t="s">
        <v>98</v>
      </c>
      <c r="G14" s="10" t="s">
        <v>37</v>
      </c>
      <c r="H14" s="8" t="s">
        <v>38</v>
      </c>
      <c r="I14" s="10" t="s">
        <v>35</v>
      </c>
      <c r="J14" s="10" t="s">
        <v>36</v>
      </c>
      <c r="K14" s="8"/>
      <c r="L14" s="11"/>
      <c r="M14" s="5"/>
    </row>
    <row r="15" spans="1:13" ht="15.6" x14ac:dyDescent="0.3">
      <c r="A15" s="166"/>
      <c r="B15" s="24" t="s">
        <v>126</v>
      </c>
      <c r="C15" s="2">
        <v>4800</v>
      </c>
      <c r="D15" s="39">
        <v>470.58</v>
      </c>
      <c r="E15" s="2">
        <f t="shared" si="3"/>
        <v>4329.42</v>
      </c>
      <c r="F15" s="9" t="s">
        <v>127</v>
      </c>
      <c r="G15" s="10" t="s">
        <v>26</v>
      </c>
      <c r="H15" s="8" t="s">
        <v>27</v>
      </c>
      <c r="I15" s="10" t="s">
        <v>128</v>
      </c>
      <c r="J15" s="10" t="s">
        <v>129</v>
      </c>
      <c r="K15" s="8"/>
      <c r="L15" s="11"/>
      <c r="M15" s="22"/>
    </row>
    <row r="16" spans="1:13" ht="15.6" x14ac:dyDescent="0.3">
      <c r="A16" s="167"/>
      <c r="B16" s="40"/>
      <c r="C16" s="39"/>
      <c r="D16" s="44"/>
      <c r="E16" s="2"/>
      <c r="F16" s="9"/>
      <c r="G16" s="10"/>
      <c r="H16" s="8"/>
      <c r="I16" s="10"/>
      <c r="J16" s="10"/>
      <c r="K16" s="8"/>
      <c r="L16" s="11"/>
      <c r="M16" s="5"/>
    </row>
    <row r="17" spans="1:14" ht="15.6" x14ac:dyDescent="0.3">
      <c r="A17" s="158" t="s">
        <v>10</v>
      </c>
      <c r="B17" s="16"/>
      <c r="C17" s="121"/>
      <c r="D17" s="45"/>
      <c r="E17" s="2"/>
      <c r="F17" s="9"/>
      <c r="G17" s="10"/>
      <c r="H17" s="8"/>
      <c r="I17" s="10"/>
      <c r="J17" s="10"/>
      <c r="K17" s="8"/>
      <c r="L17" s="11"/>
      <c r="M17" s="5"/>
    </row>
    <row r="18" spans="1:14" ht="15.6" x14ac:dyDescent="0.3">
      <c r="A18" s="158"/>
      <c r="B18" s="30" t="s">
        <v>275</v>
      </c>
      <c r="C18" s="31">
        <v>3600</v>
      </c>
      <c r="D18" s="95"/>
      <c r="E18" s="42">
        <f t="shared" ref="E18:E24" si="4">C18-D18</f>
        <v>3600</v>
      </c>
      <c r="F18" s="32"/>
      <c r="G18" s="33"/>
      <c r="H18" s="34"/>
      <c r="I18" s="33"/>
      <c r="J18" s="33"/>
      <c r="K18" s="34"/>
      <c r="L18" s="35"/>
      <c r="M18" s="36" t="s">
        <v>276</v>
      </c>
    </row>
    <row r="19" spans="1:14" s="114" customFormat="1" ht="15.6" x14ac:dyDescent="0.3">
      <c r="A19" s="158"/>
      <c r="B19" s="67" t="s">
        <v>231</v>
      </c>
      <c r="C19" s="31">
        <v>600</v>
      </c>
      <c r="D19" s="95"/>
      <c r="E19" s="42">
        <f t="shared" si="4"/>
        <v>600</v>
      </c>
      <c r="F19" s="32"/>
      <c r="G19" s="33"/>
      <c r="H19" s="34"/>
      <c r="I19" s="33"/>
      <c r="J19" s="33"/>
      <c r="K19" s="34"/>
      <c r="L19" s="35"/>
      <c r="M19" s="36" t="s">
        <v>245</v>
      </c>
    </row>
    <row r="20" spans="1:14" s="114" customFormat="1" ht="15.6" x14ac:dyDescent="0.3">
      <c r="A20" s="158"/>
      <c r="B20" s="67" t="s">
        <v>277</v>
      </c>
      <c r="C20" s="31">
        <v>3600</v>
      </c>
      <c r="D20" s="95"/>
      <c r="E20" s="42">
        <f t="shared" si="4"/>
        <v>3600</v>
      </c>
      <c r="F20" s="32"/>
      <c r="G20" s="33"/>
      <c r="H20" s="34"/>
      <c r="I20" s="33"/>
      <c r="J20" s="33"/>
      <c r="K20" s="34"/>
      <c r="L20" s="35"/>
      <c r="M20" s="36" t="s">
        <v>278</v>
      </c>
    </row>
    <row r="21" spans="1:14" ht="15.6" x14ac:dyDescent="0.3">
      <c r="A21" s="158"/>
      <c r="B21" s="67" t="s">
        <v>205</v>
      </c>
      <c r="C21" s="31">
        <v>10000</v>
      </c>
      <c r="D21" s="95"/>
      <c r="E21" s="42">
        <f t="shared" si="4"/>
        <v>10000</v>
      </c>
      <c r="F21" s="32"/>
      <c r="G21" s="33" t="s">
        <v>161</v>
      </c>
      <c r="H21" s="34" t="s">
        <v>185</v>
      </c>
      <c r="I21" s="33" t="s">
        <v>44</v>
      </c>
      <c r="J21" s="33" t="s">
        <v>225</v>
      </c>
      <c r="K21" s="34" t="s">
        <v>46</v>
      </c>
      <c r="L21" s="35" t="s">
        <v>224</v>
      </c>
      <c r="M21" s="36" t="s">
        <v>223</v>
      </c>
    </row>
    <row r="22" spans="1:14" ht="15.6" x14ac:dyDescent="0.3">
      <c r="A22" s="158"/>
      <c r="B22" s="67" t="s">
        <v>232</v>
      </c>
      <c r="C22" s="31">
        <v>600</v>
      </c>
      <c r="D22" s="95"/>
      <c r="E22" s="42">
        <f t="shared" si="4"/>
        <v>600</v>
      </c>
      <c r="F22" s="32"/>
      <c r="G22" s="33"/>
      <c r="H22" s="34"/>
      <c r="I22" s="33"/>
      <c r="J22" s="33"/>
      <c r="K22" s="34"/>
      <c r="L22" s="35"/>
      <c r="M22" s="139" t="s">
        <v>271</v>
      </c>
    </row>
    <row r="23" spans="1:14" ht="15.6" x14ac:dyDescent="0.3">
      <c r="A23" s="158"/>
      <c r="B23" s="67" t="s">
        <v>279</v>
      </c>
      <c r="C23" s="31">
        <v>10900</v>
      </c>
      <c r="D23" s="95"/>
      <c r="E23" s="42">
        <f t="shared" si="4"/>
        <v>10900</v>
      </c>
      <c r="F23" s="32"/>
      <c r="G23" s="33"/>
      <c r="H23" s="34"/>
      <c r="I23" s="33"/>
      <c r="J23" s="33"/>
      <c r="K23" s="34"/>
      <c r="L23" s="35"/>
      <c r="M23" s="36" t="s">
        <v>280</v>
      </c>
    </row>
    <row r="24" spans="1:14" ht="15.6" x14ac:dyDescent="0.3">
      <c r="A24" s="158"/>
      <c r="B24" s="67" t="s">
        <v>252</v>
      </c>
      <c r="C24" s="140">
        <v>2100</v>
      </c>
      <c r="D24" s="141"/>
      <c r="E24" s="142">
        <f t="shared" si="4"/>
        <v>2100</v>
      </c>
      <c r="F24" s="143"/>
      <c r="G24" s="144"/>
      <c r="H24" s="145"/>
      <c r="I24" s="144"/>
      <c r="J24" s="144"/>
      <c r="K24" s="145"/>
      <c r="L24" s="146"/>
      <c r="M24" s="147" t="s">
        <v>274</v>
      </c>
    </row>
    <row r="25" spans="1:14" ht="15.6" x14ac:dyDescent="0.3">
      <c r="A25" s="158"/>
      <c r="B25" s="43" t="s">
        <v>76</v>
      </c>
      <c r="C25" s="42">
        <v>9000</v>
      </c>
      <c r="D25" s="42"/>
      <c r="E25" s="42">
        <f t="shared" ref="E25:E38" si="5">C25-D25</f>
        <v>9000</v>
      </c>
      <c r="F25" s="32"/>
      <c r="G25" s="33" t="s">
        <v>42</v>
      </c>
      <c r="H25" s="34" t="s">
        <v>43</v>
      </c>
      <c r="I25" s="33" t="s">
        <v>44</v>
      </c>
      <c r="J25" s="33" t="s">
        <v>81</v>
      </c>
      <c r="K25" s="34" t="s">
        <v>28</v>
      </c>
      <c r="L25" s="35"/>
      <c r="M25" s="36" t="s">
        <v>80</v>
      </c>
    </row>
    <row r="26" spans="1:14" ht="15.6" x14ac:dyDescent="0.3">
      <c r="A26" s="158"/>
      <c r="B26" s="43" t="s">
        <v>162</v>
      </c>
      <c r="C26" s="42">
        <v>2000</v>
      </c>
      <c r="D26" s="42"/>
      <c r="E26" s="42">
        <f t="shared" si="5"/>
        <v>2000</v>
      </c>
      <c r="F26" s="32"/>
      <c r="G26" s="33"/>
      <c r="H26" s="34"/>
      <c r="I26" s="33"/>
      <c r="J26" s="33"/>
      <c r="K26" s="34"/>
      <c r="L26" s="35"/>
      <c r="M26" s="47" t="s">
        <v>178</v>
      </c>
    </row>
    <row r="27" spans="1:14" ht="15.6" x14ac:dyDescent="0.3">
      <c r="A27" s="158"/>
      <c r="B27" s="43" t="s">
        <v>281</v>
      </c>
      <c r="C27" s="42">
        <v>2800</v>
      </c>
      <c r="D27" s="42"/>
      <c r="E27" s="42">
        <f t="shared" si="5"/>
        <v>2800</v>
      </c>
      <c r="F27" s="32"/>
      <c r="G27" s="33"/>
      <c r="H27" s="34"/>
      <c r="I27" s="33"/>
      <c r="J27" s="33"/>
      <c r="K27" s="34"/>
      <c r="L27" s="35"/>
      <c r="M27" s="47" t="s">
        <v>282</v>
      </c>
    </row>
    <row r="28" spans="1:14" ht="15.6" x14ac:dyDescent="0.3">
      <c r="A28" s="158"/>
      <c r="B28" s="43" t="s">
        <v>228</v>
      </c>
      <c r="C28" s="142">
        <v>15300</v>
      </c>
      <c r="D28" s="142"/>
      <c r="E28" s="142">
        <f t="shared" si="5"/>
        <v>15300</v>
      </c>
      <c r="F28" s="143"/>
      <c r="G28" s="144"/>
      <c r="H28" s="145"/>
      <c r="I28" s="144"/>
      <c r="J28" s="144"/>
      <c r="K28" s="150"/>
      <c r="L28" s="146"/>
      <c r="M28" s="156" t="s">
        <v>305</v>
      </c>
    </row>
    <row r="29" spans="1:14" ht="15.6" x14ac:dyDescent="0.3">
      <c r="A29" s="158"/>
      <c r="B29" s="38" t="s">
        <v>153</v>
      </c>
      <c r="C29" s="42">
        <v>6800</v>
      </c>
      <c r="D29" s="42"/>
      <c r="E29" s="42">
        <f t="shared" si="5"/>
        <v>6800</v>
      </c>
      <c r="F29" s="48"/>
      <c r="G29" s="37"/>
      <c r="H29" s="38"/>
      <c r="I29" s="37"/>
      <c r="J29" s="37"/>
      <c r="K29" s="38"/>
      <c r="L29" s="49"/>
      <c r="M29" s="47" t="s">
        <v>154</v>
      </c>
    </row>
    <row r="30" spans="1:14" ht="15.6" x14ac:dyDescent="0.3">
      <c r="A30" s="158"/>
      <c r="B30" s="115" t="s">
        <v>206</v>
      </c>
      <c r="C30" s="42">
        <v>4200</v>
      </c>
      <c r="D30" s="42"/>
      <c r="E30" s="42">
        <f t="shared" si="5"/>
        <v>4200</v>
      </c>
      <c r="F30" s="48"/>
      <c r="G30" s="33" t="s">
        <v>45</v>
      </c>
      <c r="H30" s="34" t="s">
        <v>53</v>
      </c>
      <c r="I30" s="33" t="s">
        <v>44</v>
      </c>
      <c r="J30" s="33" t="s">
        <v>215</v>
      </c>
      <c r="K30" s="34" t="s">
        <v>46</v>
      </c>
      <c r="L30" s="35" t="s">
        <v>214</v>
      </c>
      <c r="M30" s="36" t="s">
        <v>213</v>
      </c>
    </row>
    <row r="31" spans="1:14" ht="15.6" x14ac:dyDescent="0.3">
      <c r="A31" s="158"/>
      <c r="B31" s="12" t="s">
        <v>110</v>
      </c>
      <c r="C31" s="42">
        <v>1800</v>
      </c>
      <c r="D31" s="42"/>
      <c r="E31" s="42">
        <f t="shared" si="5"/>
        <v>1800</v>
      </c>
      <c r="F31" s="32"/>
      <c r="G31" s="33" t="s">
        <v>56</v>
      </c>
      <c r="H31" s="34" t="s">
        <v>57</v>
      </c>
      <c r="I31" s="33" t="s">
        <v>44</v>
      </c>
      <c r="J31" s="33" t="s">
        <v>112</v>
      </c>
      <c r="K31" s="34" t="s">
        <v>46</v>
      </c>
      <c r="L31" s="35" t="s">
        <v>113</v>
      </c>
      <c r="M31" s="36" t="s">
        <v>111</v>
      </c>
      <c r="N31" s="50"/>
    </row>
    <row r="32" spans="1:14" ht="15.6" x14ac:dyDescent="0.3">
      <c r="A32" s="158"/>
      <c r="B32" s="134" t="s">
        <v>99</v>
      </c>
      <c r="C32" s="125">
        <v>6000</v>
      </c>
      <c r="D32" s="124">
        <v>470.58</v>
      </c>
      <c r="E32" s="125">
        <f t="shared" si="5"/>
        <v>5529.42</v>
      </c>
      <c r="F32" s="135" t="s">
        <v>87</v>
      </c>
      <c r="G32" s="127" t="s">
        <v>42</v>
      </c>
      <c r="H32" s="128" t="s">
        <v>74</v>
      </c>
      <c r="I32" s="136" t="s">
        <v>44</v>
      </c>
      <c r="J32" s="137" t="s">
        <v>88</v>
      </c>
      <c r="K32" s="137" t="s">
        <v>1</v>
      </c>
      <c r="L32" s="138" t="s">
        <v>89</v>
      </c>
      <c r="M32" s="130" t="s">
        <v>131</v>
      </c>
    </row>
    <row r="33" spans="1:13" ht="15.6" x14ac:dyDescent="0.3">
      <c r="A33" s="158"/>
      <c r="B33" s="43" t="s">
        <v>317</v>
      </c>
      <c r="C33" s="42">
        <v>2600</v>
      </c>
      <c r="D33" s="31"/>
      <c r="E33" s="42">
        <f t="shared" si="5"/>
        <v>2600</v>
      </c>
      <c r="F33" s="48"/>
      <c r="G33" s="33"/>
      <c r="H33" s="34"/>
      <c r="I33" s="12"/>
      <c r="J33" s="38"/>
      <c r="K33" s="38"/>
      <c r="L33" s="49"/>
      <c r="M33" s="93"/>
    </row>
    <row r="34" spans="1:13" s="114" customFormat="1" ht="15.6" x14ac:dyDescent="0.3">
      <c r="A34" s="158"/>
      <c r="B34" s="12" t="s">
        <v>264</v>
      </c>
      <c r="C34" s="42">
        <v>11100</v>
      </c>
      <c r="D34" s="31"/>
      <c r="E34" s="42">
        <f t="shared" si="5"/>
        <v>11100</v>
      </c>
      <c r="F34" s="32"/>
      <c r="G34" s="33"/>
      <c r="H34" s="34"/>
      <c r="I34" s="33"/>
      <c r="J34" s="33"/>
      <c r="K34" s="34"/>
      <c r="L34" s="35"/>
      <c r="M34" s="93"/>
    </row>
    <row r="35" spans="1:13" s="114" customFormat="1" ht="15.6" x14ac:dyDescent="0.3">
      <c r="A35" s="158"/>
      <c r="B35" s="12" t="s">
        <v>265</v>
      </c>
      <c r="C35" s="42">
        <v>700</v>
      </c>
      <c r="D35" s="31"/>
      <c r="E35" s="42">
        <f t="shared" si="5"/>
        <v>700</v>
      </c>
      <c r="F35" s="32"/>
      <c r="G35" s="33"/>
      <c r="H35" s="34"/>
      <c r="I35" s="33"/>
      <c r="J35" s="33"/>
      <c r="K35" s="34"/>
      <c r="L35" s="35"/>
      <c r="M35" s="93"/>
    </row>
    <row r="36" spans="1:13" ht="15.6" x14ac:dyDescent="0.3">
      <c r="A36" s="158"/>
      <c r="B36" s="12" t="s">
        <v>158</v>
      </c>
      <c r="C36" s="42">
        <v>10100</v>
      </c>
      <c r="D36" s="42"/>
      <c r="E36" s="42">
        <f t="shared" ref="E36" si="6">C36-D36</f>
        <v>10100</v>
      </c>
      <c r="F36" s="32"/>
      <c r="G36" s="33"/>
      <c r="H36" s="34"/>
      <c r="I36" s="33"/>
      <c r="J36" s="33"/>
      <c r="K36" s="34"/>
      <c r="L36" s="35"/>
      <c r="M36" s="47"/>
    </row>
    <row r="37" spans="1:13" ht="15.6" x14ac:dyDescent="0.3">
      <c r="A37" s="158"/>
      <c r="B37" s="12" t="s">
        <v>184</v>
      </c>
      <c r="C37" s="42">
        <v>12400</v>
      </c>
      <c r="D37" s="42"/>
      <c r="E37" s="42">
        <f t="shared" si="5"/>
        <v>12400</v>
      </c>
      <c r="F37" s="32"/>
      <c r="G37" s="33"/>
      <c r="H37" s="34"/>
      <c r="I37" s="33"/>
      <c r="J37" s="33"/>
      <c r="K37" s="34"/>
      <c r="L37" s="35"/>
      <c r="M37" s="47"/>
    </row>
    <row r="38" spans="1:13" ht="15.6" x14ac:dyDescent="0.3">
      <c r="A38" s="158"/>
      <c r="B38" s="24"/>
      <c r="C38" s="2"/>
      <c r="D38" s="2"/>
      <c r="E38" s="2">
        <f t="shared" si="5"/>
        <v>0</v>
      </c>
      <c r="F38" s="18"/>
      <c r="G38" s="21"/>
      <c r="H38" s="19"/>
      <c r="I38" s="19"/>
      <c r="J38" s="19"/>
      <c r="K38" s="19"/>
      <c r="L38" s="20"/>
      <c r="M38" s="5"/>
    </row>
    <row r="39" spans="1:13" ht="15.6" x14ac:dyDescent="0.3">
      <c r="A39" s="164" t="s">
        <v>8</v>
      </c>
      <c r="B39" s="164"/>
      <c r="C39" s="13">
        <f>SUM(C3:C38)</f>
        <v>200000</v>
      </c>
      <c r="D39" s="13">
        <f>SUM(D4:D38)</f>
        <v>12705.8</v>
      </c>
      <c r="E39" s="13">
        <f>SUM(E4:E38)</f>
        <v>202094.19999999998</v>
      </c>
      <c r="F39" s="1"/>
      <c r="G39" s="1"/>
      <c r="H39" s="1"/>
      <c r="I39" s="1"/>
      <c r="J39" s="1"/>
      <c r="K39" s="1"/>
      <c r="L39" s="1"/>
    </row>
    <row r="40" spans="1:13" x14ac:dyDescent="0.3">
      <c r="B40" s="4"/>
    </row>
    <row r="41" spans="1:13" x14ac:dyDescent="0.3">
      <c r="E41" s="46"/>
    </row>
    <row r="44" spans="1:13" x14ac:dyDescent="0.3">
      <c r="E44" s="14"/>
    </row>
  </sheetData>
  <sortState xmlns:xlrd2="http://schemas.microsoft.com/office/spreadsheetml/2017/richdata2" ref="B25:M31">
    <sortCondition ref="B25:B31"/>
  </sortState>
  <mergeCells count="6">
    <mergeCell ref="A1:M1"/>
    <mergeCell ref="A17:A38"/>
    <mergeCell ref="A39:B39"/>
    <mergeCell ref="G2:H2"/>
    <mergeCell ref="A2:B2"/>
    <mergeCell ref="A4:A16"/>
  </mergeCells>
  <hyperlinks>
    <hyperlink ref="M27" r:id="rId1" display="lucasspagung@gmail.com / " xr:uid="{43C325D6-BACD-489B-ABCB-EB1C801EC419}"/>
  </hyperlinks>
  <pageMargins left="0.23622047244094491" right="7.874015748031496E-2" top="0.39370078740157483" bottom="0.39370078740157483" header="0.31496062992125984" footer="0.31496062992125984"/>
  <pageSetup paperSize="9" scale="46" fitToHeight="0" orientation="landscape" horizontalDpi="1200" verticalDpi="1200" r:id="rId2"/>
  <ignoredErrors>
    <ignoredError sqref="E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EA1A-B127-4BA3-B1AC-85569826B911}">
  <sheetPr>
    <pageSetUpPr fitToPage="1"/>
  </sheetPr>
  <dimension ref="A1:K26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3" sqref="C33"/>
    </sheetView>
  </sheetViews>
  <sheetFormatPr defaultRowHeight="15.6" customHeight="1" x14ac:dyDescent="0.3"/>
  <cols>
    <col min="1" max="1" width="3.33203125" customWidth="1"/>
    <col min="2" max="2" width="49.33203125" bestFit="1" customWidth="1"/>
    <col min="3" max="3" width="16.44140625" bestFit="1" customWidth="1"/>
    <col min="4" max="4" width="19" customWidth="1"/>
    <col min="5" max="5" width="5.6640625" customWidth="1"/>
    <col min="6" max="6" width="24.33203125" bestFit="1" customWidth="1"/>
    <col min="7" max="7" width="12" customWidth="1"/>
    <col min="8" max="8" width="21.88671875" bestFit="1" customWidth="1"/>
    <col min="9" max="9" width="13.33203125" bestFit="1" customWidth="1"/>
    <col min="10" max="10" width="37" customWidth="1"/>
    <col min="11" max="11" width="59.44140625" customWidth="1"/>
  </cols>
  <sheetData>
    <row r="1" spans="1:11" ht="28.2" x14ac:dyDescent="0.3">
      <c r="A1" s="170" t="s">
        <v>19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1" x14ac:dyDescent="0.3">
      <c r="A2" s="171" t="s">
        <v>90</v>
      </c>
      <c r="B2" s="172"/>
      <c r="C2" s="25" t="s">
        <v>8</v>
      </c>
      <c r="D2" s="26" t="s">
        <v>1</v>
      </c>
      <c r="E2" s="159" t="s">
        <v>2</v>
      </c>
      <c r="F2" s="160"/>
      <c r="G2" s="26" t="s">
        <v>3</v>
      </c>
      <c r="H2" s="26" t="s">
        <v>4</v>
      </c>
      <c r="I2" s="26" t="s">
        <v>5</v>
      </c>
      <c r="J2" s="27" t="s">
        <v>6</v>
      </c>
      <c r="K2" s="28" t="s">
        <v>7</v>
      </c>
    </row>
    <row r="3" spans="1:11" x14ac:dyDescent="0.3">
      <c r="A3" s="173" t="s">
        <v>9</v>
      </c>
      <c r="B3" s="119"/>
      <c r="C3" s="39"/>
      <c r="D3" s="9"/>
      <c r="E3" s="10"/>
      <c r="F3" s="8"/>
      <c r="G3" s="10"/>
      <c r="H3" s="10"/>
      <c r="I3" s="8"/>
      <c r="J3" s="11"/>
      <c r="K3" s="22"/>
    </row>
    <row r="4" spans="1:11" x14ac:dyDescent="0.3">
      <c r="A4" s="173"/>
      <c r="B4" s="106"/>
      <c r="C4" s="2"/>
      <c r="D4" s="9"/>
      <c r="E4" s="10"/>
      <c r="F4" s="8"/>
      <c r="G4" s="10"/>
      <c r="H4" s="10"/>
      <c r="I4" s="8"/>
      <c r="J4" s="11"/>
      <c r="K4" s="22"/>
    </row>
    <row r="5" spans="1:11" x14ac:dyDescent="0.3">
      <c r="A5" s="173"/>
      <c r="B5" s="24"/>
      <c r="C5" s="2"/>
      <c r="D5" s="9"/>
      <c r="E5" s="10"/>
      <c r="F5" s="8"/>
      <c r="G5" s="10"/>
      <c r="H5" s="10"/>
      <c r="I5" s="8"/>
      <c r="J5" s="11"/>
      <c r="K5" s="22"/>
    </row>
    <row r="6" spans="1:11" x14ac:dyDescent="0.3">
      <c r="A6" s="173"/>
      <c r="B6" s="24"/>
      <c r="C6" s="2"/>
      <c r="D6" s="9"/>
      <c r="E6" s="10"/>
      <c r="F6" s="8"/>
      <c r="G6" s="10"/>
      <c r="H6" s="10"/>
      <c r="I6" s="8"/>
      <c r="J6" s="11"/>
      <c r="K6" s="22"/>
    </row>
    <row r="7" spans="1:11" x14ac:dyDescent="0.3">
      <c r="A7" s="173"/>
      <c r="B7" s="19"/>
      <c r="C7" s="2"/>
      <c r="D7" s="9"/>
      <c r="E7" s="10"/>
      <c r="F7" s="8"/>
      <c r="G7" s="10"/>
      <c r="H7" s="10"/>
      <c r="I7" s="8"/>
      <c r="J7" s="11"/>
      <c r="K7" s="22"/>
    </row>
    <row r="8" spans="1:11" x14ac:dyDescent="0.3">
      <c r="A8" s="173"/>
      <c r="B8" s="120"/>
      <c r="C8" s="39"/>
      <c r="D8" s="9"/>
      <c r="E8" s="10"/>
      <c r="F8" s="8"/>
      <c r="G8" s="10"/>
      <c r="H8" s="10"/>
      <c r="I8" s="8"/>
      <c r="J8" s="11"/>
      <c r="K8" s="5"/>
    </row>
    <row r="9" spans="1:11" x14ac:dyDescent="0.3">
      <c r="A9" s="173"/>
      <c r="B9" s="24"/>
      <c r="C9" s="2"/>
      <c r="D9" s="18"/>
      <c r="E9" s="10"/>
      <c r="F9" s="8"/>
      <c r="G9" s="10"/>
      <c r="H9" s="19"/>
      <c r="I9" s="19"/>
      <c r="J9" s="20"/>
      <c r="K9" s="5"/>
    </row>
    <row r="10" spans="1:11" ht="15.6" customHeight="1" x14ac:dyDescent="0.3">
      <c r="A10" s="174" t="s">
        <v>147</v>
      </c>
      <c r="B10" s="24"/>
      <c r="C10" s="39"/>
      <c r="D10" s="9"/>
      <c r="E10" s="10"/>
      <c r="F10" s="8"/>
      <c r="G10" s="10"/>
      <c r="H10" s="10"/>
      <c r="I10" s="8"/>
      <c r="J10" s="11"/>
      <c r="K10" s="22"/>
    </row>
    <row r="11" spans="1:11" ht="15.6" customHeight="1" x14ac:dyDescent="0.3">
      <c r="A11" s="173"/>
      <c r="B11" s="24" t="s">
        <v>233</v>
      </c>
      <c r="C11" s="39">
        <v>6000</v>
      </c>
      <c r="D11" s="9"/>
      <c r="E11" s="10"/>
      <c r="F11" s="8"/>
      <c r="G11" s="10"/>
      <c r="H11" s="10"/>
      <c r="I11" s="8"/>
      <c r="J11" s="11"/>
      <c r="K11" s="22"/>
    </row>
    <row r="12" spans="1:11" ht="15.6" customHeight="1" x14ac:dyDescent="0.3">
      <c r="A12" s="173"/>
      <c r="B12" s="17" t="s">
        <v>100</v>
      </c>
      <c r="C12" s="39">
        <v>3600</v>
      </c>
      <c r="D12" s="9"/>
      <c r="E12" s="10"/>
      <c r="F12" s="8"/>
      <c r="G12" s="10"/>
      <c r="H12" s="10"/>
      <c r="I12" s="8"/>
      <c r="J12" s="11"/>
      <c r="K12" s="22"/>
    </row>
    <row r="13" spans="1:11" ht="15.6" customHeight="1" x14ac:dyDescent="0.3">
      <c r="A13" s="173"/>
      <c r="B13" s="40" t="s">
        <v>170</v>
      </c>
      <c r="C13" s="39">
        <v>8000</v>
      </c>
      <c r="D13" s="9"/>
      <c r="E13" s="10"/>
      <c r="F13" s="8"/>
      <c r="G13" s="10"/>
      <c r="H13" s="10"/>
      <c r="I13" s="8"/>
      <c r="J13" s="11"/>
      <c r="K13" s="22"/>
    </row>
    <row r="14" spans="1:11" ht="15.6" customHeight="1" x14ac:dyDescent="0.3">
      <c r="A14" s="173"/>
      <c r="B14" s="17"/>
      <c r="C14" s="39"/>
      <c r="D14" s="9"/>
      <c r="E14" s="10"/>
      <c r="F14" s="8"/>
      <c r="G14" s="10"/>
      <c r="H14" s="10"/>
      <c r="I14" s="8"/>
      <c r="J14" s="11"/>
      <c r="K14" s="22"/>
    </row>
    <row r="15" spans="1:11" ht="15.6" customHeight="1" x14ac:dyDescent="0.3">
      <c r="A15" s="173"/>
      <c r="B15" s="17"/>
      <c r="C15" s="39"/>
      <c r="D15" s="9"/>
      <c r="E15" s="10"/>
      <c r="F15" s="8"/>
      <c r="G15" s="10"/>
      <c r="H15" s="10"/>
      <c r="I15" s="8"/>
      <c r="J15" s="11"/>
      <c r="K15" s="22"/>
    </row>
    <row r="16" spans="1:11" ht="15.6" customHeight="1" x14ac:dyDescent="0.3">
      <c r="A16" s="173"/>
      <c r="B16" s="17"/>
      <c r="C16" s="39"/>
      <c r="D16" s="9"/>
      <c r="E16" s="10"/>
      <c r="F16" s="8"/>
      <c r="G16" s="10"/>
      <c r="H16" s="10"/>
      <c r="I16" s="8"/>
      <c r="J16" s="11"/>
      <c r="K16" s="22"/>
    </row>
    <row r="17" spans="1:11" ht="15.6" customHeight="1" x14ac:dyDescent="0.3">
      <c r="A17" s="173"/>
      <c r="B17" s="17"/>
      <c r="C17" s="39"/>
      <c r="D17" s="9"/>
      <c r="E17" s="10"/>
      <c r="F17" s="8"/>
      <c r="G17" s="10"/>
      <c r="H17" s="10"/>
      <c r="I17" s="8"/>
      <c r="J17" s="11"/>
      <c r="K17" s="22"/>
    </row>
    <row r="18" spans="1:11" ht="15.6" customHeight="1" x14ac:dyDescent="0.3">
      <c r="A18" s="173"/>
      <c r="B18" s="24"/>
      <c r="C18" s="39"/>
      <c r="D18" s="9"/>
      <c r="E18" s="10"/>
      <c r="F18" s="8"/>
      <c r="G18" s="10"/>
      <c r="H18" s="10"/>
      <c r="I18" s="8"/>
      <c r="J18" s="11"/>
      <c r="K18" s="22"/>
    </row>
    <row r="19" spans="1:11" ht="15.6" customHeight="1" x14ac:dyDescent="0.3">
      <c r="A19" s="173"/>
      <c r="B19" s="24"/>
      <c r="C19" s="39"/>
      <c r="D19" s="9"/>
      <c r="E19" s="10"/>
      <c r="F19" s="8"/>
      <c r="G19" s="10"/>
      <c r="H19" s="10"/>
      <c r="I19" s="8"/>
      <c r="J19" s="11"/>
      <c r="K19" s="22"/>
    </row>
    <row r="20" spans="1:11" ht="15.6" customHeight="1" x14ac:dyDescent="0.3">
      <c r="A20" s="173"/>
      <c r="B20" s="24"/>
      <c r="C20" s="2"/>
      <c r="D20" s="9"/>
      <c r="E20" s="10"/>
      <c r="F20" s="8"/>
      <c r="G20" s="10"/>
      <c r="H20" s="10"/>
      <c r="I20" s="8"/>
      <c r="J20" s="11"/>
      <c r="K20" s="22"/>
    </row>
    <row r="21" spans="1:11" ht="15.6" customHeight="1" x14ac:dyDescent="0.3">
      <c r="A21" s="173"/>
      <c r="B21" s="17"/>
      <c r="C21" s="39"/>
      <c r="D21" s="9"/>
      <c r="E21" s="10"/>
      <c r="F21" s="8"/>
      <c r="G21" s="10"/>
      <c r="H21" s="10"/>
      <c r="I21" s="8"/>
      <c r="J21" s="11"/>
      <c r="K21" s="22"/>
    </row>
    <row r="22" spans="1:11" ht="15.6" customHeight="1" x14ac:dyDescent="0.3">
      <c r="A22" s="173"/>
      <c r="B22" s="40"/>
      <c r="C22" s="39"/>
      <c r="D22" s="9"/>
      <c r="E22" s="10"/>
      <c r="F22" s="8"/>
      <c r="G22" s="10"/>
      <c r="H22" s="10"/>
      <c r="I22" s="8"/>
      <c r="J22" s="11"/>
      <c r="K22" s="22"/>
    </row>
    <row r="23" spans="1:11" ht="15.6" customHeight="1" x14ac:dyDescent="0.3">
      <c r="A23" s="175"/>
      <c r="B23" s="17"/>
      <c r="C23" s="39"/>
      <c r="D23" s="9"/>
      <c r="E23" s="10"/>
      <c r="F23" s="8"/>
      <c r="G23" s="10"/>
      <c r="H23" s="10"/>
      <c r="I23" s="8"/>
      <c r="J23" s="11"/>
      <c r="K23" s="5"/>
    </row>
    <row r="24" spans="1:11" ht="26.4" customHeight="1" x14ac:dyDescent="0.3">
      <c r="A24" s="168" t="s">
        <v>8</v>
      </c>
      <c r="B24" s="169"/>
      <c r="C24" s="109">
        <f>SUM(C3:C23)</f>
        <v>17600</v>
      </c>
      <c r="D24" s="1"/>
      <c r="E24" s="1"/>
      <c r="F24" s="1"/>
      <c r="G24" s="1"/>
      <c r="H24" s="1"/>
      <c r="I24" s="1"/>
      <c r="J24" s="1"/>
    </row>
    <row r="25" spans="1:11" ht="15.6" customHeight="1" x14ac:dyDescent="0.3">
      <c r="B25" s="4"/>
      <c r="C25" s="46"/>
    </row>
    <row r="26" spans="1:11" ht="15.6" customHeight="1" x14ac:dyDescent="0.3">
      <c r="C26" s="14"/>
    </row>
  </sheetData>
  <mergeCells count="6">
    <mergeCell ref="A24:B24"/>
    <mergeCell ref="A1:K1"/>
    <mergeCell ref="A2:B2"/>
    <mergeCell ref="E2:F2"/>
    <mergeCell ref="A3:A9"/>
    <mergeCell ref="A10:A23"/>
  </mergeCells>
  <pageMargins left="0.25" right="0.25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EA8DD-777E-4D2B-9DA6-E1ECBD653A97}">
  <sheetPr>
    <pageSetUpPr fitToPage="1"/>
  </sheetPr>
  <dimension ref="A1:K56"/>
  <sheetViews>
    <sheetView zoomScale="70" zoomScaleNormal="70" zoomScaleSheetLayoutView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1" sqref="C51:C55"/>
    </sheetView>
  </sheetViews>
  <sheetFormatPr defaultRowHeight="15.6" customHeight="1" x14ac:dyDescent="0.3"/>
  <cols>
    <col min="1" max="1" width="3.33203125" customWidth="1"/>
    <col min="2" max="2" width="42.6640625" bestFit="1" customWidth="1"/>
    <col min="3" max="3" width="20.109375" bestFit="1" customWidth="1"/>
    <col min="4" max="4" width="19" customWidth="1"/>
    <col min="5" max="5" width="5.6640625" customWidth="1"/>
    <col min="6" max="6" width="24.33203125" bestFit="1" customWidth="1"/>
    <col min="7" max="7" width="12" customWidth="1"/>
    <col min="8" max="8" width="21.88671875" bestFit="1" customWidth="1"/>
    <col min="9" max="9" width="13.33203125" bestFit="1" customWidth="1"/>
    <col min="10" max="10" width="44.109375" bestFit="1" customWidth="1"/>
    <col min="11" max="11" width="29" hidden="1" customWidth="1"/>
    <col min="15" max="15" width="15" bestFit="1" customWidth="1"/>
  </cols>
  <sheetData>
    <row r="1" spans="1:11" ht="28.2" customHeight="1" x14ac:dyDescent="0.3">
      <c r="A1" s="170" t="s">
        <v>19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1" ht="18" customHeight="1" x14ac:dyDescent="0.3">
      <c r="A2" s="171" t="s">
        <v>9</v>
      </c>
      <c r="B2" s="172"/>
      <c r="C2" s="25" t="s">
        <v>8</v>
      </c>
      <c r="D2" s="26" t="s">
        <v>1</v>
      </c>
      <c r="E2" s="159" t="s">
        <v>2</v>
      </c>
      <c r="F2" s="160"/>
      <c r="G2" s="26" t="s">
        <v>3</v>
      </c>
      <c r="H2" s="26" t="s">
        <v>4</v>
      </c>
      <c r="I2" s="26" t="s">
        <v>5</v>
      </c>
      <c r="J2" s="27" t="s">
        <v>6</v>
      </c>
      <c r="K2" s="28" t="s">
        <v>7</v>
      </c>
    </row>
    <row r="3" spans="1:11" x14ac:dyDescent="0.3">
      <c r="A3" s="174" t="s">
        <v>9</v>
      </c>
      <c r="B3" s="97" t="s">
        <v>21</v>
      </c>
      <c r="C3" s="39">
        <v>6029.42</v>
      </c>
      <c r="D3" s="100" t="s">
        <v>84</v>
      </c>
      <c r="E3" s="101" t="s">
        <v>42</v>
      </c>
      <c r="F3" s="102" t="s">
        <v>43</v>
      </c>
      <c r="G3" s="101" t="s">
        <v>44</v>
      </c>
      <c r="H3" s="103" t="s">
        <v>157</v>
      </c>
      <c r="I3" s="103" t="s">
        <v>28</v>
      </c>
      <c r="J3" s="104" t="s">
        <v>156</v>
      </c>
      <c r="K3" s="112"/>
    </row>
    <row r="4" spans="1:11" ht="15.6" customHeight="1" x14ac:dyDescent="0.3">
      <c r="A4" s="173"/>
      <c r="B4" s="17" t="s">
        <v>24</v>
      </c>
      <c r="C4" s="39">
        <v>8229.42</v>
      </c>
      <c r="D4" s="18" t="s">
        <v>47</v>
      </c>
      <c r="E4" s="10" t="s">
        <v>65</v>
      </c>
      <c r="F4" s="8" t="s">
        <v>66</v>
      </c>
      <c r="G4" s="10" t="s">
        <v>78</v>
      </c>
      <c r="H4" s="19" t="s">
        <v>77</v>
      </c>
      <c r="I4" s="19" t="s">
        <v>1</v>
      </c>
      <c r="J4" s="20" t="s">
        <v>79</v>
      </c>
      <c r="K4" s="5"/>
    </row>
    <row r="5" spans="1:11" ht="15.6" customHeight="1" x14ac:dyDescent="0.3">
      <c r="A5" s="173"/>
      <c r="B5" s="17" t="s">
        <v>244</v>
      </c>
      <c r="C5" s="2">
        <v>929.42000000000007</v>
      </c>
      <c r="D5" s="18" t="s">
        <v>159</v>
      </c>
      <c r="E5" s="69" t="s">
        <v>49</v>
      </c>
      <c r="F5" s="70" t="s">
        <v>50</v>
      </c>
      <c r="G5" s="69" t="s">
        <v>92</v>
      </c>
      <c r="H5" s="80" t="s">
        <v>160</v>
      </c>
      <c r="I5" s="80"/>
      <c r="J5" s="105"/>
      <c r="K5" s="5"/>
    </row>
    <row r="6" spans="1:11" ht="15.6" customHeight="1" x14ac:dyDescent="0.3">
      <c r="A6" s="173"/>
      <c r="B6" s="17" t="s">
        <v>125</v>
      </c>
      <c r="C6" s="2">
        <v>1929.42</v>
      </c>
      <c r="D6" s="9" t="s">
        <v>132</v>
      </c>
      <c r="E6" s="10" t="s">
        <v>26</v>
      </c>
      <c r="F6" s="8" t="s">
        <v>27</v>
      </c>
      <c r="G6" s="10" t="s">
        <v>135</v>
      </c>
      <c r="H6" s="10" t="s">
        <v>134</v>
      </c>
      <c r="I6" s="8" t="s">
        <v>1</v>
      </c>
      <c r="J6" s="11" t="s">
        <v>133</v>
      </c>
      <c r="K6" s="22"/>
    </row>
    <row r="7" spans="1:11" ht="15.6" customHeight="1" x14ac:dyDescent="0.3">
      <c r="A7" s="173"/>
      <c r="B7" s="106" t="s">
        <v>71</v>
      </c>
      <c r="C7" s="2">
        <v>8000</v>
      </c>
      <c r="D7" s="18" t="s">
        <v>97</v>
      </c>
      <c r="E7" s="10" t="s">
        <v>41</v>
      </c>
      <c r="F7" s="8" t="s">
        <v>40</v>
      </c>
      <c r="G7" s="24">
        <v>1034</v>
      </c>
      <c r="H7" s="19" t="s">
        <v>73</v>
      </c>
      <c r="I7" s="19" t="s">
        <v>39</v>
      </c>
      <c r="J7" s="20" t="s">
        <v>72</v>
      </c>
      <c r="K7" s="5"/>
    </row>
    <row r="8" spans="1:11" ht="15.6" customHeight="1" x14ac:dyDescent="0.3">
      <c r="A8" s="173"/>
      <c r="B8" s="17" t="s">
        <v>25</v>
      </c>
      <c r="C8" s="2">
        <v>16529.419999999998</v>
      </c>
      <c r="D8" s="23" t="s">
        <v>86</v>
      </c>
      <c r="E8" s="10" t="s">
        <v>65</v>
      </c>
      <c r="F8" s="8" t="s">
        <v>66</v>
      </c>
      <c r="G8" s="24">
        <v>1983</v>
      </c>
      <c r="H8" s="19" t="s">
        <v>85</v>
      </c>
      <c r="I8" s="19"/>
      <c r="J8" s="20"/>
      <c r="K8" s="22"/>
    </row>
    <row r="9" spans="1:11" ht="15.6" customHeight="1" x14ac:dyDescent="0.3">
      <c r="A9" s="173"/>
      <c r="B9" s="17" t="s">
        <v>148</v>
      </c>
      <c r="C9" s="2">
        <v>7800</v>
      </c>
      <c r="D9" s="23" t="s">
        <v>195</v>
      </c>
      <c r="E9" s="10"/>
      <c r="F9" s="8"/>
      <c r="G9" s="24"/>
      <c r="H9" s="19"/>
      <c r="I9" s="19"/>
      <c r="J9" s="20"/>
      <c r="K9" s="22" t="s">
        <v>203</v>
      </c>
    </row>
    <row r="10" spans="1:11" ht="15.6" customHeight="1" x14ac:dyDescent="0.3">
      <c r="A10" s="173"/>
      <c r="B10" s="17" t="s">
        <v>22</v>
      </c>
      <c r="C10" s="2">
        <v>1200</v>
      </c>
      <c r="D10" s="23" t="s">
        <v>32</v>
      </c>
      <c r="E10" s="10" t="s">
        <v>26</v>
      </c>
      <c r="F10" s="8" t="s">
        <v>27</v>
      </c>
      <c r="G10" s="10" t="s">
        <v>31</v>
      </c>
      <c r="H10" s="24" t="s">
        <v>34</v>
      </c>
      <c r="I10" s="8" t="s">
        <v>1</v>
      </c>
      <c r="J10" s="20" t="s">
        <v>33</v>
      </c>
      <c r="K10" s="22" t="s">
        <v>318</v>
      </c>
    </row>
    <row r="11" spans="1:11" ht="15.6" customHeight="1" x14ac:dyDescent="0.3">
      <c r="A11" s="173"/>
      <c r="B11" s="17" t="s">
        <v>23</v>
      </c>
      <c r="C11" s="2">
        <v>16929.419999999998</v>
      </c>
      <c r="D11" s="9" t="s">
        <v>98</v>
      </c>
      <c r="E11" s="10" t="s">
        <v>37</v>
      </c>
      <c r="F11" s="8" t="s">
        <v>38</v>
      </c>
      <c r="G11" s="10" t="s">
        <v>35</v>
      </c>
      <c r="H11" s="10" t="s">
        <v>36</v>
      </c>
      <c r="I11" s="8"/>
      <c r="J11" s="11"/>
      <c r="K11" s="5"/>
    </row>
    <row r="12" spans="1:11" ht="15.6" customHeight="1" x14ac:dyDescent="0.3">
      <c r="A12" s="173"/>
      <c r="B12" s="24" t="s">
        <v>126</v>
      </c>
      <c r="C12" s="2">
        <v>4329.42</v>
      </c>
      <c r="D12" s="9" t="s">
        <v>127</v>
      </c>
      <c r="E12" s="10" t="s">
        <v>26</v>
      </c>
      <c r="F12" s="8" t="s">
        <v>27</v>
      </c>
      <c r="G12" s="10" t="s">
        <v>128</v>
      </c>
      <c r="H12" s="10" t="s">
        <v>129</v>
      </c>
      <c r="I12" s="8"/>
      <c r="J12" s="11"/>
      <c r="K12" s="22"/>
    </row>
    <row r="13" spans="1:11" ht="15.6" customHeight="1" x14ac:dyDescent="0.3">
      <c r="A13" s="173"/>
      <c r="B13" s="79" t="s">
        <v>140</v>
      </c>
      <c r="C13" s="2">
        <v>5529.42</v>
      </c>
      <c r="D13" s="9"/>
      <c r="E13" s="10"/>
      <c r="F13" s="8"/>
      <c r="G13" s="10"/>
      <c r="H13" s="10"/>
      <c r="I13" s="8"/>
      <c r="J13" s="11"/>
      <c r="K13" s="22"/>
    </row>
    <row r="14" spans="1:11" ht="15.6" customHeight="1" x14ac:dyDescent="0.3">
      <c r="A14" s="173"/>
      <c r="B14" s="24"/>
      <c r="C14" s="39"/>
      <c r="D14" s="9"/>
      <c r="E14" s="10"/>
      <c r="F14" s="8"/>
      <c r="G14" s="10"/>
      <c r="H14" s="10"/>
      <c r="I14" s="8"/>
      <c r="J14" s="11"/>
      <c r="K14" s="22"/>
    </row>
    <row r="15" spans="1:11" ht="15.6" customHeight="1" x14ac:dyDescent="0.3">
      <c r="A15" s="173"/>
      <c r="B15" s="24"/>
      <c r="C15" s="56">
        <f>SUM(C3:C14)</f>
        <v>77435.359999999986</v>
      </c>
      <c r="D15" s="51"/>
      <c r="E15" s="52"/>
      <c r="F15" s="53"/>
      <c r="G15" s="53"/>
      <c r="H15" s="53"/>
      <c r="I15" s="8"/>
      <c r="J15" s="54"/>
      <c r="K15" s="5"/>
    </row>
    <row r="16" spans="1:11" ht="15.6" customHeight="1" x14ac:dyDescent="0.3">
      <c r="A16" s="173"/>
      <c r="B16" s="24"/>
      <c r="C16" s="2"/>
      <c r="D16" s="51"/>
      <c r="E16" s="52"/>
      <c r="F16" s="53"/>
      <c r="G16" s="3"/>
      <c r="H16" s="3"/>
      <c r="I16" s="53"/>
      <c r="J16" s="54"/>
      <c r="K16" s="5"/>
    </row>
    <row r="17" spans="1:11" ht="15.6" customHeight="1" x14ac:dyDescent="0.3">
      <c r="A17" s="78"/>
      <c r="B17" s="72" t="s">
        <v>18</v>
      </c>
      <c r="C17" s="39">
        <v>9929.42</v>
      </c>
      <c r="D17" s="73" t="s">
        <v>62</v>
      </c>
      <c r="E17" s="74" t="s">
        <v>29</v>
      </c>
      <c r="F17" s="75" t="s">
        <v>30</v>
      </c>
      <c r="G17" s="74" t="s">
        <v>63</v>
      </c>
      <c r="H17" s="74" t="s">
        <v>64</v>
      </c>
      <c r="I17" s="75" t="s">
        <v>1</v>
      </c>
      <c r="J17" s="76" t="s">
        <v>83</v>
      </c>
      <c r="K17" s="77" t="s">
        <v>124</v>
      </c>
    </row>
    <row r="18" spans="1:11" x14ac:dyDescent="0.3">
      <c r="A18" s="174" t="s">
        <v>82</v>
      </c>
      <c r="B18" s="17" t="s">
        <v>70</v>
      </c>
      <c r="C18" s="2">
        <v>19529.419999999998</v>
      </c>
      <c r="D18" s="9" t="s">
        <v>196</v>
      </c>
      <c r="E18" s="10"/>
      <c r="F18" s="8"/>
      <c r="G18" s="10"/>
      <c r="H18" s="10"/>
      <c r="I18" s="8"/>
      <c r="J18" s="11"/>
      <c r="K18" s="5"/>
    </row>
    <row r="19" spans="1:11" x14ac:dyDescent="0.3">
      <c r="A19" s="173"/>
      <c r="B19" s="17" t="s">
        <v>15</v>
      </c>
      <c r="C19" s="2">
        <v>16591.919999999998</v>
      </c>
      <c r="D19" s="9" t="s">
        <v>51</v>
      </c>
      <c r="E19" s="10"/>
      <c r="F19" s="8"/>
      <c r="G19" s="10"/>
      <c r="H19" s="10"/>
      <c r="I19" s="8" t="s">
        <v>1</v>
      </c>
      <c r="J19" s="11" t="s">
        <v>52</v>
      </c>
      <c r="K19" s="5"/>
    </row>
    <row r="20" spans="1:11" x14ac:dyDescent="0.3">
      <c r="A20" s="173"/>
      <c r="B20" s="17" t="s">
        <v>155</v>
      </c>
      <c r="C20" s="2">
        <v>7679.42</v>
      </c>
      <c r="D20" s="9"/>
      <c r="E20" s="10"/>
      <c r="F20" s="8"/>
      <c r="G20" s="10"/>
      <c r="H20" s="10"/>
      <c r="I20" s="8"/>
      <c r="J20" s="11"/>
      <c r="K20" s="5"/>
    </row>
    <row r="21" spans="1:11" x14ac:dyDescent="0.3">
      <c r="A21" s="173"/>
      <c r="B21" s="17" t="s">
        <v>165</v>
      </c>
      <c r="C21" s="2">
        <v>14529.42</v>
      </c>
      <c r="D21" s="9"/>
      <c r="E21" s="10"/>
      <c r="F21" s="8"/>
      <c r="G21" s="10"/>
      <c r="H21" s="10"/>
      <c r="I21" s="8"/>
      <c r="J21" s="11"/>
      <c r="K21" s="5"/>
    </row>
    <row r="22" spans="1:11" x14ac:dyDescent="0.3">
      <c r="A22" s="173"/>
      <c r="B22" s="17" t="s">
        <v>309</v>
      </c>
      <c r="C22" s="2">
        <v>779.42000000000007</v>
      </c>
      <c r="D22" s="9" t="s">
        <v>95</v>
      </c>
      <c r="E22" s="10" t="s">
        <v>45</v>
      </c>
      <c r="F22" s="8" t="s">
        <v>53</v>
      </c>
      <c r="G22" s="10" t="s">
        <v>44</v>
      </c>
      <c r="H22" s="10" t="s">
        <v>54</v>
      </c>
      <c r="I22" s="8" t="s">
        <v>39</v>
      </c>
      <c r="J22" s="11" t="s">
        <v>55</v>
      </c>
      <c r="K22" s="5"/>
    </row>
    <row r="23" spans="1:11" x14ac:dyDescent="0.3">
      <c r="A23" s="173"/>
      <c r="B23" s="113" t="s">
        <v>137</v>
      </c>
      <c r="C23" s="2">
        <v>15729.42</v>
      </c>
      <c r="D23" s="9"/>
      <c r="E23" s="10"/>
      <c r="F23" s="8"/>
      <c r="G23" s="10"/>
      <c r="H23" s="10"/>
      <c r="I23" s="8"/>
      <c r="J23" s="11"/>
      <c r="K23" s="5"/>
    </row>
    <row r="24" spans="1:11" x14ac:dyDescent="0.3">
      <c r="A24" s="173"/>
      <c r="B24" s="113" t="s">
        <v>136</v>
      </c>
      <c r="C24" s="2">
        <v>1000</v>
      </c>
      <c r="D24" s="9"/>
      <c r="E24" s="10"/>
      <c r="F24" s="8"/>
      <c r="G24" s="10"/>
      <c r="H24" s="10"/>
      <c r="I24" s="8"/>
      <c r="J24" s="11"/>
      <c r="K24" s="22" t="s">
        <v>203</v>
      </c>
    </row>
    <row r="25" spans="1:11" x14ac:dyDescent="0.3">
      <c r="A25" s="173"/>
      <c r="B25" s="113" t="s">
        <v>139</v>
      </c>
      <c r="C25" s="2">
        <v>5529.42</v>
      </c>
      <c r="D25" s="9"/>
      <c r="E25" s="10"/>
      <c r="F25" s="8"/>
      <c r="G25" s="10"/>
      <c r="H25" s="10"/>
      <c r="I25" s="8"/>
      <c r="J25" s="11"/>
      <c r="K25" s="5"/>
    </row>
    <row r="26" spans="1:11" x14ac:dyDescent="0.3">
      <c r="A26" s="173"/>
      <c r="B26" s="113" t="s">
        <v>109</v>
      </c>
      <c r="C26" s="2">
        <v>1529.42</v>
      </c>
      <c r="D26" s="9" t="s">
        <v>114</v>
      </c>
      <c r="E26" s="10" t="s">
        <v>42</v>
      </c>
      <c r="F26" s="8" t="s">
        <v>43</v>
      </c>
      <c r="G26" s="10" t="s">
        <v>44</v>
      </c>
      <c r="H26" s="10" t="s">
        <v>116</v>
      </c>
      <c r="I26" s="8" t="s">
        <v>1</v>
      </c>
      <c r="J26" s="11" t="s">
        <v>115</v>
      </c>
      <c r="K26" s="5"/>
    </row>
    <row r="27" spans="1:11" x14ac:dyDescent="0.3">
      <c r="A27" s="173"/>
      <c r="B27" s="24" t="s">
        <v>120</v>
      </c>
      <c r="C27" s="2">
        <v>5529.42</v>
      </c>
      <c r="D27" s="18" t="s">
        <v>121</v>
      </c>
      <c r="E27" s="10" t="s">
        <v>26</v>
      </c>
      <c r="F27" s="8" t="s">
        <v>27</v>
      </c>
      <c r="G27" s="21" t="s">
        <v>31</v>
      </c>
      <c r="H27" s="21" t="s">
        <v>122</v>
      </c>
      <c r="I27" s="19" t="s">
        <v>1</v>
      </c>
      <c r="J27" s="20" t="s">
        <v>123</v>
      </c>
      <c r="K27" s="107"/>
    </row>
    <row r="28" spans="1:11" x14ac:dyDescent="0.3">
      <c r="A28" s="173"/>
      <c r="B28" s="17" t="s">
        <v>16</v>
      </c>
      <c r="C28" s="2">
        <v>3529.42</v>
      </c>
      <c r="D28" s="9" t="s">
        <v>96</v>
      </c>
      <c r="E28" s="10" t="s">
        <v>42</v>
      </c>
      <c r="F28" s="8" t="s">
        <v>43</v>
      </c>
      <c r="G28" s="10" t="s">
        <v>44</v>
      </c>
      <c r="H28" s="10" t="s">
        <v>58</v>
      </c>
      <c r="I28" s="8"/>
      <c r="J28" s="11"/>
      <c r="K28" s="5"/>
    </row>
    <row r="29" spans="1:11" x14ac:dyDescent="0.3">
      <c r="A29" s="173"/>
      <c r="B29" s="17" t="s">
        <v>148</v>
      </c>
      <c r="C29" s="2">
        <v>4900</v>
      </c>
      <c r="D29" s="9"/>
      <c r="E29" s="10"/>
      <c r="F29" s="8"/>
      <c r="G29" s="10"/>
      <c r="H29" s="10"/>
      <c r="I29" s="8"/>
      <c r="J29" s="11"/>
      <c r="K29" s="22" t="s">
        <v>203</v>
      </c>
    </row>
    <row r="30" spans="1:11" x14ac:dyDescent="0.3">
      <c r="A30" s="173"/>
      <c r="B30" s="17" t="s">
        <v>91</v>
      </c>
      <c r="C30" s="2">
        <v>2500</v>
      </c>
      <c r="D30" s="9"/>
      <c r="E30" s="10"/>
      <c r="F30" s="8"/>
      <c r="G30" s="10"/>
      <c r="H30" s="10"/>
      <c r="I30" s="8"/>
      <c r="J30" s="11"/>
      <c r="K30" s="22" t="s">
        <v>204</v>
      </c>
    </row>
    <row r="31" spans="1:11" x14ac:dyDescent="0.3">
      <c r="A31" s="173"/>
      <c r="B31" s="17"/>
      <c r="C31" s="2"/>
      <c r="D31" s="9"/>
      <c r="E31" s="10"/>
      <c r="F31" s="8"/>
      <c r="G31" s="10"/>
      <c r="H31" s="10"/>
      <c r="I31" s="8"/>
      <c r="J31" s="11"/>
      <c r="K31" s="22" t="s">
        <v>204</v>
      </c>
    </row>
    <row r="32" spans="1:11" x14ac:dyDescent="0.3">
      <c r="A32" s="173"/>
      <c r="B32" s="17"/>
      <c r="C32" s="56">
        <f>SUM(C17:C31)</f>
        <v>109286.11999999998</v>
      </c>
      <c r="D32" s="9"/>
      <c r="E32" s="10"/>
      <c r="F32" s="8"/>
      <c r="G32" s="10"/>
      <c r="H32" s="10"/>
      <c r="I32" s="8"/>
      <c r="J32" s="11"/>
      <c r="K32" s="5"/>
    </row>
    <row r="33" spans="1:11" x14ac:dyDescent="0.3">
      <c r="A33" s="175"/>
      <c r="B33" s="68"/>
      <c r="C33" s="2"/>
      <c r="D33" s="9"/>
      <c r="E33" s="10"/>
      <c r="F33" s="8"/>
      <c r="G33" s="10"/>
      <c r="H33" s="10"/>
      <c r="I33" s="8"/>
      <c r="J33" s="11"/>
      <c r="K33" s="5"/>
    </row>
    <row r="34" spans="1:11" x14ac:dyDescent="0.3">
      <c r="A34" s="78"/>
      <c r="B34" s="57" t="s">
        <v>130</v>
      </c>
      <c r="C34" s="2"/>
      <c r="D34" s="9"/>
      <c r="E34" s="10"/>
      <c r="F34" s="8"/>
      <c r="G34" s="10"/>
      <c r="H34" s="10"/>
      <c r="I34" s="8"/>
      <c r="J34" s="11"/>
      <c r="K34" s="5"/>
    </row>
    <row r="35" spans="1:11" x14ac:dyDescent="0.3">
      <c r="A35" s="78"/>
      <c r="B35" s="24" t="s">
        <v>99</v>
      </c>
      <c r="C35" s="2">
        <v>5529.42</v>
      </c>
      <c r="D35" s="9" t="s">
        <v>87</v>
      </c>
      <c r="E35" s="10" t="s">
        <v>42</v>
      </c>
      <c r="F35" s="8" t="s">
        <v>74</v>
      </c>
      <c r="G35" s="10" t="s">
        <v>44</v>
      </c>
      <c r="H35" s="10" t="s">
        <v>88</v>
      </c>
      <c r="I35" s="8" t="s">
        <v>1</v>
      </c>
      <c r="J35" s="11" t="s">
        <v>89</v>
      </c>
      <c r="K35" s="22"/>
    </row>
    <row r="36" spans="1:11" x14ac:dyDescent="0.3">
      <c r="A36" s="78"/>
      <c r="B36" s="24"/>
      <c r="C36" s="2"/>
      <c r="D36" s="9"/>
      <c r="E36" s="10"/>
      <c r="F36" s="8"/>
      <c r="G36" s="10"/>
      <c r="H36" s="10"/>
      <c r="I36" s="8"/>
      <c r="J36" s="11"/>
      <c r="K36" s="22"/>
    </row>
    <row r="37" spans="1:11" x14ac:dyDescent="0.3">
      <c r="A37" s="78"/>
      <c r="B37" s="24"/>
      <c r="C37" s="56">
        <f>SUM(C35:C35)</f>
        <v>5529.42</v>
      </c>
      <c r="D37" s="9"/>
      <c r="E37" s="10"/>
      <c r="F37" s="8"/>
      <c r="G37" s="10"/>
      <c r="H37" s="10"/>
      <c r="I37" s="8"/>
      <c r="J37" s="11"/>
      <c r="K37" s="22"/>
    </row>
    <row r="38" spans="1:11" x14ac:dyDescent="0.3">
      <c r="A38" s="177"/>
      <c r="B38" s="57" t="s">
        <v>94</v>
      </c>
      <c r="C38" s="56"/>
      <c r="D38" s="9"/>
      <c r="E38" s="10"/>
      <c r="F38" s="8"/>
      <c r="G38" s="10"/>
      <c r="H38" s="10"/>
      <c r="I38" s="8"/>
      <c r="J38" s="11"/>
      <c r="K38" s="5"/>
    </row>
    <row r="39" spans="1:11" x14ac:dyDescent="0.3">
      <c r="A39" s="178"/>
      <c r="B39" s="8" t="s">
        <v>101</v>
      </c>
      <c r="C39" s="39">
        <v>12200</v>
      </c>
      <c r="D39" s="9" t="s">
        <v>105</v>
      </c>
      <c r="E39" s="10" t="s">
        <v>26</v>
      </c>
      <c r="F39" s="8" t="s">
        <v>27</v>
      </c>
      <c r="G39" s="10" t="s">
        <v>108</v>
      </c>
      <c r="H39" s="10" t="s">
        <v>107</v>
      </c>
      <c r="I39" s="8" t="s">
        <v>1</v>
      </c>
      <c r="J39" s="11" t="s">
        <v>106</v>
      </c>
      <c r="K39" s="5"/>
    </row>
    <row r="40" spans="1:11" x14ac:dyDescent="0.3">
      <c r="A40" s="178"/>
      <c r="B40" s="8" t="s">
        <v>117</v>
      </c>
      <c r="C40" s="39">
        <v>3750</v>
      </c>
      <c r="D40" s="154" t="s">
        <v>118</v>
      </c>
      <c r="E40" s="101" t="s">
        <v>37</v>
      </c>
      <c r="F40" s="102" t="s">
        <v>302</v>
      </c>
      <c r="G40" s="101" t="s">
        <v>301</v>
      </c>
      <c r="H40" s="101" t="s">
        <v>300</v>
      </c>
      <c r="I40" s="102"/>
      <c r="J40" s="155"/>
      <c r="K40" s="5"/>
    </row>
    <row r="41" spans="1:11" x14ac:dyDescent="0.3">
      <c r="A41" s="178"/>
      <c r="B41" s="8"/>
      <c r="C41" s="71">
        <f>SUM(C39:C40)</f>
        <v>15950</v>
      </c>
      <c r="D41" s="9"/>
      <c r="E41" s="10"/>
      <c r="F41" s="8"/>
      <c r="G41" s="10"/>
      <c r="H41" s="10"/>
      <c r="I41" s="8"/>
      <c r="J41" s="11"/>
      <c r="K41" s="5"/>
    </row>
    <row r="42" spans="1:11" x14ac:dyDescent="0.3">
      <c r="A42" s="178"/>
      <c r="B42" s="68"/>
      <c r="C42" s="2"/>
      <c r="D42" s="9"/>
      <c r="E42" s="10"/>
      <c r="F42" s="8"/>
      <c r="G42" s="10"/>
      <c r="H42" s="10"/>
      <c r="I42" s="8"/>
      <c r="J42" s="11"/>
      <c r="K42" s="5"/>
    </row>
    <row r="43" spans="1:11" x14ac:dyDescent="0.3">
      <c r="A43" s="178"/>
      <c r="B43" s="57" t="s">
        <v>253</v>
      </c>
      <c r="C43" s="56"/>
      <c r="D43" s="9"/>
      <c r="E43" s="10"/>
      <c r="F43" s="8"/>
      <c r="G43" s="10"/>
      <c r="H43" s="10"/>
      <c r="I43" s="8"/>
      <c r="J43" s="11"/>
      <c r="K43" s="5"/>
    </row>
    <row r="44" spans="1:11" x14ac:dyDescent="0.3">
      <c r="A44" s="178"/>
      <c r="B44" s="119" t="s">
        <v>226</v>
      </c>
      <c r="C44" s="39">
        <v>1200</v>
      </c>
      <c r="D44" s="9" t="s">
        <v>105</v>
      </c>
      <c r="E44" s="10" t="s">
        <v>26</v>
      </c>
      <c r="F44" s="8" t="s">
        <v>27</v>
      </c>
      <c r="G44" s="10" t="s">
        <v>108</v>
      </c>
      <c r="H44" s="10" t="s">
        <v>107</v>
      </c>
      <c r="I44" s="8" t="s">
        <v>1</v>
      </c>
      <c r="J44" s="11" t="s">
        <v>106</v>
      </c>
      <c r="K44" s="5"/>
    </row>
    <row r="45" spans="1:11" x14ac:dyDescent="0.3">
      <c r="A45" s="178"/>
      <c r="B45" s="106" t="s">
        <v>239</v>
      </c>
      <c r="C45" s="2">
        <v>4529.42</v>
      </c>
      <c r="D45" s="9"/>
      <c r="E45" s="10"/>
      <c r="F45" s="8"/>
      <c r="G45" s="10"/>
      <c r="H45" s="10"/>
      <c r="I45" s="8"/>
      <c r="J45" s="11"/>
      <c r="K45" s="5"/>
    </row>
    <row r="46" spans="1:11" x14ac:dyDescent="0.3">
      <c r="A46" s="178"/>
      <c r="B46" s="8"/>
      <c r="C46" s="71">
        <f>SUM(C44:C45)</f>
        <v>5729.42</v>
      </c>
      <c r="D46" s="9"/>
      <c r="E46" s="10"/>
      <c r="F46" s="8"/>
      <c r="G46" s="10"/>
      <c r="H46" s="10"/>
      <c r="I46" s="8"/>
      <c r="J46" s="11"/>
      <c r="K46" s="5"/>
    </row>
    <row r="47" spans="1:11" x14ac:dyDescent="0.3">
      <c r="A47" s="178"/>
      <c r="B47" s="68"/>
      <c r="C47" s="2"/>
      <c r="D47" s="9"/>
      <c r="E47" s="10"/>
      <c r="F47" s="8"/>
      <c r="G47" s="10"/>
      <c r="H47" s="10"/>
      <c r="I47" s="8"/>
      <c r="J47" s="11"/>
      <c r="K47" s="5"/>
    </row>
    <row r="48" spans="1:11" x14ac:dyDescent="0.3">
      <c r="A48" s="179"/>
      <c r="B48" s="19"/>
      <c r="C48" s="2"/>
      <c r="D48" s="9"/>
      <c r="E48" s="10"/>
      <c r="F48" s="8"/>
      <c r="G48" s="10"/>
      <c r="H48" s="10"/>
      <c r="I48" s="8"/>
      <c r="J48" s="11"/>
      <c r="K48" s="5"/>
    </row>
    <row r="49" spans="1:10" x14ac:dyDescent="0.3">
      <c r="A49" s="168" t="s">
        <v>8</v>
      </c>
      <c r="B49" s="176"/>
      <c r="C49" s="55">
        <f>C41+C32+C15+C37+C46</f>
        <v>213930.32</v>
      </c>
      <c r="D49" s="1"/>
      <c r="E49" s="1"/>
      <c r="F49" s="1"/>
      <c r="G49" s="1"/>
      <c r="H49" s="1"/>
      <c r="I49" s="1"/>
      <c r="J49" s="1"/>
    </row>
    <row r="52" spans="1:10" ht="15.6" customHeight="1" x14ac:dyDescent="0.3">
      <c r="C52" s="14"/>
    </row>
    <row r="53" spans="1:10" ht="15.6" customHeight="1" x14ac:dyDescent="0.3">
      <c r="C53" s="46"/>
    </row>
    <row r="54" spans="1:10" ht="15.6" customHeight="1" x14ac:dyDescent="0.3">
      <c r="C54" s="14"/>
    </row>
    <row r="56" spans="1:10" ht="15.6" customHeight="1" x14ac:dyDescent="0.3">
      <c r="C56" s="14"/>
    </row>
  </sheetData>
  <mergeCells count="7">
    <mergeCell ref="A49:B49"/>
    <mergeCell ref="A38:A48"/>
    <mergeCell ref="A1:K1"/>
    <mergeCell ref="A2:B2"/>
    <mergeCell ref="E2:F2"/>
    <mergeCell ref="A3:A16"/>
    <mergeCell ref="A18:A33"/>
  </mergeCells>
  <pageMargins left="0.23622047244094491" right="0.23622047244094491" top="0.31496062992125984" bottom="0.15748031496062992" header="0.31496062992125984" footer="0.31496062992125984"/>
  <pageSetup paperSize="9" scale="69" orientation="landscape" r:id="rId1"/>
  <headerFooter scaleWithDoc="0" alignWithMargins="0"/>
  <rowBreaks count="1" manualBreakCount="1">
    <brk id="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CLINICA MEDICA</vt:lpstr>
      <vt:lpstr>PEDIATRIA</vt:lpstr>
      <vt:lpstr>AMANDA</vt:lpstr>
      <vt:lpstr>Transf GRATHA E ELEVA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Medicals</dc:creator>
  <cp:lastModifiedBy>Financeiro Medicals</cp:lastModifiedBy>
  <cp:lastPrinted>2025-09-16T17:13:34Z</cp:lastPrinted>
  <dcterms:created xsi:type="dcterms:W3CDTF">2022-06-13T12:50:20Z</dcterms:created>
  <dcterms:modified xsi:type="dcterms:W3CDTF">2025-09-17T13:10:10Z</dcterms:modified>
</cp:coreProperties>
</file>