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DICALS\MEDICALS\SUPREME\5- TREVO\FECHAMENTO\2025\07-Julho\"/>
    </mc:Choice>
  </mc:AlternateContent>
  <xr:revisionPtr revIDLastSave="0" documentId="13_ncr:1_{2C0DA960-91B5-40D7-B4CA-697E45E34FA9}" xr6:coauthVersionLast="47" xr6:coauthVersionMax="47" xr10:uidLastSave="{00000000-0000-0000-0000-000000000000}"/>
  <bookViews>
    <workbookView xWindow="-108" yWindow="-108" windowWidth="23256" windowHeight="12456" activeTab="1" xr2:uid="{1250E1DF-9154-4026-B756-8A0EBD08BA78}"/>
  </bookViews>
  <sheets>
    <sheet name="CLINICA MEDICA" sheetId="4" r:id="rId1"/>
    <sheet name="PEDIATRIA" sheetId="3" r:id="rId2"/>
    <sheet name="AMANDA" sheetId="7" r:id="rId3"/>
    <sheet name="Transf CPED e CMED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9" l="1"/>
  <c r="C30" i="9" s="1"/>
  <c r="C15" i="9"/>
  <c r="C55" i="9"/>
  <c r="C38" i="3"/>
  <c r="E27" i="3"/>
  <c r="E56" i="4"/>
  <c r="E3" i="3"/>
  <c r="E17" i="3"/>
  <c r="E18" i="3"/>
  <c r="C85" i="4" l="1"/>
  <c r="E11" i="3"/>
  <c r="E16" i="3" l="1"/>
  <c r="E14" i="3"/>
  <c r="E4" i="3"/>
  <c r="E5" i="3"/>
  <c r="C21" i="7"/>
  <c r="E35" i="4"/>
  <c r="E34" i="3"/>
  <c r="E34" i="4" l="1"/>
  <c r="E4" i="4"/>
  <c r="E28" i="3"/>
  <c r="C47" i="9"/>
  <c r="D13" i="3" l="1"/>
  <c r="E13" i="3" s="1"/>
  <c r="E43" i="4" l="1"/>
  <c r="E7" i="4"/>
  <c r="E3" i="4" l="1"/>
  <c r="E5" i="4"/>
  <c r="E6" i="4"/>
  <c r="E8" i="4"/>
  <c r="E9" i="4"/>
  <c r="E10" i="4"/>
  <c r="E12" i="4"/>
  <c r="E13" i="4"/>
  <c r="E31" i="3"/>
  <c r="E57" i="4" l="1"/>
  <c r="E24" i="3" l="1"/>
  <c r="C38" i="9" l="1"/>
  <c r="E12" i="3"/>
  <c r="D85" i="4"/>
  <c r="E85" i="4" s="1"/>
  <c r="E6" i="3" l="1"/>
  <c r="E7" i="3"/>
  <c r="E8" i="3"/>
  <c r="E9" i="3"/>
  <c r="E10" i="3"/>
  <c r="E15" i="3"/>
  <c r="E19" i="3"/>
  <c r="E20" i="3"/>
  <c r="E39" i="4" l="1"/>
  <c r="E22" i="4"/>
  <c r="E16" i="4"/>
  <c r="E30" i="3" l="1"/>
  <c r="E29" i="3"/>
  <c r="E25" i="3"/>
  <c r="C34" i="9"/>
  <c r="C57" i="9" s="1"/>
  <c r="E36" i="3" l="1"/>
  <c r="E23" i="3"/>
  <c r="E11" i="4"/>
  <c r="E26" i="3" l="1"/>
  <c r="E32" i="3" l="1"/>
  <c r="E33" i="3" l="1"/>
  <c r="E35" i="3" l="1"/>
  <c r="E38" i="3" l="1"/>
  <c r="D38" i="3" l="1"/>
</calcChain>
</file>

<file path=xl/sharedStrings.xml><?xml version="1.0" encoding="utf-8"?>
<sst xmlns="http://schemas.openxmlformats.org/spreadsheetml/2006/main" count="661" uniqueCount="339">
  <si>
    <t>PRODUÇÃO</t>
  </si>
  <si>
    <t>Carla Maria Calmon Vintena</t>
  </si>
  <si>
    <t xml:space="preserve">Estephania Gonçalves Nogueira </t>
  </si>
  <si>
    <t>Kamilla Bourguignon Rossato</t>
  </si>
  <si>
    <t>Natália Cardoso Corona</t>
  </si>
  <si>
    <t>Paula Pedroni Batista Bastos</t>
  </si>
  <si>
    <t xml:space="preserve">Robinson Barabani </t>
  </si>
  <si>
    <t xml:space="preserve">Jamille Sara Silva Faria </t>
  </si>
  <si>
    <t xml:space="preserve">Hugo Mendes Gueiros </t>
  </si>
  <si>
    <t>Mariana Rosi Ferreira</t>
  </si>
  <si>
    <t>Jovarci Motta</t>
  </si>
  <si>
    <t>Edilma Celia Toledo dos Santos</t>
  </si>
  <si>
    <t>Elaine Menegardo Gomes</t>
  </si>
  <si>
    <t xml:space="preserve">Jose Rubens Souto Gonçalves </t>
  </si>
  <si>
    <t>Vânia Maria Torres de Carvalho</t>
  </si>
  <si>
    <t>Catileia Oliveira de Jesus</t>
  </si>
  <si>
    <t>CPF</t>
  </si>
  <si>
    <t>BANCO</t>
  </si>
  <si>
    <t>AGENCIA</t>
  </si>
  <si>
    <t>CONTA</t>
  </si>
  <si>
    <t>CHAVE PIX</t>
  </si>
  <si>
    <t>PIX</t>
  </si>
  <si>
    <t>Celular</t>
  </si>
  <si>
    <t>005.393.907-71</t>
  </si>
  <si>
    <t>001</t>
  </si>
  <si>
    <t>Banco do Brasil</t>
  </si>
  <si>
    <t>OBS</t>
  </si>
  <si>
    <t>0001</t>
  </si>
  <si>
    <t>CNPJ</t>
  </si>
  <si>
    <t>126.491.577-20</t>
  </si>
  <si>
    <t>1802-3</t>
  </si>
  <si>
    <t>077</t>
  </si>
  <si>
    <t>104</t>
  </si>
  <si>
    <t>CEF</t>
  </si>
  <si>
    <t>Sicoob</t>
  </si>
  <si>
    <t>756</t>
  </si>
  <si>
    <t>12649157720</t>
  </si>
  <si>
    <t>18210989</t>
  </si>
  <si>
    <t>112</t>
  </si>
  <si>
    <t>021</t>
  </si>
  <si>
    <t>Banestes</t>
  </si>
  <si>
    <t>260</t>
  </si>
  <si>
    <t>Nu Bank</t>
  </si>
  <si>
    <t>123.912.687-50</t>
  </si>
  <si>
    <t>099.741.876-13</t>
  </si>
  <si>
    <t>jamillefaria@gmail.com</t>
  </si>
  <si>
    <t>E-mail</t>
  </si>
  <si>
    <t>152.921.547-17</t>
  </si>
  <si>
    <t>8508470-0</t>
  </si>
  <si>
    <t>filipe-a@hotmail.com</t>
  </si>
  <si>
    <t>403</t>
  </si>
  <si>
    <t>Banco Cora</t>
  </si>
  <si>
    <t>395.403.167-15</t>
  </si>
  <si>
    <t>39540316715</t>
  </si>
  <si>
    <t>207</t>
  </si>
  <si>
    <t>3569084</t>
  </si>
  <si>
    <t>056.085.057-35</t>
  </si>
  <si>
    <t>05608505735</t>
  </si>
  <si>
    <t>14305980-0</t>
  </si>
  <si>
    <t>579.284.017-20</t>
  </si>
  <si>
    <t>019.826.667-73</t>
  </si>
  <si>
    <t>01982666773</t>
  </si>
  <si>
    <t>057.256.977-70</t>
  </si>
  <si>
    <t>0525697770</t>
  </si>
  <si>
    <t>87102-8</t>
  </si>
  <si>
    <t>621.203.017-00</t>
  </si>
  <si>
    <t>62120301700</t>
  </si>
  <si>
    <t>5081-4</t>
  </si>
  <si>
    <t>107096-7</t>
  </si>
  <si>
    <t>208</t>
  </si>
  <si>
    <t>131.275.147-94</t>
  </si>
  <si>
    <t>1295393-1</t>
  </si>
  <si>
    <t>83</t>
  </si>
  <si>
    <t>27999334027</t>
  </si>
  <si>
    <t>089.872.837-12</t>
  </si>
  <si>
    <t>08987283712</t>
  </si>
  <si>
    <t>1211-4</t>
  </si>
  <si>
    <t>TOTAL</t>
  </si>
  <si>
    <t>217441-3</t>
  </si>
  <si>
    <t>934.752.335-68</t>
  </si>
  <si>
    <t>237</t>
  </si>
  <si>
    <t>0590</t>
  </si>
  <si>
    <t>35437-3</t>
  </si>
  <si>
    <t>catidomingas@gmail.com</t>
  </si>
  <si>
    <t>167.518.117-99</t>
  </si>
  <si>
    <t>16751811799</t>
  </si>
  <si>
    <t>129.200.417-70</t>
  </si>
  <si>
    <t>BONIFICAÇÃO</t>
  </si>
  <si>
    <t>Emilia Melotti</t>
  </si>
  <si>
    <t>Lorena Tiengo Garcia</t>
  </si>
  <si>
    <t>Sandro Melo da Silva</t>
  </si>
  <si>
    <t>TREVO</t>
  </si>
  <si>
    <t>CLINICA MÉDICA E EMERGENCISTA</t>
  </si>
  <si>
    <t>PEDIATRIA</t>
  </si>
  <si>
    <t>PRESTADORES DE SERVIÇO</t>
  </si>
  <si>
    <t>167.824.417-13</t>
  </si>
  <si>
    <t>Inter</t>
  </si>
  <si>
    <t>SE ASSOCIAR E SAIR NA PRÓXIMA ALTERAÇÃO CONTRATUAL</t>
  </si>
  <si>
    <t>290</t>
  </si>
  <si>
    <t>PagSeguro</t>
  </si>
  <si>
    <t>31635468-7</t>
  </si>
  <si>
    <t>27512156000108</t>
  </si>
  <si>
    <t>INSS</t>
  </si>
  <si>
    <t>VALOR FINAL</t>
  </si>
  <si>
    <t>Leticia Amil Nunes Alt</t>
  </si>
  <si>
    <t>Monique Calmon Boa</t>
  </si>
  <si>
    <t>Monique_calmon@hotmail.com / nf@docstage.com.br</t>
  </si>
  <si>
    <t>leticiamil@gmail.com / nunescontabilidadeltda@gmail.com</t>
  </si>
  <si>
    <t>CLÍNICOS - EMERGENCISTAS</t>
  </si>
  <si>
    <t>Pactual</t>
  </si>
  <si>
    <t>0050</t>
  </si>
  <si>
    <t>16782441713</t>
  </si>
  <si>
    <t>Filipe Alvarenga Caetano Vitorino (CMED)</t>
  </si>
  <si>
    <t>002.210.857-26</t>
  </si>
  <si>
    <t>00221085726</t>
  </si>
  <si>
    <t>24937-8</t>
  </si>
  <si>
    <t xml:space="preserve">12416 </t>
  </si>
  <si>
    <t>Banco Bradesco</t>
  </si>
  <si>
    <t>3264</t>
  </si>
  <si>
    <t>3915115</t>
  </si>
  <si>
    <t>Amanda Queiroz Ratzke</t>
  </si>
  <si>
    <t>Itaú</t>
  </si>
  <si>
    <t>1200</t>
  </si>
  <si>
    <t>101700-4</t>
  </si>
  <si>
    <t>Maria Eduarda Oliveira Có</t>
  </si>
  <si>
    <t>22862687-0</t>
  </si>
  <si>
    <t>47229717000173</t>
  </si>
  <si>
    <t>nettoco.contabil@gmail.com / dra.mariaeduardaco@gmail.com</t>
  </si>
  <si>
    <t>0174</t>
  </si>
  <si>
    <t>9137878</t>
  </si>
  <si>
    <t xml:space="preserve">27998132422 </t>
  </si>
  <si>
    <t>399079-0</t>
  </si>
  <si>
    <t>47240923000184</t>
  </si>
  <si>
    <t>249625209</t>
  </si>
  <si>
    <t>MEDPREME</t>
  </si>
  <si>
    <t>Adriano Barbosa Lucas Almeida</t>
  </si>
  <si>
    <t>Bruno Togneri Vescovi Leao</t>
  </si>
  <si>
    <t>Renato de Mattos Cardoso</t>
  </si>
  <si>
    <t>Tiago Brasileiro Bogea</t>
  </si>
  <si>
    <t>51113443000120</t>
  </si>
  <si>
    <t>30562366-4</t>
  </si>
  <si>
    <t>21063935-2</t>
  </si>
  <si>
    <t>51029102000170</t>
  </si>
  <si>
    <t>748</t>
  </si>
  <si>
    <t>RECEBER PELA MEDPREME</t>
  </si>
  <si>
    <t>9604</t>
  </si>
  <si>
    <t>18669-3</t>
  </si>
  <si>
    <t>27998020902</t>
  </si>
  <si>
    <t>Dione Luzete Mourão Barcelos</t>
  </si>
  <si>
    <t>Carolina Zotelle</t>
  </si>
  <si>
    <t>André Ferraz Gueiros</t>
  </si>
  <si>
    <t>Luisa Klaws Motta Monteiro</t>
  </si>
  <si>
    <t>PAGAR PELA ELEVA</t>
  </si>
  <si>
    <t>ELEVA</t>
  </si>
  <si>
    <t>Monizes Ohanna Calmon Boa</t>
  </si>
  <si>
    <t>Sicred</t>
  </si>
  <si>
    <t>0719</t>
  </si>
  <si>
    <t>95826-7</t>
  </si>
  <si>
    <t>43.042.460/0001-95</t>
  </si>
  <si>
    <t xml:space="preserve"> 27  99691 0831 </t>
  </si>
  <si>
    <t>André Luiz Paulino Mayworm</t>
  </si>
  <si>
    <t>Brunno Machado Rodrigues</t>
  </si>
  <si>
    <t>Caroline Barbosa Gomes</t>
  </si>
  <si>
    <t>Leodir Dessabato Coelho</t>
  </si>
  <si>
    <t>55.704.618/0001-24</t>
  </si>
  <si>
    <t>240.266-1</t>
  </si>
  <si>
    <t>3008</t>
  </si>
  <si>
    <t>37381342-2</t>
  </si>
  <si>
    <t>Kamylla Medina Mayerhofer</t>
  </si>
  <si>
    <t>Karyna de Matos Ferreira</t>
  </si>
  <si>
    <t>Luanna de Barros Rezende</t>
  </si>
  <si>
    <t>336</t>
  </si>
  <si>
    <t>Banco C6</t>
  </si>
  <si>
    <t>karyna-145@hotmail.com / gestor05@medcontabil.com.br</t>
  </si>
  <si>
    <t>55.672.509/0001-72</t>
  </si>
  <si>
    <t>33300613-5</t>
  </si>
  <si>
    <t>55519506000101</t>
  </si>
  <si>
    <t>228908952-6</t>
  </si>
  <si>
    <t>andreluiz.paulino@hotmail.com / contadorthiago.r@gmail.com</t>
  </si>
  <si>
    <t>55.510.704/0001-04</t>
  </si>
  <si>
    <t>36845272-7</t>
  </si>
  <si>
    <t>Barbara Ferreira Cordeiro</t>
  </si>
  <si>
    <t>Daniel Caversan Bellinazzi de Andrade</t>
  </si>
  <si>
    <t>254.459-8</t>
  </si>
  <si>
    <t>51.252.417/0001-82</t>
  </si>
  <si>
    <t>Danielcaversanb@gmail.com / contecontabil.es@gmail.com</t>
  </si>
  <si>
    <t>869128803-2</t>
  </si>
  <si>
    <t>56.045.382/0001-24</t>
  </si>
  <si>
    <t>Luca Lima Cruz Homem</t>
  </si>
  <si>
    <t xml:space="preserve">33059405-2 </t>
  </si>
  <si>
    <t>55.449.757/0001-59</t>
  </si>
  <si>
    <t>nf@docstage.com.br</t>
  </si>
  <si>
    <t>Nubank</t>
  </si>
  <si>
    <t>kamylla.medina@hotmail.com / nf@docstage.com.br</t>
  </si>
  <si>
    <t>5000329-6</t>
  </si>
  <si>
    <t>55.474.754/0001-75</t>
  </si>
  <si>
    <t>919717388-2</t>
  </si>
  <si>
    <t>54.463.610/0001-50</t>
  </si>
  <si>
    <t>brunnocellapp@gmail.com / processos@mrcontabil.cnt.br / fiscal@mrcontabil.cnt.br</t>
  </si>
  <si>
    <t>bruno.togneri@gmail.com / nf@docstage.com.br</t>
  </si>
  <si>
    <t>0108</t>
  </si>
  <si>
    <t>3360958-7</t>
  </si>
  <si>
    <t>caroline.bgomes@hotmail.com / contador@medigo.com.br / nf@medigo.com.br</t>
  </si>
  <si>
    <t>jv_gava@hotmail.com / contador@medigo.com.br / nf@medigo.com.br</t>
  </si>
  <si>
    <t>leodir.dessabato2@gmail.com / contador@medigo.com.br / nf@medigo.com.br</t>
  </si>
  <si>
    <t>Luca.homem@outlook.com / contador@medigo.com.br / nf@medigo.com.br</t>
  </si>
  <si>
    <t>renato.mattosuvv@gmail.com / nf@docstage.com.br</t>
  </si>
  <si>
    <t>Tiagobogea@me.com / nf@docstage.com.br</t>
  </si>
  <si>
    <t xml:space="preserve">4054 </t>
  </si>
  <si>
    <t>105-631-0</t>
  </si>
  <si>
    <t>56.660.411/0001-68</t>
  </si>
  <si>
    <t>167.778.357-50</t>
  </si>
  <si>
    <t>Leandro Almeida Mazzocco</t>
  </si>
  <si>
    <t>PAGAR PELA GRATHA</t>
  </si>
  <si>
    <t>GRATHA</t>
  </si>
  <si>
    <t>CLÍNICA MÉDICA</t>
  </si>
  <si>
    <t>Adrielly Pires de Oliveira</t>
  </si>
  <si>
    <t>Lucas Machado Duarte</t>
  </si>
  <si>
    <t>Thais Nunes Ximenes Viana</t>
  </si>
  <si>
    <t>Holerite</t>
  </si>
  <si>
    <t>CM e Ped</t>
  </si>
  <si>
    <t>Brenda Palles de Abreu</t>
  </si>
  <si>
    <t>Arthur Silva Secchin</t>
  </si>
  <si>
    <t>Debora Borges Monteiro</t>
  </si>
  <si>
    <t>Heitor Bruno Fialho do Carmo</t>
  </si>
  <si>
    <t>deboraborgesmonteiro1@gmail.com / contabilidadeone@amigotech.com.br</t>
  </si>
  <si>
    <t>58.130.218/0001-40</t>
  </si>
  <si>
    <t>Victor Hugo Ribeiro Simor</t>
  </si>
  <si>
    <t>Victoribeiros07@gmail.com</t>
  </si>
  <si>
    <t>heitormeduvv@gmail.com</t>
  </si>
  <si>
    <t>asecchin@yahoo.com / francis.breda@hotmail.com</t>
  </si>
  <si>
    <t>Giovanna Guimaraes Campagnaro</t>
  </si>
  <si>
    <t xml:space="preserve">120.972.297-60 </t>
  </si>
  <si>
    <t>Pazinhos</t>
  </si>
  <si>
    <t>Laura Campagnaro Ramos</t>
  </si>
  <si>
    <t>Mariana Dias Pillo</t>
  </si>
  <si>
    <t>PED E CM</t>
  </si>
  <si>
    <t>João Flávio Santos de Andrade</t>
  </si>
  <si>
    <t>Juliana Gasperazzo Cabral</t>
  </si>
  <si>
    <t>juligasperazzo@hotmail.com / nf@docstage.com.br</t>
  </si>
  <si>
    <t>Ana Carolina Borges de Lima Leite</t>
  </si>
  <si>
    <t>Frederico Pereira Baía</t>
  </si>
  <si>
    <t>João Victor Gava da Conceição</t>
  </si>
  <si>
    <t>Joao Victor Nonato Barretto</t>
  </si>
  <si>
    <t xml:space="preserve">A1@amigotech.com.br / </t>
  </si>
  <si>
    <t>lu_klaws@hotmail.com / nf@docstage.com.br</t>
  </si>
  <si>
    <t>Gary Wilkner de Freitas Stofel</t>
  </si>
  <si>
    <t>Cristiano Patussi Ferreira</t>
  </si>
  <si>
    <t>Jessica de Araujo Silva Lemos</t>
  </si>
  <si>
    <t>Marina Patrocinio Lemos</t>
  </si>
  <si>
    <t>51.342.559/0001-30</t>
  </si>
  <si>
    <t>66240-2</t>
  </si>
  <si>
    <t>BB</t>
  </si>
  <si>
    <t>jessica_aslemos@hotmail.com / genesis.contabiles@gmail.com</t>
  </si>
  <si>
    <t>TSSIRLANE@hotmail.com</t>
  </si>
  <si>
    <t>Frederico Sartório Alledi de Carvalho</t>
  </si>
  <si>
    <t>Natalia Vicentini Damasceno</t>
  </si>
  <si>
    <t>Pagar pela NOVA</t>
  </si>
  <si>
    <t>NOVA</t>
  </si>
  <si>
    <t>1133182-8</t>
  </si>
  <si>
    <t>Maria de Fatiama Silveira Sampaio</t>
  </si>
  <si>
    <t>Jamile Zanoni Del - Pupo</t>
  </si>
  <si>
    <t>Raphael Ferreira Goes</t>
  </si>
  <si>
    <t>Amanda Campello Perovano</t>
  </si>
  <si>
    <t>Camila Teles Rodrigues</t>
  </si>
  <si>
    <t>Gabriel de Carvalho Samaniego</t>
  </si>
  <si>
    <t xml:space="preserve">Guilherme Rodrigues Lessa </t>
  </si>
  <si>
    <t>Ingrid Valdetaro Sol</t>
  </si>
  <si>
    <t>João Vitor Schneider de Martin</t>
  </si>
  <si>
    <t>Lara Rabello Galeão Rezende</t>
  </si>
  <si>
    <t>Lara Salvador Quiuqui</t>
  </si>
  <si>
    <t>Lissa Bravim Fortes da Silva</t>
  </si>
  <si>
    <t>Lucas Sarter Pagung</t>
  </si>
  <si>
    <t>Luiza Alves Liphaus</t>
  </si>
  <si>
    <t>Mateus Main Daltio</t>
  </si>
  <si>
    <t>Milena Salvador  Lyrio</t>
  </si>
  <si>
    <t>Pedro Henrique de Paula Braga</t>
  </si>
  <si>
    <t xml:space="preserve">Sarah Gava Masoco </t>
  </si>
  <si>
    <t xml:space="preserve">Tainara Pagio Chagas </t>
  </si>
  <si>
    <t>Yannskar Silva Ferreira Bernaola Yohann</t>
  </si>
  <si>
    <t>luizaliphausmed@gmail.com / doctorcont@hotmail.com</t>
  </si>
  <si>
    <t xml:space="preserve"> 45659790-5 </t>
  </si>
  <si>
    <t xml:space="preserve">0001 </t>
  </si>
  <si>
    <t xml:space="preserve">077 Inter </t>
  </si>
  <si>
    <t>61333693000129</t>
  </si>
  <si>
    <t>cnpj</t>
  </si>
  <si>
    <t>Adriana Gomes do Amral</t>
  </si>
  <si>
    <t xml:space="preserve">Marjory Duarte Cadoso </t>
  </si>
  <si>
    <t>Mirela Sibien Pretti Leite</t>
  </si>
  <si>
    <t>amandacperovano@hotmail.com / contabilidade.one@amigotech.com.br</t>
  </si>
  <si>
    <t>Amanda Franco Strelow</t>
  </si>
  <si>
    <t>amandastrelow@outlook.com / a1@amigotech.com.br</t>
  </si>
  <si>
    <t>lissabravim@outlook.com / fiscal.spcontab@terra.com.br</t>
  </si>
  <si>
    <t>lara.galeao1@outlook.com / contabilidade.one@amigotech.com.br</t>
  </si>
  <si>
    <t>jvitormartin22@gmail.com / contabortolini@hotmail.com</t>
  </si>
  <si>
    <t>tainarapagioc@hotmail.com / contabilidade.one@amigotech.com.br</t>
  </si>
  <si>
    <t>ingridsol33@hotmail.com / doctorcont@hotmail.com</t>
  </si>
  <si>
    <t>contabilidade@ecan.cnt.br / mainmateus@outlook.com</t>
  </si>
  <si>
    <t>Lucas França de Oliveira</t>
  </si>
  <si>
    <t>510307453-5</t>
  </si>
  <si>
    <t>mariaeduardapo@gmail.com</t>
  </si>
  <si>
    <t xml:space="preserve"> dionebraum@dablis.com.br / registro@dablis.com.br / registro02@dablis.com.br / registro@dablis.com.br</t>
  </si>
  <si>
    <t>Maria Eduarda Pereira de Oliveira</t>
  </si>
  <si>
    <t>VINICIO.ZORZAL@HOTMAIL.COM</t>
  </si>
  <si>
    <t>Carolina Silva De Martins</t>
  </si>
  <si>
    <t>Gabriel Eurico Alves de Castro</t>
  </si>
  <si>
    <t>gabriel.alvesdecastro@gmail.com / contabil.gramcontabil@gmail.com</t>
  </si>
  <si>
    <t>Alysson Martinelli Guimarães Pimentel</t>
  </si>
  <si>
    <t>dralyssonmartinelli@gmail.com</t>
  </si>
  <si>
    <t>Ana Julia Scarpat da Silva</t>
  </si>
  <si>
    <t>anajulia3220.scarpat@gmail.com / cinthia_scarpat@hotmail.com</t>
  </si>
  <si>
    <t>Arthur Leandro Quinteiro LopeS</t>
  </si>
  <si>
    <t>arthurlql@gmail.com / contabilidade@caveo.com.br</t>
  </si>
  <si>
    <t xml:space="preserve">a1@amigotech.com.br / </t>
  </si>
  <si>
    <t>Carolina Siqueira Souza</t>
  </si>
  <si>
    <t xml:space="preserve">Karla Nieiro Scopel </t>
  </si>
  <si>
    <t>karlascopel@gmail.com / contabilmed2022@gmail.com</t>
  </si>
  <si>
    <t>fiscal13@volpcontabil.com.br / laraquiuqui1201@gmail.com</t>
  </si>
  <si>
    <t>Lígia Belarmino Mattos</t>
  </si>
  <si>
    <t>ligiabelarmino12@gmail.com</t>
  </si>
  <si>
    <t>Luiz Arthur Miguelote Sampaio Elias</t>
  </si>
  <si>
    <t>Maria Júlia Bastos Bechepeche Antar</t>
  </si>
  <si>
    <t>Maria Vitória Souza Barbosa Medeiros</t>
  </si>
  <si>
    <t>econtabilidade@caveo.com.br / maria.vitoria1626@gmail.com</t>
  </si>
  <si>
    <t>Matheus Guio Ferreira Silva</t>
  </si>
  <si>
    <t xml:space="preserve">gestor16@medcontabil.com.br </t>
  </si>
  <si>
    <t xml:space="preserve">Pedro Freire dos Santos  </t>
  </si>
  <si>
    <t>adriano@realassessoria.com.br / drpedrofsantos@gmail.com / notafiscal@realassessoria.com.br</t>
  </si>
  <si>
    <t>Renzo Lamego Nunes</t>
  </si>
  <si>
    <t>renzonunes@gmail.com / nf@docstage.com.br</t>
  </si>
  <si>
    <t xml:space="preserve">Rildo Ribeiro da Silva Junior </t>
  </si>
  <si>
    <t>ronaldcurtes@gmail.com / dr@volpcontabil.com.br</t>
  </si>
  <si>
    <t xml:space="preserve">Ronald Curttes Acipreste Junior </t>
  </si>
  <si>
    <t>Stephanie Freitas Zandomênico</t>
  </si>
  <si>
    <t>Yuri Gomes Carneiro Machado</t>
  </si>
  <si>
    <t>dr.rildojunior@gmail.com</t>
  </si>
  <si>
    <t>carolinasiqueira.souzas@gmail.com / A1@amigotech.com.br</t>
  </si>
  <si>
    <t>Luizarthurelias@gmail.com / a1@amigotech.com.br</t>
  </si>
  <si>
    <t>caroldemartins@hotmail.com / notas@amigotech.com.br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</si>
</sst>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2"/>
      <name val="Arial"/>
      <family val="2"/>
    </font>
    <font>
      <sz val="12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EB4E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8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70">
    <xf numFmtId="0" fontId="0" fillId="0" borderId="0" xfId="0"/>
    <xf numFmtId="44" fontId="1" fillId="2" borderId="1" xfId="0" applyNumberFormat="1" applyFont="1" applyFill="1" applyBorder="1"/>
    <xf numFmtId="44" fontId="1" fillId="0" borderId="1" xfId="0" applyNumberFormat="1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44" fontId="2" fillId="4" borderId="1" xfId="2" applyFont="1" applyFill="1" applyBorder="1" applyAlignment="1">
      <alignment horizontal="center" vertical="center"/>
    </xf>
    <xf numFmtId="0" fontId="0" fillId="3" borderId="1" xfId="0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/>
    <xf numFmtId="49" fontId="6" fillId="3" borderId="1" xfId="0" applyNumberFormat="1" applyFont="1" applyFill="1" applyBorder="1"/>
    <xf numFmtId="49" fontId="6" fillId="0" borderId="1" xfId="0" applyNumberFormat="1" applyFont="1" applyBorder="1" applyAlignment="1">
      <alignment horizontal="right"/>
    </xf>
    <xf numFmtId="49" fontId="6" fillId="3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44" fontId="1" fillId="3" borderId="1" xfId="0" applyNumberFormat="1" applyFont="1" applyFill="1" applyBorder="1"/>
    <xf numFmtId="0" fontId="6" fillId="0" borderId="0" xfId="0" applyFont="1" applyAlignment="1">
      <alignment horizontal="center" vertical="center"/>
    </xf>
    <xf numFmtId="49" fontId="6" fillId="0" borderId="0" xfId="0" applyNumberFormat="1" applyFont="1"/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right"/>
    </xf>
    <xf numFmtId="0" fontId="9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right"/>
    </xf>
    <xf numFmtId="44" fontId="7" fillId="4" borderId="1" xfId="2" applyFont="1" applyFill="1" applyBorder="1" applyAlignment="1">
      <alignment horizontal="center" vertical="center"/>
    </xf>
    <xf numFmtId="44" fontId="0" fillId="0" borderId="0" xfId="0" applyNumberFormat="1"/>
    <xf numFmtId="0" fontId="1" fillId="0" borderId="1" xfId="0" applyFont="1" applyBorder="1" applyAlignment="1">
      <alignment horizontal="left"/>
    </xf>
    <xf numFmtId="0" fontId="8" fillId="0" borderId="1" xfId="0" applyFont="1" applyBorder="1"/>
    <xf numFmtId="44" fontId="7" fillId="4" borderId="4" xfId="0" applyNumberFormat="1" applyFont="1" applyFill="1" applyBorder="1" applyAlignment="1">
      <alignment horizontal="center" vertical="center"/>
    </xf>
    <xf numFmtId="43" fontId="7" fillId="4" borderId="1" xfId="4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4" fontId="1" fillId="5" borderId="1" xfId="0" applyNumberFormat="1" applyFont="1" applyFill="1" applyBorder="1"/>
    <xf numFmtId="49" fontId="6" fillId="5" borderId="1" xfId="0" applyNumberFormat="1" applyFont="1" applyFill="1" applyBorder="1"/>
    <xf numFmtId="49" fontId="1" fillId="5" borderId="1" xfId="0" applyNumberFormat="1" applyFont="1" applyFill="1" applyBorder="1" applyAlignment="1">
      <alignment horizontal="right"/>
    </xf>
    <xf numFmtId="44" fontId="0" fillId="0" borderId="0" xfId="2" applyFont="1"/>
    <xf numFmtId="0" fontId="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9" fillId="0" borderId="0" xfId="0" applyFont="1"/>
    <xf numFmtId="44" fontId="1" fillId="0" borderId="7" xfId="0" applyNumberFormat="1" applyFont="1" applyBorder="1"/>
    <xf numFmtId="0" fontId="7" fillId="0" borderId="1" xfId="0" applyFont="1" applyBorder="1" applyAlignment="1">
      <alignment horizontal="right"/>
    </xf>
    <xf numFmtId="44" fontId="7" fillId="0" borderId="1" xfId="0" applyNumberFormat="1" applyFont="1" applyBorder="1"/>
    <xf numFmtId="44" fontId="1" fillId="0" borderId="0" xfId="0" applyNumberFormat="1" applyFont="1"/>
    <xf numFmtId="0" fontId="8" fillId="3" borderId="1" xfId="0" applyFont="1" applyFill="1" applyBorder="1" applyAlignment="1">
      <alignment horizontal="left"/>
    </xf>
    <xf numFmtId="0" fontId="6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1" fillId="0" borderId="4" xfId="0" applyFont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49" fontId="1" fillId="3" borderId="1" xfId="0" applyNumberFormat="1" applyFont="1" applyFill="1" applyBorder="1"/>
    <xf numFmtId="0" fontId="13" fillId="3" borderId="1" xfId="0" applyFont="1" applyFill="1" applyBorder="1"/>
    <xf numFmtId="0" fontId="13" fillId="0" borderId="0" xfId="0" applyFont="1"/>
    <xf numFmtId="44" fontId="1" fillId="0" borderId="1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9" fillId="2" borderId="1" xfId="0" applyFont="1" applyFill="1" applyBorder="1"/>
    <xf numFmtId="0" fontId="2" fillId="4" borderId="0" xfId="0" applyFont="1" applyFill="1" applyAlignment="1">
      <alignment horizontal="center" vertical="center" textRotation="90"/>
    </xf>
    <xf numFmtId="49" fontId="6" fillId="6" borderId="1" xfId="0" applyNumberFormat="1" applyFont="1" applyFill="1" applyBorder="1"/>
    <xf numFmtId="0" fontId="6" fillId="6" borderId="1" xfId="0" applyFont="1" applyFill="1" applyBorder="1"/>
    <xf numFmtId="49" fontId="6" fillId="6" borderId="1" xfId="0" applyNumberFormat="1" applyFont="1" applyFill="1" applyBorder="1" applyAlignment="1">
      <alignment horizontal="right"/>
    </xf>
    <xf numFmtId="44" fontId="1" fillId="3" borderId="1" xfId="0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right"/>
    </xf>
    <xf numFmtId="0" fontId="0" fillId="2" borderId="0" xfId="0" applyFill="1"/>
    <xf numFmtId="0" fontId="13" fillId="2" borderId="0" xfId="0" applyFont="1" applyFill="1"/>
    <xf numFmtId="0" fontId="15" fillId="7" borderId="0" xfId="0" applyFont="1" applyFill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44" fontId="7" fillId="5" borderId="1" xfId="0" applyNumberFormat="1" applyFont="1" applyFill="1" applyBorder="1"/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/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right"/>
    </xf>
    <xf numFmtId="0" fontId="14" fillId="5" borderId="1" xfId="0" applyFont="1" applyFill="1" applyBorder="1"/>
    <xf numFmtId="0" fontId="14" fillId="0" borderId="0" xfId="0" applyFont="1"/>
    <xf numFmtId="0" fontId="8" fillId="0" borderId="1" xfId="0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44" fontId="1" fillId="8" borderId="1" xfId="0" applyNumberFormat="1" applyFont="1" applyFill="1" applyBorder="1"/>
    <xf numFmtId="0" fontId="1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/>
    <xf numFmtId="0" fontId="6" fillId="8" borderId="1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49" fontId="1" fillId="8" borderId="1" xfId="0" applyNumberFormat="1" applyFont="1" applyFill="1" applyBorder="1" applyAlignment="1">
      <alignment horizontal="right"/>
    </xf>
    <xf numFmtId="44" fontId="1" fillId="8" borderId="1" xfId="0" applyNumberFormat="1" applyFont="1" applyFill="1" applyBorder="1" applyAlignment="1">
      <alignment horizontal="left"/>
    </xf>
    <xf numFmtId="0" fontId="9" fillId="8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right"/>
    </xf>
    <xf numFmtId="0" fontId="0" fillId="8" borderId="1" xfId="0" applyFill="1" applyBorder="1"/>
    <xf numFmtId="0" fontId="1" fillId="8" borderId="1" xfId="0" applyFont="1" applyFill="1" applyBorder="1" applyAlignment="1">
      <alignment horizontal="left" wrapText="1"/>
    </xf>
    <xf numFmtId="44" fontId="1" fillId="8" borderId="1" xfId="0" applyNumberFormat="1" applyFont="1" applyFill="1" applyBorder="1" applyAlignment="1">
      <alignment horizontal="right"/>
    </xf>
    <xf numFmtId="0" fontId="9" fillId="3" borderId="1" xfId="0" applyFont="1" applyFill="1" applyBorder="1"/>
    <xf numFmtId="44" fontId="1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/>
    <xf numFmtId="0" fontId="6" fillId="2" borderId="1" xfId="0" applyFont="1" applyFill="1" applyBorder="1"/>
    <xf numFmtId="49" fontId="6" fillId="2" borderId="1" xfId="0" applyNumberFormat="1" applyFont="1" applyFill="1" applyBorder="1" applyAlignment="1">
      <alignment horizontal="right"/>
    </xf>
    <xf numFmtId="0" fontId="2" fillId="4" borderId="0" xfId="0" applyFont="1" applyFill="1" applyAlignment="1">
      <alignment horizontal="center" vertical="center"/>
    </xf>
    <xf numFmtId="44" fontId="7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center"/>
    </xf>
    <xf numFmtId="44" fontId="1" fillId="2" borderId="4" xfId="0" applyNumberFormat="1" applyFont="1" applyFill="1" applyBorder="1" applyAlignment="1">
      <alignment horizontal="center" vertical="center"/>
    </xf>
    <xf numFmtId="44" fontId="1" fillId="3" borderId="1" xfId="0" applyNumberFormat="1" applyFont="1" applyFill="1" applyBorder="1" applyAlignment="1">
      <alignment horizontal="left"/>
    </xf>
    <xf numFmtId="44" fontId="1" fillId="0" borderId="1" xfId="0" applyNumberFormat="1" applyFont="1" applyBorder="1" applyAlignment="1">
      <alignment horizontal="left"/>
    </xf>
    <xf numFmtId="0" fontId="0" fillId="9" borderId="0" xfId="0" applyFill="1"/>
    <xf numFmtId="49" fontId="1" fillId="9" borderId="1" xfId="0" applyNumberFormat="1" applyFont="1" applyFill="1" applyBorder="1"/>
    <xf numFmtId="0" fontId="6" fillId="9" borderId="1" xfId="0" applyFont="1" applyFill="1" applyBorder="1"/>
    <xf numFmtId="0" fontId="17" fillId="9" borderId="1" xfId="0" applyFont="1" applyFill="1" applyBorder="1"/>
    <xf numFmtId="0" fontId="1" fillId="3" borderId="1" xfId="0" applyFont="1" applyFill="1" applyBorder="1" applyAlignment="1">
      <alignment horizontal="left" wrapText="1"/>
    </xf>
    <xf numFmtId="44" fontId="1" fillId="9" borderId="1" xfId="0" applyNumberFormat="1" applyFont="1" applyFill="1" applyBorder="1" applyAlignment="1">
      <alignment horizontal="left"/>
    </xf>
    <xf numFmtId="44" fontId="1" fillId="9" borderId="1" xfId="0" applyNumberFormat="1" applyFont="1" applyFill="1" applyBorder="1"/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right"/>
    </xf>
    <xf numFmtId="44" fontId="1" fillId="10" borderId="1" xfId="0" applyNumberFormat="1" applyFont="1" applyFill="1" applyBorder="1"/>
    <xf numFmtId="0" fontId="1" fillId="10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/>
    <xf numFmtId="0" fontId="6" fillId="10" borderId="1" xfId="0" applyFont="1" applyFill="1" applyBorder="1"/>
    <xf numFmtId="0" fontId="1" fillId="10" borderId="1" xfId="0" applyFont="1" applyFill="1" applyBorder="1"/>
    <xf numFmtId="49" fontId="1" fillId="10" borderId="1" xfId="0" applyNumberFormat="1" applyFont="1" applyFill="1" applyBorder="1" applyAlignment="1">
      <alignment horizontal="right"/>
    </xf>
    <xf numFmtId="0" fontId="19" fillId="10" borderId="1" xfId="97" applyFont="1" applyFill="1" applyBorder="1"/>
    <xf numFmtId="0" fontId="0" fillId="3" borderId="0" xfId="0" applyFill="1"/>
    <xf numFmtId="0" fontId="17" fillId="3" borderId="1" xfId="0" applyFont="1" applyFill="1" applyBorder="1"/>
    <xf numFmtId="0" fontId="17" fillId="0" borderId="1" xfId="0" applyFont="1" applyBorder="1"/>
    <xf numFmtId="0" fontId="19" fillId="3" borderId="1" xfId="97" applyFont="1" applyFill="1" applyBorder="1"/>
    <xf numFmtId="0" fontId="13" fillId="0" borderId="1" xfId="0" applyFont="1" applyBorder="1"/>
    <xf numFmtId="0" fontId="1" fillId="10" borderId="1" xfId="0" applyFont="1" applyFill="1" applyBorder="1" applyAlignment="1">
      <alignment horizontal="left"/>
    </xf>
    <xf numFmtId="0" fontId="0" fillId="10" borderId="1" xfId="0" applyFill="1" applyBorder="1"/>
    <xf numFmtId="49" fontId="1" fillId="10" borderId="1" xfId="0" applyNumberFormat="1" applyFont="1" applyFill="1" applyBorder="1"/>
    <xf numFmtId="0" fontId="18" fillId="10" borderId="1" xfId="97" applyFill="1" applyBorder="1"/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textRotation="90"/>
    </xf>
    <xf numFmtId="0" fontId="2" fillId="4" borderId="6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textRotation="90"/>
    </xf>
    <xf numFmtId="0" fontId="2" fillId="4" borderId="4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</cellXfs>
  <cellStyles count="98">
    <cellStyle name="Hiperlink" xfId="97" builtinId="8"/>
    <cellStyle name="Moeda" xfId="2" builtinId="4"/>
    <cellStyle name="Moeda 10" xfId="17" xr:uid="{D8A4CEE4-D6C7-41CB-AAF4-EED8F1D71A8C}"/>
    <cellStyle name="Moeda 2" xfId="3" xr:uid="{202A2717-B030-4CC9-8D23-836504ECD490}"/>
    <cellStyle name="Moeda 2 2" xfId="6" xr:uid="{16362EE5-B696-4889-AFF6-67405A8447E3}"/>
    <cellStyle name="Moeda 2 2 2" xfId="15" xr:uid="{6108A559-06BE-4CA2-A87D-53BE7AFE576B}"/>
    <cellStyle name="Moeda 2 2 2 2" xfId="45" xr:uid="{2539EE28-D1AA-4429-B1D1-C2AA16573133}"/>
    <cellStyle name="Moeda 2 2 2 2 2" xfId="93" xr:uid="{E4248602-737E-4DAA-99E8-B4027367B873}"/>
    <cellStyle name="Moeda 2 2 2 3" xfId="61" xr:uid="{93A18BD1-CC77-45ED-BEC8-E3AC9835C507}"/>
    <cellStyle name="Moeda 2 2 2 4" xfId="77" xr:uid="{7E865EF7-354E-4EAB-B85E-2646E3B4E99F}"/>
    <cellStyle name="Moeda 2 2 2 5" xfId="29" xr:uid="{DEA601DB-0949-4FDC-9566-DC99094E3F2C}"/>
    <cellStyle name="Moeda 2 2 3" xfId="37" xr:uid="{5B1B79D7-2E0D-4E04-84C1-15144A38D529}"/>
    <cellStyle name="Moeda 2 2 3 2" xfId="85" xr:uid="{47F0ED5E-2F52-446F-AB3A-AF69EE6DE95E}"/>
    <cellStyle name="Moeda 2 2 4" xfId="53" xr:uid="{0223026E-F4EE-484C-8111-1C5EBA9DB4E0}"/>
    <cellStyle name="Moeda 2 2 5" xfId="69" xr:uid="{2AC4DEC2-7DD3-4990-B0C3-78E523A4EEF4}"/>
    <cellStyle name="Moeda 2 2 6" xfId="21" xr:uid="{E8273CD8-41F0-4885-A77A-CE295D9C8240}"/>
    <cellStyle name="Moeda 2 3" xfId="9" xr:uid="{E0FD2360-4215-4661-A533-862A3E620076}"/>
    <cellStyle name="Moeda 2 3 2" xfId="40" xr:uid="{D4D9067B-0A78-40EB-8BF8-99C661CADBE1}"/>
    <cellStyle name="Moeda 2 3 2 2" xfId="88" xr:uid="{78972A3E-0A84-4399-BEE4-7B8CE11EB6A4}"/>
    <cellStyle name="Moeda 2 3 3" xfId="56" xr:uid="{5A9BB310-DEAA-48BA-93DC-1761E59FFC59}"/>
    <cellStyle name="Moeda 2 3 4" xfId="72" xr:uid="{824C3D71-77F7-47EE-9D98-0A965B16D504}"/>
    <cellStyle name="Moeda 2 3 5" xfId="24" xr:uid="{F151E4E1-5241-48CC-B9A2-AC02805636AD}"/>
    <cellStyle name="Moeda 2 4" xfId="12" xr:uid="{AB444DF2-6A7C-4AAD-8209-76CBACE06798}"/>
    <cellStyle name="Moeda 2 4 2" xfId="42" xr:uid="{DA114A79-5463-4C94-9BE8-8CBBE038A23D}"/>
    <cellStyle name="Moeda 2 4 2 2" xfId="90" xr:uid="{C127328D-04A6-4029-9E35-BC541B08A167}"/>
    <cellStyle name="Moeda 2 4 3" xfId="58" xr:uid="{26B2A834-A2E2-46DC-BF3B-EB4C02F37C66}"/>
    <cellStyle name="Moeda 2 4 4" xfId="74" xr:uid="{DE2F22C6-8ABB-4CB2-BA6F-986705B3D62F}"/>
    <cellStyle name="Moeda 2 4 5" xfId="26" xr:uid="{B65B477C-F7CE-44B1-8B59-A98087B5240F}"/>
    <cellStyle name="Moeda 2 5" xfId="32" xr:uid="{3497E87D-B122-4850-A11E-03B8F19CF197}"/>
    <cellStyle name="Moeda 2 5 2" xfId="48" xr:uid="{51FB88B2-BB09-4E22-BF52-DDE89F6CF06E}"/>
    <cellStyle name="Moeda 2 5 2 2" xfId="96" xr:uid="{86B987AF-EDB5-4251-BD91-7BA2C9AAD6D6}"/>
    <cellStyle name="Moeda 2 5 3" xfId="64" xr:uid="{CF9995EB-0E53-4900-B654-413D5A5BD74C}"/>
    <cellStyle name="Moeda 2 5 4" xfId="80" xr:uid="{E1791492-AA5B-404B-9D64-BB8151924C14}"/>
    <cellStyle name="Moeda 2 6" xfId="34" xr:uid="{ECBBD9A3-C684-43CE-A11B-085DDFA93CBC}"/>
    <cellStyle name="Moeda 2 6 2" xfId="82" xr:uid="{18C5B124-DCB2-4C81-BBE1-3A0C1AEB95E8}"/>
    <cellStyle name="Moeda 2 7" xfId="50" xr:uid="{B1D01CCC-FA4A-46F0-9EAC-D694F9286D11}"/>
    <cellStyle name="Moeda 2 8" xfId="66" xr:uid="{5E4A403E-5D4F-46B8-9292-B9350424F85F}"/>
    <cellStyle name="Moeda 2 9" xfId="18" xr:uid="{FABB16B6-A674-495C-89D9-5BB9AEFE1676}"/>
    <cellStyle name="Moeda 3" xfId="5" xr:uid="{BED9E03D-FE33-44C4-8DFA-CC95115190DF}"/>
    <cellStyle name="Moeda 3 2" xfId="14" xr:uid="{2D52ABD1-0711-4A4A-A95C-C42E8E734732}"/>
    <cellStyle name="Moeda 3 2 2" xfId="44" xr:uid="{67C3CB9E-B34D-4F5E-92B9-B6F5BF736E71}"/>
    <cellStyle name="Moeda 3 2 2 2" xfId="92" xr:uid="{C36765EE-EC1E-4FC0-936D-AADDBFDA940A}"/>
    <cellStyle name="Moeda 3 2 3" xfId="60" xr:uid="{168DF1AD-3463-416F-9DB5-F0224C8C0312}"/>
    <cellStyle name="Moeda 3 2 4" xfId="76" xr:uid="{AC7213A0-73D5-4AB7-B8F6-FAADF5841FC0}"/>
    <cellStyle name="Moeda 3 2 5" xfId="28" xr:uid="{75F7E0FF-22EA-4ECC-BC7A-E2027D1D155C}"/>
    <cellStyle name="Moeda 3 3" xfId="36" xr:uid="{307F3B76-FF04-4BD1-B2E9-2627F1C7D53C}"/>
    <cellStyle name="Moeda 3 3 2" xfId="84" xr:uid="{ECA077A1-1554-479E-B9B5-8B948A3ED0FF}"/>
    <cellStyle name="Moeda 3 4" xfId="52" xr:uid="{F4F927BE-36CF-496F-99DE-578D10B36806}"/>
    <cellStyle name="Moeda 3 5" xfId="68" xr:uid="{AE05027E-02FE-463B-BAD4-CA352123F0CA}"/>
    <cellStyle name="Moeda 3 6" xfId="20" xr:uid="{E4629D2D-66B4-47BA-BB31-6D6B44A3A335}"/>
    <cellStyle name="Moeda 4" xfId="8" xr:uid="{546F3422-A023-484E-8A90-F6D3F29F504D}"/>
    <cellStyle name="Moeda 4 2" xfId="39" xr:uid="{15DDFD75-C37A-4CA7-9C35-437DE7A55B97}"/>
    <cellStyle name="Moeda 4 2 2" xfId="87" xr:uid="{328B6CCF-9819-43AE-B04C-CD5BFA8589B0}"/>
    <cellStyle name="Moeda 4 3" xfId="55" xr:uid="{9C051549-7066-4133-8632-F0AADF0D1E64}"/>
    <cellStyle name="Moeda 4 4" xfId="71" xr:uid="{245DF933-77B6-4BC0-8789-04C07B6CE1D5}"/>
    <cellStyle name="Moeda 4 5" xfId="23" xr:uid="{BDB61F74-6513-4773-BB48-193149889F60}"/>
    <cellStyle name="Moeda 5" xfId="11" xr:uid="{F62C7082-2285-44C3-AF4E-65A9828081B8}"/>
    <cellStyle name="Moeda 5 2" xfId="41" xr:uid="{81A1C871-34BF-49C9-8504-8A70574F8B31}"/>
    <cellStyle name="Moeda 5 2 2" xfId="89" xr:uid="{1D5D4A60-5609-47C9-990B-9FED0DD9DD88}"/>
    <cellStyle name="Moeda 5 3" xfId="57" xr:uid="{40CA22BB-89D6-4AA4-8FC6-75AF0F3D6ABA}"/>
    <cellStyle name="Moeda 5 4" xfId="73" xr:uid="{2B4EE6C2-FC33-467D-8952-35669EF6FA77}"/>
    <cellStyle name="Moeda 5 5" xfId="25" xr:uid="{0826214E-22AB-46FE-8760-4707E6F5B671}"/>
    <cellStyle name="Moeda 6" xfId="31" xr:uid="{97695EB2-9931-4D54-980C-2FB298923246}"/>
    <cellStyle name="Moeda 6 2" xfId="47" xr:uid="{E7BA698E-476C-4F6C-B1E2-2E6EA1912523}"/>
    <cellStyle name="Moeda 6 2 2" xfId="95" xr:uid="{1F9ABDE4-E4A7-4DD0-9CC1-81D7C75C9722}"/>
    <cellStyle name="Moeda 6 3" xfId="63" xr:uid="{6C37EE7C-5FF3-4130-B4CB-C1BBC10E9871}"/>
    <cellStyle name="Moeda 6 4" xfId="79" xr:uid="{1F77A3FC-3D97-4937-9745-6D23DCB4D4C7}"/>
    <cellStyle name="Moeda 7" xfId="33" xr:uid="{5369C4CE-BDED-4CAC-ABE1-175FA7B268B1}"/>
    <cellStyle name="Moeda 7 2" xfId="81" xr:uid="{8A05995E-1245-4327-A373-A0D1AE0909D7}"/>
    <cellStyle name="Moeda 8" xfId="49" xr:uid="{87A03E57-9487-455D-BA0F-C985CBCCFF31}"/>
    <cellStyle name="Moeda 9" xfId="65" xr:uid="{F93818BE-5572-4BC0-B0D5-993431FBFB48}"/>
    <cellStyle name="Normal" xfId="0" builtinId="0"/>
    <cellStyle name="Normal 2" xfId="1" xr:uid="{E0C7D4AB-0803-4AFC-ABF5-F53BCA9B8115}"/>
    <cellStyle name="Vírgula" xfId="4" builtinId="3"/>
    <cellStyle name="Vírgula 2" xfId="7" xr:uid="{BBDD5940-BE94-4FF1-A9A7-84091FC38619}"/>
    <cellStyle name="Vírgula 2 2" xfId="16" xr:uid="{FF1C0B20-5AAC-4CF5-8D29-321F3342912F}"/>
    <cellStyle name="Vírgula 2 2 2" xfId="46" xr:uid="{B7C8A786-95C4-43E7-8C61-2727E732D20F}"/>
    <cellStyle name="Vírgula 2 2 2 2" xfId="94" xr:uid="{D0005A96-27C6-4ACD-8219-23BCEAA903A3}"/>
    <cellStyle name="Vírgula 2 2 3" xfId="62" xr:uid="{E7EA61F5-EA73-4AEC-A724-D6A048A8291D}"/>
    <cellStyle name="Vírgula 2 2 4" xfId="78" xr:uid="{378D7661-C837-4F51-902E-07641863D20F}"/>
    <cellStyle name="Vírgula 2 2 5" xfId="30" xr:uid="{AC2AF259-7BCD-4875-9C91-B52D2B16C876}"/>
    <cellStyle name="Vírgula 2 3" xfId="38" xr:uid="{09FC6060-72E4-4089-AF3A-98F7B33CDBD8}"/>
    <cellStyle name="Vírgula 2 3 2" xfId="86" xr:uid="{15F9C4E9-EE42-49B0-9A48-52E0622F9114}"/>
    <cellStyle name="Vírgula 2 4" xfId="54" xr:uid="{91778C0D-AC84-4872-8ADD-29DDEA5ACA52}"/>
    <cellStyle name="Vírgula 2 5" xfId="70" xr:uid="{C087D3C0-19C0-49F7-A771-E51E3393035E}"/>
    <cellStyle name="Vírgula 2 6" xfId="22" xr:uid="{8A2B4E62-8D50-4AC4-84CA-DD4E7A8DF09C}"/>
    <cellStyle name="Vírgula 3" xfId="10" xr:uid="{2F105D10-EEBA-4F05-9B8F-CC27BE09CEB9}"/>
    <cellStyle name="Vírgula 3 2" xfId="43" xr:uid="{C2A42DAA-1168-4AEC-AF0E-BA66DC0A5CA2}"/>
    <cellStyle name="Vírgula 3 2 2" xfId="91" xr:uid="{09E221AF-8D98-4245-ABDB-62BE8DC76607}"/>
    <cellStyle name="Vírgula 3 3" xfId="59" xr:uid="{CA9BBA4A-64D6-4A4F-9094-D0D17896FDB4}"/>
    <cellStyle name="Vírgula 3 4" xfId="75" xr:uid="{ADA05A46-612B-48E0-8135-354C40C35548}"/>
    <cellStyle name="Vírgula 3 5" xfId="27" xr:uid="{3149C5FF-FD3D-40B6-AA53-16BAD179F2E1}"/>
    <cellStyle name="Vírgula 4" xfId="13" xr:uid="{2A17D4A4-B80C-45D2-A97E-8DA2675CEE7D}"/>
    <cellStyle name="Vírgula 4 2" xfId="83" xr:uid="{8A042282-8059-44B1-93DF-1559D355CC9C}"/>
    <cellStyle name="Vírgula 4 3" xfId="35" xr:uid="{8C0F3EB4-C6B9-4C39-B2B5-453DCF1FDB9E}"/>
    <cellStyle name="Vírgula 5" xfId="51" xr:uid="{0A0DCCFB-CD3B-4D2C-88A6-CD5E57257B14}"/>
    <cellStyle name="Vírgula 6" xfId="67" xr:uid="{FB83171F-1044-41CF-999F-A2BE56B01B05}"/>
    <cellStyle name="Vírgula 7" xfId="19" xr:uid="{8320E068-B539-46DE-A59C-7A3B0BE6801E}"/>
  </cellStyles>
  <dxfs count="0"/>
  <tableStyles count="0" defaultTableStyle="TableStyleMedium2" defaultPivotStyle="PivotStyleLight16"/>
  <colors>
    <mruColors>
      <color rgb="FFFEB4E9"/>
      <color rgb="FFECC3E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eduardapo@gmail.com" TargetMode="External"/><Relationship Id="rId3" Type="http://schemas.openxmlformats.org/officeDocument/2006/relationships/hyperlink" Target="mailto:leodir.dessabato2@gmail.com" TargetMode="External"/><Relationship Id="rId7" Type="http://schemas.openxmlformats.org/officeDocument/2006/relationships/hyperlink" Target="mailto:jessica_aslemos@hotmail.com" TargetMode="External"/><Relationship Id="rId2" Type="http://schemas.openxmlformats.org/officeDocument/2006/relationships/hyperlink" Target="mailto:Tiagobogea@me.com" TargetMode="External"/><Relationship Id="rId1" Type="http://schemas.openxmlformats.org/officeDocument/2006/relationships/hyperlink" Target="mailto:renato.mattosuvv@gmail.com" TargetMode="External"/><Relationship Id="rId6" Type="http://schemas.openxmlformats.org/officeDocument/2006/relationships/hyperlink" Target="mailto:asecchin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heitormeduvv@gmail.com" TargetMode="External"/><Relationship Id="rId10" Type="http://schemas.openxmlformats.org/officeDocument/2006/relationships/hyperlink" Target="mailto:VINICIO.ZORZAL@HOTMAIL.COM" TargetMode="External"/><Relationship Id="rId4" Type="http://schemas.openxmlformats.org/officeDocument/2006/relationships/hyperlink" Target="mailto:Victoribeiros07@gmail.com" TargetMode="External"/><Relationship Id="rId9" Type="http://schemas.openxmlformats.org/officeDocument/2006/relationships/hyperlink" Target="mailto:adriano@realassessoria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abriel.alvesdecastro@gmail.com%20/" TargetMode="External"/><Relationship Id="rId1" Type="http://schemas.openxmlformats.org/officeDocument/2006/relationships/hyperlink" Target="mailto:karyna-145@hotmail.com%2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E16F-4D36-419F-8BA8-C530FA2A840B}">
  <sheetPr>
    <pageSetUpPr fitToPage="1"/>
  </sheetPr>
  <dimension ref="A1:M92"/>
  <sheetViews>
    <sheetView zoomScale="70" zoomScaleNormal="70" workbookViewId="0">
      <pane xSplit="1" ySplit="14" topLeftCell="B68" activePane="bottomRight" state="frozen"/>
      <selection pane="topRight" activeCell="B1" sqref="B1"/>
      <selection pane="bottomLeft" activeCell="A18" sqref="A18"/>
      <selection pane="bottomRight" activeCell="M76" sqref="M76"/>
    </sheetView>
  </sheetViews>
  <sheetFormatPr defaultRowHeight="14.4" x14ac:dyDescent="0.3"/>
  <cols>
    <col min="1" max="1" width="4.5546875" bestFit="1" customWidth="1"/>
    <col min="2" max="2" width="42.109375" customWidth="1"/>
    <col min="3" max="3" width="17.33203125" bestFit="1" customWidth="1"/>
    <col min="4" max="4" width="19.88671875" customWidth="1"/>
    <col min="5" max="5" width="17.21875" bestFit="1" customWidth="1"/>
    <col min="6" max="6" width="16.6640625" bestFit="1" customWidth="1"/>
    <col min="7" max="7" width="4.6640625" bestFit="1" customWidth="1"/>
    <col min="8" max="8" width="17.5546875" bestFit="1" customWidth="1"/>
    <col min="9" max="9" width="10.88671875" bestFit="1" customWidth="1"/>
    <col min="10" max="10" width="17" bestFit="1" customWidth="1"/>
    <col min="11" max="11" width="12.77734375" customWidth="1"/>
    <col min="12" max="12" width="26.88671875" customWidth="1"/>
    <col min="13" max="13" width="75.33203125" bestFit="1" customWidth="1"/>
  </cols>
  <sheetData>
    <row r="1" spans="1:13" ht="28.2" x14ac:dyDescent="0.3">
      <c r="A1" s="150" t="s">
        <v>91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3" ht="15.6" x14ac:dyDescent="0.3">
      <c r="A2" s="157" t="s">
        <v>92</v>
      </c>
      <c r="B2" s="157"/>
      <c r="C2" s="39" t="s">
        <v>0</v>
      </c>
      <c r="D2" s="39" t="s">
        <v>102</v>
      </c>
      <c r="E2" s="39" t="s">
        <v>103</v>
      </c>
      <c r="F2" s="41" t="s">
        <v>16</v>
      </c>
      <c r="G2" s="155" t="s">
        <v>17</v>
      </c>
      <c r="H2" s="156"/>
      <c r="I2" s="41" t="s">
        <v>18</v>
      </c>
      <c r="J2" s="41" t="s">
        <v>19</v>
      </c>
      <c r="K2" s="41" t="s">
        <v>20</v>
      </c>
      <c r="L2" s="42" t="s">
        <v>21</v>
      </c>
      <c r="M2" s="43" t="s">
        <v>26</v>
      </c>
    </row>
    <row r="3" spans="1:13" ht="15.6" x14ac:dyDescent="0.3">
      <c r="A3" s="158"/>
      <c r="B3" s="37" t="s">
        <v>1</v>
      </c>
      <c r="C3" s="2">
        <v>4275</v>
      </c>
      <c r="D3" s="1">
        <v>470.58</v>
      </c>
      <c r="E3" s="2">
        <f t="shared" ref="E3" si="0">C3-D3</f>
        <v>3804.42</v>
      </c>
      <c r="F3" s="13" t="s">
        <v>23</v>
      </c>
      <c r="G3" s="15" t="s">
        <v>39</v>
      </c>
      <c r="H3" s="11" t="s">
        <v>40</v>
      </c>
      <c r="I3" s="15" t="s">
        <v>128</v>
      </c>
      <c r="J3" s="15" t="s">
        <v>129</v>
      </c>
      <c r="K3" s="11" t="s">
        <v>22</v>
      </c>
      <c r="L3" s="17" t="s">
        <v>130</v>
      </c>
      <c r="M3" s="28" t="s">
        <v>220</v>
      </c>
    </row>
    <row r="4" spans="1:13" ht="15.6" x14ac:dyDescent="0.3">
      <c r="A4" s="158"/>
      <c r="B4" s="6" t="s">
        <v>247</v>
      </c>
      <c r="C4" s="1">
        <v>2000</v>
      </c>
      <c r="D4" s="1">
        <v>470.58</v>
      </c>
      <c r="E4" s="2">
        <f t="shared" ref="E4" si="1">C4-D4</f>
        <v>1529.42</v>
      </c>
      <c r="F4" s="13"/>
      <c r="G4" s="15"/>
      <c r="H4" s="11"/>
      <c r="I4" s="15"/>
      <c r="J4" s="15"/>
      <c r="K4" s="11"/>
      <c r="L4" s="17"/>
      <c r="M4" s="28"/>
    </row>
    <row r="5" spans="1:13" ht="15.6" x14ac:dyDescent="0.3">
      <c r="A5" s="158"/>
      <c r="B5" s="37" t="s">
        <v>88</v>
      </c>
      <c r="C5" s="2">
        <v>7600</v>
      </c>
      <c r="D5" s="1">
        <v>470.58</v>
      </c>
      <c r="E5" s="2">
        <f t="shared" ref="E5" si="2">C5-D5</f>
        <v>7129.42</v>
      </c>
      <c r="F5" s="13"/>
      <c r="G5" s="15"/>
      <c r="H5" s="11"/>
      <c r="I5" s="15"/>
      <c r="J5" s="15"/>
      <c r="K5" s="11"/>
      <c r="L5" s="17"/>
      <c r="M5" s="28"/>
    </row>
    <row r="6" spans="1:13" ht="15.6" x14ac:dyDescent="0.3">
      <c r="A6" s="158"/>
      <c r="B6" s="37" t="s">
        <v>2</v>
      </c>
      <c r="C6" s="2">
        <v>5850</v>
      </c>
      <c r="D6" s="1">
        <v>470.58</v>
      </c>
      <c r="E6" s="2">
        <f t="shared" ref="E6:E13" si="3">C6-D6</f>
        <v>5379.42</v>
      </c>
      <c r="F6" s="13" t="s">
        <v>52</v>
      </c>
      <c r="G6" s="15" t="s">
        <v>39</v>
      </c>
      <c r="H6" s="11" t="s">
        <v>40</v>
      </c>
      <c r="I6" s="15" t="s">
        <v>54</v>
      </c>
      <c r="J6" s="15" t="s">
        <v>55</v>
      </c>
      <c r="K6" s="11" t="s">
        <v>16</v>
      </c>
      <c r="L6" s="17" t="s">
        <v>53</v>
      </c>
      <c r="M6" s="8"/>
    </row>
    <row r="7" spans="1:13" ht="15.6" x14ac:dyDescent="0.3">
      <c r="A7" s="158"/>
      <c r="B7" s="37" t="s">
        <v>231</v>
      </c>
      <c r="C7" s="2">
        <v>1425</v>
      </c>
      <c r="D7" s="1">
        <v>470.58</v>
      </c>
      <c r="E7" s="2">
        <f t="shared" si="3"/>
        <v>954.42000000000007</v>
      </c>
      <c r="F7" s="13" t="s">
        <v>232</v>
      </c>
      <c r="G7" s="75" t="s">
        <v>31</v>
      </c>
      <c r="H7" s="76" t="s">
        <v>96</v>
      </c>
      <c r="I7" s="75" t="s">
        <v>27</v>
      </c>
      <c r="J7" s="75" t="s">
        <v>259</v>
      </c>
      <c r="K7" s="76"/>
      <c r="L7" s="77"/>
      <c r="M7" s="28" t="s">
        <v>236</v>
      </c>
    </row>
    <row r="8" spans="1:13" ht="15.6" x14ac:dyDescent="0.3">
      <c r="A8" s="158"/>
      <c r="B8" s="48" t="s">
        <v>7</v>
      </c>
      <c r="C8" s="2">
        <v>20812.5</v>
      </c>
      <c r="D8" s="1">
        <v>470.58</v>
      </c>
      <c r="E8" s="2">
        <f t="shared" si="3"/>
        <v>20341.919999999998</v>
      </c>
      <c r="F8" s="13" t="s">
        <v>44</v>
      </c>
      <c r="G8" s="32" t="s">
        <v>80</v>
      </c>
      <c r="H8" s="11" t="s">
        <v>117</v>
      </c>
      <c r="I8" s="15" t="s">
        <v>118</v>
      </c>
      <c r="J8" s="15" t="s">
        <v>119</v>
      </c>
      <c r="K8" s="11" t="s">
        <v>46</v>
      </c>
      <c r="L8" s="17" t="s">
        <v>45</v>
      </c>
      <c r="M8" s="28" t="s">
        <v>220</v>
      </c>
    </row>
    <row r="9" spans="1:13" ht="15.6" x14ac:dyDescent="0.3">
      <c r="A9" s="158"/>
      <c r="B9" s="37" t="s">
        <v>3</v>
      </c>
      <c r="C9" s="70">
        <v>13300</v>
      </c>
      <c r="D9" s="1">
        <v>470.58</v>
      </c>
      <c r="E9" s="2">
        <f t="shared" ref="E9" si="4">C9-D9</f>
        <v>12829.42</v>
      </c>
      <c r="F9" s="13" t="s">
        <v>84</v>
      </c>
      <c r="G9" s="15" t="s">
        <v>80</v>
      </c>
      <c r="H9" s="11" t="s">
        <v>117</v>
      </c>
      <c r="I9" s="15" t="s">
        <v>122</v>
      </c>
      <c r="J9" s="15" t="s">
        <v>123</v>
      </c>
      <c r="K9" s="11" t="s">
        <v>16</v>
      </c>
      <c r="L9" s="17" t="s">
        <v>85</v>
      </c>
      <c r="M9" s="8" t="s">
        <v>97</v>
      </c>
    </row>
    <row r="10" spans="1:13" ht="15.6" x14ac:dyDescent="0.3">
      <c r="A10" s="158"/>
      <c r="B10" s="37" t="s">
        <v>9</v>
      </c>
      <c r="C10" s="2">
        <v>21100</v>
      </c>
      <c r="D10" s="1">
        <v>470.58</v>
      </c>
      <c r="E10" s="2">
        <f t="shared" si="3"/>
        <v>20629.419999999998</v>
      </c>
      <c r="F10" s="13" t="s">
        <v>70</v>
      </c>
      <c r="G10" s="15" t="s">
        <v>39</v>
      </c>
      <c r="H10" s="11" t="s">
        <v>40</v>
      </c>
      <c r="I10" s="15" t="s">
        <v>72</v>
      </c>
      <c r="J10" s="15" t="s">
        <v>71</v>
      </c>
      <c r="K10" s="11" t="s">
        <v>22</v>
      </c>
      <c r="L10" s="17" t="s">
        <v>73</v>
      </c>
      <c r="M10" s="8"/>
    </row>
    <row r="11" spans="1:13" ht="15.6" x14ac:dyDescent="0.3">
      <c r="A11" s="158"/>
      <c r="B11" s="37" t="s">
        <v>249</v>
      </c>
      <c r="C11" s="2">
        <v>9200</v>
      </c>
      <c r="D11" s="2"/>
      <c r="E11" s="2">
        <f t="shared" si="3"/>
        <v>9200</v>
      </c>
      <c r="F11" s="13"/>
      <c r="G11" s="15"/>
      <c r="H11" s="11"/>
      <c r="I11" s="15"/>
      <c r="J11" s="15"/>
      <c r="K11" s="11"/>
      <c r="L11" s="17"/>
      <c r="M11" s="28" t="s">
        <v>219</v>
      </c>
    </row>
    <row r="12" spans="1:13" ht="15.6" x14ac:dyDescent="0.3">
      <c r="A12" s="158"/>
      <c r="B12" s="19" t="s">
        <v>4</v>
      </c>
      <c r="C12" s="2">
        <v>3087.5</v>
      </c>
      <c r="D12" s="1">
        <v>470.58</v>
      </c>
      <c r="E12" s="2">
        <f t="shared" si="3"/>
        <v>2616.92</v>
      </c>
      <c r="F12" s="13" t="s">
        <v>29</v>
      </c>
      <c r="G12" s="15" t="s">
        <v>39</v>
      </c>
      <c r="H12" s="11" t="s">
        <v>40</v>
      </c>
      <c r="I12" s="15" t="s">
        <v>38</v>
      </c>
      <c r="J12" s="15" t="s">
        <v>37</v>
      </c>
      <c r="K12" s="11" t="s">
        <v>16</v>
      </c>
      <c r="L12" s="17" t="s">
        <v>36</v>
      </c>
      <c r="M12" s="8"/>
    </row>
    <row r="13" spans="1:13" ht="15.6" x14ac:dyDescent="0.3">
      <c r="A13" s="158"/>
      <c r="B13" s="4" t="s">
        <v>6</v>
      </c>
      <c r="C13" s="2">
        <v>24425</v>
      </c>
      <c r="D13" s="1">
        <v>470.58</v>
      </c>
      <c r="E13" s="2">
        <f t="shared" si="3"/>
        <v>23954.42</v>
      </c>
      <c r="F13" s="13" t="s">
        <v>56</v>
      </c>
      <c r="G13" s="15" t="s">
        <v>41</v>
      </c>
      <c r="H13" s="11" t="s">
        <v>42</v>
      </c>
      <c r="I13" s="15" t="s">
        <v>27</v>
      </c>
      <c r="J13" s="15" t="s">
        <v>58</v>
      </c>
      <c r="K13" s="11" t="s">
        <v>16</v>
      </c>
      <c r="L13" s="17" t="s">
        <v>57</v>
      </c>
      <c r="M13" s="28"/>
    </row>
    <row r="14" spans="1:13" ht="15.6" x14ac:dyDescent="0.3">
      <c r="A14" s="158"/>
      <c r="B14" s="38"/>
      <c r="C14" s="2"/>
      <c r="D14" s="2"/>
      <c r="E14" s="2"/>
      <c r="F14" s="13"/>
      <c r="G14" s="15"/>
      <c r="H14" s="11"/>
      <c r="I14" s="15"/>
      <c r="J14" s="15"/>
      <c r="K14" s="11"/>
      <c r="L14" s="17"/>
      <c r="M14" s="8"/>
    </row>
    <row r="15" spans="1:13" ht="15.6" x14ac:dyDescent="0.3">
      <c r="A15" s="152" t="s">
        <v>94</v>
      </c>
      <c r="B15" s="19"/>
      <c r="C15" s="2"/>
      <c r="D15" s="2"/>
      <c r="E15" s="2"/>
      <c r="F15" s="13"/>
      <c r="G15" s="15"/>
      <c r="H15" s="11"/>
      <c r="I15" s="15"/>
      <c r="J15" s="15"/>
      <c r="K15" s="11"/>
      <c r="L15" s="17"/>
      <c r="M15" s="8"/>
    </row>
    <row r="16" spans="1:13" ht="15.6" x14ac:dyDescent="0.3">
      <c r="A16" s="153"/>
      <c r="B16" s="98" t="s">
        <v>135</v>
      </c>
      <c r="C16" s="94">
        <v>17475</v>
      </c>
      <c r="D16" s="94">
        <v>6000</v>
      </c>
      <c r="E16" s="94">
        <f>C16+D16</f>
        <v>23475</v>
      </c>
      <c r="F16" s="103"/>
      <c r="G16" s="96"/>
      <c r="H16" s="97"/>
      <c r="I16" s="96"/>
      <c r="J16" s="96"/>
      <c r="K16" s="99"/>
      <c r="L16" s="104"/>
      <c r="M16" s="102" t="s">
        <v>152</v>
      </c>
    </row>
    <row r="17" spans="1:13" ht="15.6" x14ac:dyDescent="0.3">
      <c r="A17" s="153"/>
      <c r="B17" s="26" t="s">
        <v>307</v>
      </c>
      <c r="C17" s="20">
        <v>475</v>
      </c>
      <c r="D17" s="20"/>
      <c r="E17" s="20"/>
      <c r="F17" s="14"/>
      <c r="G17" s="16"/>
      <c r="H17" s="12"/>
      <c r="I17" s="16"/>
      <c r="J17" s="16"/>
      <c r="K17" s="25"/>
      <c r="L17" s="18"/>
      <c r="M17" s="68" t="s">
        <v>308</v>
      </c>
    </row>
    <row r="18" spans="1:13" s="81" customFormat="1" ht="15.6" x14ac:dyDescent="0.3">
      <c r="A18" s="153"/>
      <c r="B18" s="26" t="s">
        <v>263</v>
      </c>
      <c r="C18" s="20">
        <v>1975</v>
      </c>
      <c r="D18" s="20"/>
      <c r="E18" s="20"/>
      <c r="F18" s="14"/>
      <c r="G18" s="16"/>
      <c r="H18" s="12"/>
      <c r="I18" s="16"/>
      <c r="J18" s="16"/>
      <c r="K18" s="25"/>
      <c r="L18" s="18"/>
      <c r="M18" s="10" t="s">
        <v>289</v>
      </c>
    </row>
    <row r="19" spans="1:13" s="81" customFormat="1" ht="15.6" x14ac:dyDescent="0.3">
      <c r="A19" s="153"/>
      <c r="B19" s="26" t="s">
        <v>290</v>
      </c>
      <c r="C19" s="20">
        <v>8700</v>
      </c>
      <c r="D19" s="20"/>
      <c r="E19" s="20"/>
      <c r="F19" s="14"/>
      <c r="G19" s="16"/>
      <c r="H19" s="12"/>
      <c r="I19" s="16"/>
      <c r="J19" s="16"/>
      <c r="K19" s="25"/>
      <c r="L19" s="18"/>
      <c r="M19" s="10" t="s">
        <v>291</v>
      </c>
    </row>
    <row r="20" spans="1:13" ht="15.6" x14ac:dyDescent="0.3">
      <c r="A20" s="153"/>
      <c r="B20" s="26" t="s">
        <v>240</v>
      </c>
      <c r="C20" s="20">
        <v>4275</v>
      </c>
      <c r="D20" s="20"/>
      <c r="E20" s="20"/>
      <c r="F20" s="33"/>
      <c r="G20" s="16"/>
      <c r="H20" s="12"/>
      <c r="I20" s="16"/>
      <c r="J20" s="26"/>
      <c r="K20" s="12"/>
      <c r="L20" s="27"/>
      <c r="M20" s="10"/>
    </row>
    <row r="21" spans="1:13" ht="15.6" x14ac:dyDescent="0.3">
      <c r="A21" s="153"/>
      <c r="B21" s="26" t="s">
        <v>309</v>
      </c>
      <c r="C21" s="20">
        <v>500</v>
      </c>
      <c r="D21" s="20"/>
      <c r="E21" s="20"/>
      <c r="F21" s="33"/>
      <c r="G21" s="16"/>
      <c r="H21" s="12"/>
      <c r="I21" s="16"/>
      <c r="J21" s="26"/>
      <c r="K21" s="12"/>
      <c r="L21" s="27"/>
      <c r="M21" s="10" t="s">
        <v>310</v>
      </c>
    </row>
    <row r="22" spans="1:13" ht="15.6" x14ac:dyDescent="0.3">
      <c r="A22" s="153"/>
      <c r="B22" s="106" t="s">
        <v>150</v>
      </c>
      <c r="C22" s="94">
        <v>13400</v>
      </c>
      <c r="D22" s="94">
        <v>470.58</v>
      </c>
      <c r="E22" s="94">
        <f>C22-D22</f>
        <v>12929.42</v>
      </c>
      <c r="F22" s="103" t="s">
        <v>211</v>
      </c>
      <c r="G22" s="96"/>
      <c r="H22" s="97"/>
      <c r="I22" s="96"/>
      <c r="J22" s="96"/>
      <c r="K22" s="99"/>
      <c r="L22" s="104"/>
      <c r="M22" s="102" t="s">
        <v>213</v>
      </c>
    </row>
    <row r="23" spans="1:13" ht="15.6" x14ac:dyDescent="0.3">
      <c r="A23" s="153"/>
      <c r="B23" s="72" t="s">
        <v>160</v>
      </c>
      <c r="C23" s="20">
        <v>6412.5</v>
      </c>
      <c r="D23" s="20"/>
      <c r="E23" s="20"/>
      <c r="F23" s="14"/>
      <c r="G23" s="16" t="s">
        <v>31</v>
      </c>
      <c r="H23" s="12" t="s">
        <v>96</v>
      </c>
      <c r="I23" s="16" t="s">
        <v>27</v>
      </c>
      <c r="J23" s="16" t="s">
        <v>180</v>
      </c>
      <c r="K23" s="12" t="s">
        <v>28</v>
      </c>
      <c r="L23" s="18" t="s">
        <v>179</v>
      </c>
      <c r="M23" s="10" t="s">
        <v>178</v>
      </c>
    </row>
    <row r="24" spans="1:13" ht="15.6" x14ac:dyDescent="0.3">
      <c r="A24" s="153"/>
      <c r="B24" s="72" t="s">
        <v>311</v>
      </c>
      <c r="C24" s="20">
        <v>4400</v>
      </c>
      <c r="D24" s="20"/>
      <c r="E24" s="20"/>
      <c r="F24" s="14"/>
      <c r="G24" s="16"/>
      <c r="H24" s="12"/>
      <c r="I24" s="16"/>
      <c r="J24" s="16"/>
      <c r="K24" s="12"/>
      <c r="L24" s="18"/>
      <c r="M24" s="10" t="s">
        <v>312</v>
      </c>
    </row>
    <row r="25" spans="1:13" ht="15.6" x14ac:dyDescent="0.3">
      <c r="A25" s="153"/>
      <c r="B25" s="72" t="s">
        <v>222</v>
      </c>
      <c r="C25" s="20">
        <v>15300</v>
      </c>
      <c r="D25" s="20"/>
      <c r="E25" s="20"/>
      <c r="F25" s="14"/>
      <c r="G25" s="16"/>
      <c r="H25" s="12"/>
      <c r="I25" s="16"/>
      <c r="J25" s="16"/>
      <c r="K25" s="12"/>
      <c r="L25" s="18"/>
      <c r="M25" s="10" t="s">
        <v>230</v>
      </c>
    </row>
    <row r="26" spans="1:13" ht="15.6" x14ac:dyDescent="0.3">
      <c r="A26" s="153"/>
      <c r="B26" s="72" t="s">
        <v>181</v>
      </c>
      <c r="C26" s="20">
        <v>500</v>
      </c>
      <c r="D26" s="20"/>
      <c r="E26" s="20"/>
      <c r="F26" s="14"/>
      <c r="G26" s="16" t="s">
        <v>35</v>
      </c>
      <c r="H26" s="12" t="s">
        <v>34</v>
      </c>
      <c r="I26" s="16" t="s">
        <v>208</v>
      </c>
      <c r="J26" s="16" t="s">
        <v>209</v>
      </c>
      <c r="K26" s="12" t="s">
        <v>28</v>
      </c>
      <c r="L26" s="18" t="s">
        <v>210</v>
      </c>
      <c r="M26" s="10" t="s">
        <v>191</v>
      </c>
    </row>
    <row r="27" spans="1:13" ht="15.6" x14ac:dyDescent="0.3">
      <c r="A27" s="153"/>
      <c r="B27" s="72" t="s">
        <v>161</v>
      </c>
      <c r="C27" s="20">
        <v>5375</v>
      </c>
      <c r="D27" s="20"/>
      <c r="E27" s="20"/>
      <c r="F27" s="14"/>
      <c r="G27" s="16" t="s">
        <v>41</v>
      </c>
      <c r="H27" s="12" t="s">
        <v>42</v>
      </c>
      <c r="I27" s="16" t="s">
        <v>27</v>
      </c>
      <c r="J27" s="16" t="s">
        <v>177</v>
      </c>
      <c r="K27" s="12" t="s">
        <v>28</v>
      </c>
      <c r="L27" s="18" t="s">
        <v>176</v>
      </c>
      <c r="M27" s="10" t="s">
        <v>198</v>
      </c>
    </row>
    <row r="28" spans="1:13" ht="15.6" x14ac:dyDescent="0.3">
      <c r="A28" s="153"/>
      <c r="B28" s="26" t="s">
        <v>136</v>
      </c>
      <c r="C28" s="20">
        <v>7600</v>
      </c>
      <c r="D28" s="20"/>
      <c r="E28" s="20"/>
      <c r="F28" s="14"/>
      <c r="G28" s="16" t="s">
        <v>41</v>
      </c>
      <c r="H28" s="12" t="s">
        <v>42</v>
      </c>
      <c r="I28" s="16" t="s">
        <v>27</v>
      </c>
      <c r="J28" s="16" t="s">
        <v>141</v>
      </c>
      <c r="K28" s="12" t="s">
        <v>28</v>
      </c>
      <c r="L28" s="18" t="s">
        <v>142</v>
      </c>
      <c r="M28" s="10" t="s">
        <v>199</v>
      </c>
    </row>
    <row r="29" spans="1:13" s="81" customFormat="1" ht="15.6" x14ac:dyDescent="0.3">
      <c r="A29" s="153"/>
      <c r="B29" s="26" t="s">
        <v>264</v>
      </c>
      <c r="C29" s="20">
        <v>3800</v>
      </c>
      <c r="D29" s="20"/>
      <c r="E29" s="20"/>
      <c r="F29" s="14"/>
      <c r="G29" s="16"/>
      <c r="H29" s="12"/>
      <c r="I29" s="16"/>
      <c r="J29" s="16"/>
      <c r="K29" s="12"/>
      <c r="L29" s="18"/>
      <c r="M29" s="10" t="s">
        <v>313</v>
      </c>
    </row>
    <row r="30" spans="1:13" ht="15.6" x14ac:dyDescent="0.3">
      <c r="A30" s="153"/>
      <c r="B30" s="26" t="s">
        <v>314</v>
      </c>
      <c r="C30" s="20">
        <v>5137.5</v>
      </c>
      <c r="D30" s="20"/>
      <c r="E30" s="20"/>
      <c r="F30" s="14"/>
      <c r="G30" s="16"/>
      <c r="H30" s="12"/>
      <c r="I30" s="16"/>
      <c r="J30" s="16"/>
      <c r="K30" s="12"/>
      <c r="L30" s="18"/>
      <c r="M30" s="10" t="s">
        <v>336</v>
      </c>
    </row>
    <row r="31" spans="1:13" ht="15.6" x14ac:dyDescent="0.3">
      <c r="A31" s="153"/>
      <c r="B31" s="26" t="s">
        <v>162</v>
      </c>
      <c r="C31" s="20">
        <v>2000</v>
      </c>
      <c r="D31" s="20"/>
      <c r="E31" s="20"/>
      <c r="F31" s="14"/>
      <c r="G31" s="16" t="s">
        <v>31</v>
      </c>
      <c r="H31" s="12" t="s">
        <v>96</v>
      </c>
      <c r="I31" s="16" t="s">
        <v>27</v>
      </c>
      <c r="J31" s="16" t="s">
        <v>167</v>
      </c>
      <c r="K31" s="12" t="s">
        <v>28</v>
      </c>
      <c r="L31" s="18"/>
      <c r="M31" s="10" t="s">
        <v>202</v>
      </c>
    </row>
    <row r="32" spans="1:13" ht="15.6" x14ac:dyDescent="0.3">
      <c r="A32" s="153"/>
      <c r="B32" s="26" t="s">
        <v>182</v>
      </c>
      <c r="C32" s="20">
        <v>3700</v>
      </c>
      <c r="D32" s="20"/>
      <c r="E32" s="20"/>
      <c r="F32" s="14"/>
      <c r="G32" s="16" t="s">
        <v>35</v>
      </c>
      <c r="H32" s="12" t="s">
        <v>34</v>
      </c>
      <c r="I32" s="16" t="s">
        <v>166</v>
      </c>
      <c r="J32" s="16" t="s">
        <v>183</v>
      </c>
      <c r="K32" s="12" t="s">
        <v>28</v>
      </c>
      <c r="L32" s="18" t="s">
        <v>184</v>
      </c>
      <c r="M32" s="10" t="s">
        <v>185</v>
      </c>
    </row>
    <row r="33" spans="1:13" ht="15.6" x14ac:dyDescent="0.3">
      <c r="A33" s="153"/>
      <c r="B33" s="26" t="s">
        <v>223</v>
      </c>
      <c r="C33" s="20">
        <v>8550</v>
      </c>
      <c r="D33" s="20"/>
      <c r="E33" s="20"/>
      <c r="F33" s="14"/>
      <c r="G33" s="16"/>
      <c r="H33" s="12"/>
      <c r="I33" s="16"/>
      <c r="J33" s="16"/>
      <c r="K33" s="12" t="s">
        <v>28</v>
      </c>
      <c r="L33" s="18" t="s">
        <v>226</v>
      </c>
      <c r="M33" s="10" t="s">
        <v>225</v>
      </c>
    </row>
    <row r="34" spans="1:13" ht="15.6" x14ac:dyDescent="0.3">
      <c r="A34" s="153"/>
      <c r="B34" s="98" t="s">
        <v>241</v>
      </c>
      <c r="C34" s="94">
        <v>1950</v>
      </c>
      <c r="D34" s="94"/>
      <c r="E34" s="94">
        <f t="shared" ref="E34:E35" si="5">C34-D34</f>
        <v>1950</v>
      </c>
      <c r="F34" s="103"/>
      <c r="G34" s="96"/>
      <c r="H34" s="97"/>
      <c r="I34" s="96"/>
      <c r="J34" s="96"/>
      <c r="K34" s="97"/>
      <c r="L34" s="104"/>
      <c r="M34" s="102" t="s">
        <v>213</v>
      </c>
    </row>
    <row r="35" spans="1:13" s="81" customFormat="1" ht="18" customHeight="1" x14ac:dyDescent="0.3">
      <c r="A35" s="153"/>
      <c r="B35" s="98" t="s">
        <v>255</v>
      </c>
      <c r="C35" s="94">
        <v>3500</v>
      </c>
      <c r="D35" s="94"/>
      <c r="E35" s="94">
        <f t="shared" si="5"/>
        <v>3500</v>
      </c>
      <c r="F35" s="103"/>
      <c r="G35" s="96"/>
      <c r="H35" s="97"/>
      <c r="I35" s="96"/>
      <c r="J35" s="96"/>
      <c r="K35" s="97"/>
      <c r="L35" s="104"/>
      <c r="M35" s="102" t="s">
        <v>213</v>
      </c>
    </row>
    <row r="36" spans="1:13" s="81" customFormat="1" ht="15.6" x14ac:dyDescent="0.3">
      <c r="A36" s="153"/>
      <c r="B36" s="6" t="s">
        <v>265</v>
      </c>
      <c r="C36" s="1">
        <v>1450</v>
      </c>
      <c r="D36" s="1"/>
      <c r="E36" s="1"/>
      <c r="F36" s="110"/>
      <c r="G36" s="111"/>
      <c r="H36" s="112"/>
      <c r="I36" s="111"/>
      <c r="J36" s="111"/>
      <c r="K36" s="112"/>
      <c r="L36" s="113"/>
      <c r="M36" s="73"/>
    </row>
    <row r="37" spans="1:13" s="81" customFormat="1" ht="15.6" x14ac:dyDescent="0.3">
      <c r="A37" s="153"/>
      <c r="B37" s="26" t="s">
        <v>266</v>
      </c>
      <c r="C37" s="20">
        <v>2950</v>
      </c>
      <c r="D37" s="20"/>
      <c r="E37" s="20"/>
      <c r="F37" s="14"/>
      <c r="G37" s="16"/>
      <c r="H37" s="12"/>
      <c r="I37" s="16"/>
      <c r="J37" s="16"/>
      <c r="K37" s="12"/>
      <c r="L37" s="18"/>
      <c r="M37" s="108"/>
    </row>
    <row r="38" spans="1:13" ht="15.6" x14ac:dyDescent="0.3">
      <c r="A38" s="153"/>
      <c r="B38" s="26" t="s">
        <v>224</v>
      </c>
      <c r="C38" s="20">
        <v>7600</v>
      </c>
      <c r="D38" s="20"/>
      <c r="E38" s="20"/>
      <c r="F38" s="14"/>
      <c r="G38" s="16"/>
      <c r="H38" s="12"/>
      <c r="I38" s="16"/>
      <c r="J38" s="16"/>
      <c r="K38" s="12"/>
      <c r="L38" s="18"/>
      <c r="M38" s="10" t="s">
        <v>229</v>
      </c>
    </row>
    <row r="39" spans="1:13" ht="15.6" x14ac:dyDescent="0.3">
      <c r="A39" s="153"/>
      <c r="B39" s="98" t="s">
        <v>8</v>
      </c>
      <c r="C39" s="94">
        <v>9000</v>
      </c>
      <c r="D39" s="94">
        <v>470.58</v>
      </c>
      <c r="E39" s="94">
        <f t="shared" ref="E39" si="6">C39-D39</f>
        <v>8529.42</v>
      </c>
      <c r="F39" s="103" t="s">
        <v>86</v>
      </c>
      <c r="G39" s="96" t="s">
        <v>98</v>
      </c>
      <c r="H39" s="97" t="s">
        <v>99</v>
      </c>
      <c r="I39" s="96" t="s">
        <v>27</v>
      </c>
      <c r="J39" s="96" t="s">
        <v>100</v>
      </c>
      <c r="K39" s="97" t="s">
        <v>28</v>
      </c>
      <c r="L39" s="104" t="s">
        <v>101</v>
      </c>
      <c r="M39" s="102" t="s">
        <v>213</v>
      </c>
    </row>
    <row r="40" spans="1:13" s="81" customFormat="1" ht="15.6" x14ac:dyDescent="0.3">
      <c r="A40" s="153"/>
      <c r="B40" s="26" t="s">
        <v>267</v>
      </c>
      <c r="C40" s="20">
        <v>1950</v>
      </c>
      <c r="D40" s="20"/>
      <c r="E40" s="20"/>
      <c r="F40" s="14"/>
      <c r="G40" s="16"/>
      <c r="H40" s="12"/>
      <c r="I40" s="16"/>
      <c r="J40" s="16"/>
      <c r="K40" s="12"/>
      <c r="L40" s="18"/>
      <c r="M40" s="10" t="s">
        <v>296</v>
      </c>
    </row>
    <row r="41" spans="1:13" s="81" customFormat="1" ht="15.6" x14ac:dyDescent="0.3">
      <c r="A41" s="153"/>
      <c r="B41" s="26" t="s">
        <v>261</v>
      </c>
      <c r="C41" s="20">
        <v>2000</v>
      </c>
      <c r="D41" s="20"/>
      <c r="E41" s="20"/>
      <c r="F41" s="14"/>
      <c r="G41" s="16"/>
      <c r="H41" s="12"/>
      <c r="I41" s="16"/>
      <c r="J41" s="16"/>
      <c r="K41" s="12"/>
      <c r="L41" s="18"/>
      <c r="M41" s="108"/>
    </row>
    <row r="42" spans="1:13" s="81" customFormat="1" ht="15.6" x14ac:dyDescent="0.3">
      <c r="A42" s="153"/>
      <c r="B42" s="26" t="s">
        <v>248</v>
      </c>
      <c r="C42" s="20">
        <v>7000</v>
      </c>
      <c r="D42" s="20"/>
      <c r="E42" s="20"/>
      <c r="F42" s="14"/>
      <c r="G42" s="16" t="s">
        <v>24</v>
      </c>
      <c r="H42" s="12" t="s">
        <v>252</v>
      </c>
      <c r="I42" s="16" t="s">
        <v>30</v>
      </c>
      <c r="J42" s="26" t="s">
        <v>251</v>
      </c>
      <c r="K42" s="12" t="s">
        <v>28</v>
      </c>
      <c r="L42" s="27" t="s">
        <v>250</v>
      </c>
      <c r="M42" s="10" t="s">
        <v>253</v>
      </c>
    </row>
    <row r="43" spans="1:13" ht="15.6" x14ac:dyDescent="0.3">
      <c r="A43" s="153"/>
      <c r="B43" s="98" t="s">
        <v>237</v>
      </c>
      <c r="C43" s="94">
        <v>10312.5</v>
      </c>
      <c r="D43" s="94"/>
      <c r="E43" s="94">
        <f t="shared" ref="E43" si="7">C43-D43</f>
        <v>10312.5</v>
      </c>
      <c r="F43" s="103"/>
      <c r="G43" s="96"/>
      <c r="H43" s="97"/>
      <c r="I43" s="96"/>
      <c r="J43" s="96"/>
      <c r="K43" s="97"/>
      <c r="L43" s="104"/>
      <c r="M43" s="102" t="s">
        <v>213</v>
      </c>
    </row>
    <row r="44" spans="1:13" ht="15.6" x14ac:dyDescent="0.3">
      <c r="A44" s="153"/>
      <c r="B44" s="26" t="s">
        <v>242</v>
      </c>
      <c r="C44" s="20">
        <v>17400</v>
      </c>
      <c r="D44" s="20"/>
      <c r="E44" s="20"/>
      <c r="F44" s="14"/>
      <c r="G44" s="16" t="s">
        <v>41</v>
      </c>
      <c r="H44" s="12" t="s">
        <v>42</v>
      </c>
      <c r="I44" s="16" t="s">
        <v>27</v>
      </c>
      <c r="J44" s="16" t="s">
        <v>186</v>
      </c>
      <c r="K44" s="12" t="s">
        <v>28</v>
      </c>
      <c r="L44" s="18" t="s">
        <v>187</v>
      </c>
      <c r="M44" s="10" t="s">
        <v>203</v>
      </c>
    </row>
    <row r="45" spans="1:13" ht="15.6" x14ac:dyDescent="0.3">
      <c r="A45" s="153"/>
      <c r="B45" s="26" t="s">
        <v>243</v>
      </c>
      <c r="C45" s="20">
        <v>6937.5</v>
      </c>
      <c r="D45" s="20"/>
      <c r="E45" s="20"/>
      <c r="F45" s="14"/>
      <c r="G45" s="16"/>
      <c r="H45" s="12"/>
      <c r="I45" s="16"/>
      <c r="J45" s="16"/>
      <c r="K45" s="12"/>
      <c r="L45" s="18"/>
      <c r="M45" s="10" t="s">
        <v>244</v>
      </c>
    </row>
    <row r="46" spans="1:13" s="81" customFormat="1" ht="15.6" x14ac:dyDescent="0.3">
      <c r="A46" s="153"/>
      <c r="B46" s="26" t="s">
        <v>268</v>
      </c>
      <c r="C46" s="20">
        <v>475</v>
      </c>
      <c r="D46" s="20"/>
      <c r="E46" s="20"/>
      <c r="F46" s="14"/>
      <c r="G46" s="16"/>
      <c r="H46" s="12"/>
      <c r="I46" s="16"/>
      <c r="J46" s="16"/>
      <c r="K46" s="12"/>
      <c r="L46" s="18"/>
      <c r="M46" s="10" t="s">
        <v>294</v>
      </c>
    </row>
    <row r="47" spans="1:13" ht="15.6" x14ac:dyDescent="0.3">
      <c r="A47" s="153"/>
      <c r="B47" s="26" t="s">
        <v>238</v>
      </c>
      <c r="C47" s="20">
        <v>2475</v>
      </c>
      <c r="D47" s="20"/>
      <c r="E47" s="20"/>
      <c r="F47" s="14"/>
      <c r="G47" s="16"/>
      <c r="H47" s="12"/>
      <c r="I47" s="16"/>
      <c r="J47" s="16"/>
      <c r="K47" s="12"/>
      <c r="L47" s="18"/>
      <c r="M47" s="10" t="s">
        <v>239</v>
      </c>
    </row>
    <row r="48" spans="1:13" ht="15.6" x14ac:dyDescent="0.3">
      <c r="A48" s="153"/>
      <c r="B48" s="26" t="s">
        <v>315</v>
      </c>
      <c r="C48" s="20">
        <v>500</v>
      </c>
      <c r="D48" s="20"/>
      <c r="E48" s="20"/>
      <c r="F48" s="14"/>
      <c r="G48" s="16"/>
      <c r="H48" s="12"/>
      <c r="I48" s="16"/>
      <c r="J48" s="16"/>
      <c r="K48" s="12"/>
      <c r="L48" s="18"/>
      <c r="M48" s="10" t="s">
        <v>316</v>
      </c>
    </row>
    <row r="49" spans="1:13" s="81" customFormat="1" ht="15.6" x14ac:dyDescent="0.3">
      <c r="A49" s="153"/>
      <c r="B49" s="26" t="s">
        <v>269</v>
      </c>
      <c r="C49" s="20">
        <v>2900</v>
      </c>
      <c r="D49" s="20"/>
      <c r="E49" s="20"/>
      <c r="F49" s="14"/>
      <c r="G49" s="16"/>
      <c r="H49" s="12"/>
      <c r="I49" s="16"/>
      <c r="J49" s="16"/>
      <c r="K49" s="12"/>
      <c r="L49" s="18"/>
      <c r="M49" s="10" t="s">
        <v>293</v>
      </c>
    </row>
    <row r="50" spans="1:13" s="81" customFormat="1" ht="15.6" x14ac:dyDescent="0.3">
      <c r="A50" s="153"/>
      <c r="B50" s="26" t="s">
        <v>270</v>
      </c>
      <c r="C50" s="20">
        <v>6800</v>
      </c>
      <c r="D50" s="20"/>
      <c r="E50" s="20"/>
      <c r="F50" s="14"/>
      <c r="G50" s="16"/>
      <c r="H50" s="12"/>
      <c r="I50" s="16"/>
      <c r="J50" s="16"/>
      <c r="K50" s="12"/>
      <c r="L50" s="18"/>
      <c r="M50" s="10" t="s">
        <v>317</v>
      </c>
    </row>
    <row r="51" spans="1:13" s="91" customFormat="1" ht="15.6" x14ac:dyDescent="0.3">
      <c r="A51" s="153"/>
      <c r="B51" s="66" t="s">
        <v>212</v>
      </c>
      <c r="C51" s="44">
        <v>5050</v>
      </c>
      <c r="D51" s="85"/>
      <c r="E51" s="85"/>
      <c r="F51" s="86"/>
      <c r="G51" s="87"/>
      <c r="H51" s="88"/>
      <c r="I51" s="87"/>
      <c r="J51" s="87"/>
      <c r="K51" s="88"/>
      <c r="L51" s="89"/>
      <c r="M51" s="90"/>
    </row>
    <row r="52" spans="1:13" ht="15.6" x14ac:dyDescent="0.3">
      <c r="A52" s="153"/>
      <c r="B52" s="25" t="s">
        <v>163</v>
      </c>
      <c r="C52" s="20">
        <v>16370.83</v>
      </c>
      <c r="D52" s="20"/>
      <c r="E52" s="20"/>
      <c r="F52" s="14"/>
      <c r="G52" s="16" t="s">
        <v>35</v>
      </c>
      <c r="H52" s="12" t="s">
        <v>34</v>
      </c>
      <c r="I52" s="16" t="s">
        <v>166</v>
      </c>
      <c r="J52" s="16" t="s">
        <v>165</v>
      </c>
      <c r="K52" s="12" t="s">
        <v>28</v>
      </c>
      <c r="L52" s="18" t="s">
        <v>164</v>
      </c>
      <c r="M52" s="10" t="s">
        <v>204</v>
      </c>
    </row>
    <row r="53" spans="1:13" ht="15.6" x14ac:dyDescent="0.3">
      <c r="A53" s="153"/>
      <c r="B53" s="25" t="s">
        <v>318</v>
      </c>
      <c r="C53" s="20">
        <v>3850</v>
      </c>
      <c r="D53" s="20"/>
      <c r="E53" s="20"/>
      <c r="F53" s="14"/>
      <c r="G53" s="16"/>
      <c r="H53" s="12"/>
      <c r="I53" s="16"/>
      <c r="J53" s="16"/>
      <c r="K53" s="12"/>
      <c r="L53" s="18"/>
      <c r="M53" s="10" t="s">
        <v>319</v>
      </c>
    </row>
    <row r="54" spans="1:13" s="81" customFormat="1" ht="15.6" x14ac:dyDescent="0.3">
      <c r="A54" s="153"/>
      <c r="B54" s="25" t="s">
        <v>271</v>
      </c>
      <c r="C54" s="20">
        <v>7462.5</v>
      </c>
      <c r="D54" s="20"/>
      <c r="E54" s="20"/>
      <c r="F54" s="14"/>
      <c r="G54" s="16"/>
      <c r="H54" s="12"/>
      <c r="I54" s="16"/>
      <c r="J54" s="16"/>
      <c r="K54" s="12"/>
      <c r="L54" s="18"/>
      <c r="M54" s="10" t="s">
        <v>292</v>
      </c>
    </row>
    <row r="55" spans="1:13" ht="15.6" x14ac:dyDescent="0.3">
      <c r="A55" s="153"/>
      <c r="B55" s="26" t="s">
        <v>188</v>
      </c>
      <c r="C55" s="20">
        <v>1000</v>
      </c>
      <c r="D55" s="20"/>
      <c r="E55" s="20"/>
      <c r="F55" s="14"/>
      <c r="G55" s="16" t="s">
        <v>171</v>
      </c>
      <c r="H55" s="12" t="s">
        <v>172</v>
      </c>
      <c r="I55" s="16" t="s">
        <v>27</v>
      </c>
      <c r="J55" s="16" t="s">
        <v>189</v>
      </c>
      <c r="K55" s="25" t="s">
        <v>28</v>
      </c>
      <c r="L55" s="18" t="s">
        <v>190</v>
      </c>
      <c r="M55" s="10" t="s">
        <v>205</v>
      </c>
    </row>
    <row r="56" spans="1:13" s="81" customFormat="1" ht="15.6" x14ac:dyDescent="0.3">
      <c r="A56" s="153"/>
      <c r="B56" s="98" t="s">
        <v>298</v>
      </c>
      <c r="C56" s="107">
        <v>2000</v>
      </c>
      <c r="D56" s="94">
        <v>470.58</v>
      </c>
      <c r="E56" s="94">
        <f t="shared" ref="E56:E57" si="8">C56-D56</f>
        <v>1529.42</v>
      </c>
      <c r="F56" s="103"/>
      <c r="G56" s="96"/>
      <c r="H56" s="97"/>
      <c r="I56" s="96"/>
      <c r="J56" s="96"/>
      <c r="K56" s="97"/>
      <c r="L56" s="104"/>
      <c r="M56" s="102"/>
    </row>
    <row r="57" spans="1:13" ht="15.6" x14ac:dyDescent="0.3">
      <c r="A57" s="153"/>
      <c r="B57" s="98" t="s">
        <v>217</v>
      </c>
      <c r="C57" s="107">
        <v>16500</v>
      </c>
      <c r="D57" s="94"/>
      <c r="E57" s="94">
        <f t="shared" si="8"/>
        <v>16500</v>
      </c>
      <c r="F57" s="103"/>
      <c r="G57" s="96"/>
      <c r="H57" s="97"/>
      <c r="I57" s="96"/>
      <c r="J57" s="96"/>
      <c r="K57" s="97"/>
      <c r="L57" s="104"/>
      <c r="M57" s="105"/>
    </row>
    <row r="58" spans="1:13" s="81" customFormat="1" ht="15.6" x14ac:dyDescent="0.3">
      <c r="A58" s="153"/>
      <c r="B58" s="26" t="s">
        <v>272</v>
      </c>
      <c r="C58" s="78">
        <v>1425</v>
      </c>
      <c r="D58" s="20"/>
      <c r="E58" s="20"/>
      <c r="F58" s="14"/>
      <c r="G58" s="16"/>
      <c r="H58" s="12"/>
      <c r="I58" s="16"/>
      <c r="J58" s="16"/>
      <c r="K58" s="12"/>
      <c r="L58" s="18"/>
      <c r="M58" s="10"/>
    </row>
    <row r="59" spans="1:13" ht="15.6" x14ac:dyDescent="0.3">
      <c r="A59" s="153"/>
      <c r="B59" s="26" t="s">
        <v>151</v>
      </c>
      <c r="C59" s="78">
        <v>7037.5</v>
      </c>
      <c r="D59" s="20"/>
      <c r="E59" s="20"/>
      <c r="F59" s="14"/>
      <c r="G59" s="16"/>
      <c r="H59" s="12"/>
      <c r="I59" s="16"/>
      <c r="J59" s="16"/>
      <c r="K59" s="12"/>
      <c r="L59" s="18"/>
      <c r="M59" s="10" t="s">
        <v>245</v>
      </c>
    </row>
    <row r="60" spans="1:13" ht="15.6" x14ac:dyDescent="0.3">
      <c r="A60" s="153"/>
      <c r="B60" s="26" t="s">
        <v>320</v>
      </c>
      <c r="C60" s="78">
        <v>950</v>
      </c>
      <c r="D60" s="20"/>
      <c r="E60" s="20"/>
      <c r="F60" s="14"/>
      <c r="G60" s="16"/>
      <c r="H60" s="12"/>
      <c r="I60" s="16"/>
      <c r="J60" s="16"/>
      <c r="K60" s="12"/>
      <c r="L60" s="18"/>
      <c r="M60" s="10" t="s">
        <v>337</v>
      </c>
    </row>
    <row r="61" spans="1:13" s="81" customFormat="1" ht="15.6" x14ac:dyDescent="0.3">
      <c r="A61" s="153"/>
      <c r="B61" s="26" t="s">
        <v>273</v>
      </c>
      <c r="C61" s="78">
        <v>4450</v>
      </c>
      <c r="D61" s="20"/>
      <c r="E61" s="20"/>
      <c r="F61" s="14"/>
      <c r="G61" s="16"/>
      <c r="H61" s="12" t="s">
        <v>283</v>
      </c>
      <c r="I61" s="16" t="s">
        <v>282</v>
      </c>
      <c r="J61" s="16" t="s">
        <v>281</v>
      </c>
      <c r="K61" s="12" t="s">
        <v>285</v>
      </c>
      <c r="L61" s="18" t="s">
        <v>284</v>
      </c>
      <c r="M61" s="10" t="s">
        <v>280</v>
      </c>
    </row>
    <row r="62" spans="1:13" s="81" customFormat="1" ht="15.6" x14ac:dyDescent="0.3">
      <c r="A62" s="153"/>
      <c r="B62" s="129" t="s">
        <v>302</v>
      </c>
      <c r="C62" s="130">
        <v>5750</v>
      </c>
      <c r="D62" s="131"/>
      <c r="E62" s="131"/>
      <c r="F62" s="132"/>
      <c r="G62" s="125" t="s">
        <v>41</v>
      </c>
      <c r="H62" s="126" t="s">
        <v>192</v>
      </c>
      <c r="I62" s="126" t="s">
        <v>27</v>
      </c>
      <c r="J62" s="126" t="s">
        <v>299</v>
      </c>
      <c r="K62" s="127"/>
      <c r="L62" s="133" t="s">
        <v>300</v>
      </c>
      <c r="M62" s="128" t="s">
        <v>301</v>
      </c>
    </row>
    <row r="63" spans="1:13" ht="15.6" x14ac:dyDescent="0.3">
      <c r="A63" s="153"/>
      <c r="B63" s="48" t="s">
        <v>321</v>
      </c>
      <c r="C63" s="124">
        <v>950</v>
      </c>
      <c r="D63" s="2"/>
      <c r="E63" s="2"/>
      <c r="F63" s="13"/>
      <c r="H63" s="63"/>
      <c r="I63" s="63"/>
      <c r="J63" s="63"/>
      <c r="K63" s="11"/>
      <c r="L63" s="17"/>
      <c r="M63" s="143"/>
    </row>
    <row r="64" spans="1:13" ht="15.6" x14ac:dyDescent="0.3">
      <c r="A64" s="153"/>
      <c r="B64" s="129" t="s">
        <v>322</v>
      </c>
      <c r="C64" s="123">
        <v>6562.5</v>
      </c>
      <c r="D64" s="20"/>
      <c r="E64" s="20"/>
      <c r="F64" s="14"/>
      <c r="G64" s="141"/>
      <c r="H64" s="67"/>
      <c r="I64" s="67"/>
      <c r="J64" s="67"/>
      <c r="K64" s="12"/>
      <c r="L64" s="18"/>
      <c r="M64" s="142" t="s">
        <v>323</v>
      </c>
    </row>
    <row r="65" spans="1:13" s="81" customFormat="1" ht="15.6" x14ac:dyDescent="0.3">
      <c r="A65" s="153"/>
      <c r="B65" s="26" t="s">
        <v>274</v>
      </c>
      <c r="C65" s="78">
        <v>950</v>
      </c>
      <c r="D65" s="20"/>
      <c r="E65" s="20"/>
      <c r="F65" s="14"/>
      <c r="G65" s="16"/>
      <c r="H65" s="12"/>
      <c r="I65" s="16"/>
      <c r="J65" s="16"/>
      <c r="K65" s="12"/>
      <c r="L65" s="18"/>
      <c r="M65" s="10" t="s">
        <v>297</v>
      </c>
    </row>
    <row r="66" spans="1:13" ht="15.6" x14ac:dyDescent="0.3">
      <c r="A66" s="153"/>
      <c r="B66" s="37" t="s">
        <v>324</v>
      </c>
      <c r="C66" s="70">
        <v>475</v>
      </c>
      <c r="D66" s="2"/>
      <c r="E66" s="2"/>
      <c r="F66" s="13"/>
      <c r="G66" s="15"/>
      <c r="H66" s="11"/>
      <c r="I66" s="15"/>
      <c r="J66" s="15"/>
      <c r="K66" s="11"/>
      <c r="L66" s="17"/>
      <c r="M66" s="8"/>
    </row>
    <row r="67" spans="1:13" s="81" customFormat="1" ht="15.6" x14ac:dyDescent="0.3">
      <c r="A67" s="153"/>
      <c r="B67" s="26" t="s">
        <v>275</v>
      </c>
      <c r="C67" s="78">
        <v>3850</v>
      </c>
      <c r="D67" s="20"/>
      <c r="E67" s="20"/>
      <c r="F67" s="14"/>
      <c r="G67" s="16"/>
      <c r="H67" s="12"/>
      <c r="I67" s="16"/>
      <c r="J67" s="16"/>
      <c r="K67" s="12"/>
      <c r="L67" s="18"/>
      <c r="M67" s="10" t="s">
        <v>325</v>
      </c>
    </row>
    <row r="68" spans="1:13" s="81" customFormat="1" ht="15.6" x14ac:dyDescent="0.3">
      <c r="A68" s="153"/>
      <c r="B68" s="26" t="s">
        <v>256</v>
      </c>
      <c r="C68" s="78">
        <v>950</v>
      </c>
      <c r="D68" s="20"/>
      <c r="E68" s="20"/>
      <c r="F68" s="14"/>
      <c r="G68" s="16"/>
      <c r="H68" s="12"/>
      <c r="I68" s="16"/>
      <c r="J68" s="16"/>
      <c r="K68" s="12"/>
      <c r="L68" s="18"/>
      <c r="M68" s="10"/>
    </row>
    <row r="69" spans="1:13" s="81" customFormat="1" ht="15.6" x14ac:dyDescent="0.3">
      <c r="A69" s="153"/>
      <c r="B69" s="26" t="s">
        <v>326</v>
      </c>
      <c r="C69" s="78">
        <v>2600</v>
      </c>
      <c r="D69" s="20"/>
      <c r="E69" s="20"/>
      <c r="F69" s="14"/>
      <c r="G69" s="16"/>
      <c r="H69" s="12"/>
      <c r="I69" s="16"/>
      <c r="J69" s="16"/>
      <c r="K69" s="12"/>
      <c r="L69" s="18"/>
      <c r="M69" s="144" t="s">
        <v>327</v>
      </c>
    </row>
    <row r="70" spans="1:13" s="81" customFormat="1" ht="15.6" x14ac:dyDescent="0.3">
      <c r="A70" s="153"/>
      <c r="B70" s="26" t="s">
        <v>276</v>
      </c>
      <c r="C70" s="20">
        <v>4825</v>
      </c>
      <c r="D70" s="20"/>
      <c r="E70" s="20"/>
      <c r="F70" s="14"/>
      <c r="G70" s="67"/>
      <c r="H70" s="25"/>
      <c r="I70" s="67"/>
      <c r="J70" s="67"/>
      <c r="K70" s="25"/>
      <c r="L70" s="27"/>
      <c r="M70" s="108"/>
    </row>
    <row r="71" spans="1:13" s="81" customFormat="1" ht="15.6" x14ac:dyDescent="0.3">
      <c r="A71" s="153"/>
      <c r="B71" s="26" t="s">
        <v>262</v>
      </c>
      <c r="C71" s="20">
        <v>6950</v>
      </c>
      <c r="D71" s="20"/>
      <c r="E71" s="20"/>
      <c r="F71" s="14"/>
      <c r="G71" s="16"/>
      <c r="H71" s="12"/>
      <c r="I71" s="16"/>
      <c r="J71" s="16"/>
      <c r="K71" s="12"/>
      <c r="L71" s="18"/>
      <c r="M71" s="10"/>
    </row>
    <row r="72" spans="1:13" ht="15.6" x14ac:dyDescent="0.3">
      <c r="A72" s="153"/>
      <c r="B72" s="26" t="s">
        <v>137</v>
      </c>
      <c r="C72" s="20">
        <v>2000</v>
      </c>
      <c r="D72" s="20"/>
      <c r="E72" s="20"/>
      <c r="F72" s="14"/>
      <c r="G72" s="16" t="s">
        <v>31</v>
      </c>
      <c r="H72" s="12" t="s">
        <v>96</v>
      </c>
      <c r="I72" s="16" t="s">
        <v>27</v>
      </c>
      <c r="J72" s="16" t="s">
        <v>140</v>
      </c>
      <c r="K72" s="12" t="s">
        <v>28</v>
      </c>
      <c r="L72" s="27" t="s">
        <v>139</v>
      </c>
      <c r="M72" s="10" t="s">
        <v>206</v>
      </c>
    </row>
    <row r="73" spans="1:13" ht="15.6" x14ac:dyDescent="0.3">
      <c r="A73" s="153"/>
      <c r="B73" s="26" t="s">
        <v>328</v>
      </c>
      <c r="C73" s="20">
        <v>950</v>
      </c>
      <c r="D73" s="20"/>
      <c r="E73" s="20"/>
      <c r="F73" s="14"/>
      <c r="G73" s="16"/>
      <c r="H73" s="12"/>
      <c r="I73" s="16"/>
      <c r="J73" s="16"/>
      <c r="K73" s="12"/>
      <c r="L73" s="27"/>
      <c r="M73" s="10" t="s">
        <v>329</v>
      </c>
    </row>
    <row r="74" spans="1:13" ht="15.6" x14ac:dyDescent="0.3">
      <c r="A74" s="153"/>
      <c r="B74" s="26" t="s">
        <v>330</v>
      </c>
      <c r="C74" s="20">
        <v>950</v>
      </c>
      <c r="D74" s="20"/>
      <c r="E74" s="20"/>
      <c r="F74" s="14"/>
      <c r="G74" s="16"/>
      <c r="H74" s="12"/>
      <c r="I74" s="16"/>
      <c r="J74" s="16"/>
      <c r="K74" s="12"/>
      <c r="L74" s="27"/>
      <c r="M74" s="10" t="s">
        <v>335</v>
      </c>
    </row>
    <row r="75" spans="1:13" ht="15.6" x14ac:dyDescent="0.3">
      <c r="A75" s="153"/>
      <c r="B75" s="26" t="s">
        <v>332</v>
      </c>
      <c r="C75" s="20">
        <v>14158.33</v>
      </c>
      <c r="D75" s="20"/>
      <c r="E75" s="20"/>
      <c r="F75" s="14"/>
      <c r="G75" s="16"/>
      <c r="H75" s="12"/>
      <c r="I75" s="16"/>
      <c r="J75" s="16"/>
      <c r="K75" s="12"/>
      <c r="L75" s="27"/>
      <c r="M75" s="10" t="s">
        <v>331</v>
      </c>
    </row>
    <row r="76" spans="1:13" s="82" customFormat="1" ht="15.6" x14ac:dyDescent="0.3">
      <c r="A76" s="153"/>
      <c r="B76" s="26" t="s">
        <v>277</v>
      </c>
      <c r="C76" s="134">
        <v>1900</v>
      </c>
      <c r="D76" s="134"/>
      <c r="E76" s="134"/>
      <c r="F76" s="135"/>
      <c r="G76" s="136"/>
      <c r="H76" s="137"/>
      <c r="I76" s="136"/>
      <c r="J76" s="148"/>
      <c r="K76" s="138"/>
      <c r="L76" s="139"/>
      <c r="M76" s="149" t="s">
        <v>303</v>
      </c>
    </row>
    <row r="77" spans="1:13" s="69" customFormat="1" ht="15.6" x14ac:dyDescent="0.3">
      <c r="A77" s="153"/>
      <c r="B77" s="37" t="s">
        <v>333</v>
      </c>
      <c r="C77" s="2">
        <v>950</v>
      </c>
      <c r="D77" s="2"/>
      <c r="E77" s="2"/>
      <c r="F77" s="62"/>
      <c r="G77" s="15"/>
      <c r="H77" s="11"/>
      <c r="I77" s="15"/>
      <c r="J77" s="63"/>
      <c r="K77" s="4"/>
      <c r="L77" s="61"/>
      <c r="M77" s="145"/>
    </row>
    <row r="78" spans="1:13" s="82" customFormat="1" ht="15.6" x14ac:dyDescent="0.3">
      <c r="A78" s="153"/>
      <c r="B78" s="26" t="s">
        <v>278</v>
      </c>
      <c r="C78" s="20">
        <v>950</v>
      </c>
      <c r="D78" s="20"/>
      <c r="E78" s="20"/>
      <c r="F78" s="33"/>
      <c r="G78" s="16"/>
      <c r="H78" s="12"/>
      <c r="I78" s="16"/>
      <c r="J78" s="67"/>
      <c r="K78" s="25"/>
      <c r="L78" s="27"/>
      <c r="M78" s="68" t="s">
        <v>295</v>
      </c>
    </row>
    <row r="79" spans="1:13" s="69" customFormat="1" ht="15.6" x14ac:dyDescent="0.3">
      <c r="A79" s="153"/>
      <c r="B79" s="26" t="s">
        <v>218</v>
      </c>
      <c r="C79" s="20">
        <v>2475</v>
      </c>
      <c r="D79" s="20"/>
      <c r="E79" s="20"/>
      <c r="F79" s="33"/>
      <c r="G79" s="16"/>
      <c r="H79" s="12"/>
      <c r="I79" s="16"/>
      <c r="J79" s="67"/>
      <c r="K79" s="25"/>
      <c r="L79" s="27"/>
      <c r="M79" s="68"/>
    </row>
    <row r="80" spans="1:13" ht="16.2" customHeight="1" x14ac:dyDescent="0.3">
      <c r="A80" s="153"/>
      <c r="B80" s="26" t="s">
        <v>138</v>
      </c>
      <c r="C80" s="20">
        <v>2450</v>
      </c>
      <c r="D80" s="20"/>
      <c r="E80" s="20"/>
      <c r="F80" s="14"/>
      <c r="G80" s="16"/>
      <c r="H80" s="12"/>
      <c r="I80" s="16"/>
      <c r="J80" s="16"/>
      <c r="K80" s="12"/>
      <c r="L80" s="18"/>
      <c r="M80" s="10" t="s">
        <v>207</v>
      </c>
    </row>
    <row r="81" spans="1:13" ht="15.6" x14ac:dyDescent="0.3">
      <c r="A81" s="153"/>
      <c r="B81" s="26" t="s">
        <v>227</v>
      </c>
      <c r="C81" s="20">
        <v>1900</v>
      </c>
      <c r="D81" s="20"/>
      <c r="E81" s="20"/>
      <c r="F81" s="14"/>
      <c r="G81" s="16"/>
      <c r="H81" s="12"/>
      <c r="I81" s="16"/>
      <c r="J81" s="16"/>
      <c r="K81" s="12"/>
      <c r="L81" s="18"/>
      <c r="M81" s="10" t="s">
        <v>228</v>
      </c>
    </row>
    <row r="82" spans="1:13" s="81" customFormat="1" ht="15.6" x14ac:dyDescent="0.3">
      <c r="A82" s="153"/>
      <c r="B82" s="26" t="s">
        <v>279</v>
      </c>
      <c r="C82" s="20">
        <v>2900</v>
      </c>
      <c r="D82" s="20"/>
      <c r="E82" s="20"/>
      <c r="F82" s="14"/>
      <c r="G82" s="16"/>
      <c r="H82" s="12"/>
      <c r="I82" s="16"/>
      <c r="J82" s="16"/>
      <c r="K82" s="12"/>
      <c r="L82" s="18"/>
      <c r="M82" s="10"/>
    </row>
    <row r="83" spans="1:13" s="81" customFormat="1" ht="15.6" x14ac:dyDescent="0.3">
      <c r="A83" s="153"/>
      <c r="B83" s="26" t="s">
        <v>334</v>
      </c>
      <c r="C83" s="20">
        <v>4550</v>
      </c>
      <c r="D83" s="20"/>
      <c r="E83" s="20"/>
      <c r="F83" s="14"/>
      <c r="G83" s="16"/>
      <c r="H83" s="12"/>
      <c r="I83" s="16"/>
      <c r="J83" s="16"/>
      <c r="K83" s="12"/>
      <c r="L83" s="18"/>
      <c r="M83" s="10"/>
    </row>
    <row r="84" spans="1:13" ht="15.6" x14ac:dyDescent="0.3">
      <c r="A84" s="153"/>
      <c r="B84" s="60"/>
      <c r="C84" s="51"/>
      <c r="D84" s="54"/>
      <c r="E84" s="54"/>
      <c r="F84" s="21"/>
      <c r="G84" s="22"/>
      <c r="H84" s="23"/>
      <c r="I84" s="22"/>
      <c r="J84" s="23"/>
      <c r="K84" s="23"/>
      <c r="L84" s="24"/>
    </row>
    <row r="85" spans="1:13" x14ac:dyDescent="0.3">
      <c r="A85" s="154" t="s">
        <v>77</v>
      </c>
      <c r="B85" s="154"/>
      <c r="C85" s="9">
        <f>SUM(C3:C84)</f>
        <v>443941.66000000003</v>
      </c>
      <c r="D85" s="9">
        <f>SUM(D3:D84)</f>
        <v>12117.539999999999</v>
      </c>
      <c r="E85" s="9">
        <f>C85-D85</f>
        <v>431824.12000000005</v>
      </c>
    </row>
    <row r="86" spans="1:13" x14ac:dyDescent="0.3">
      <c r="C86" s="36"/>
    </row>
    <row r="87" spans="1:13" x14ac:dyDescent="0.3">
      <c r="C87" s="36"/>
      <c r="D87" s="36"/>
      <c r="E87" s="36"/>
    </row>
    <row r="88" spans="1:13" x14ac:dyDescent="0.3">
      <c r="C88" s="36"/>
    </row>
    <row r="89" spans="1:13" x14ac:dyDescent="0.3">
      <c r="C89" s="36"/>
    </row>
    <row r="90" spans="1:13" x14ac:dyDescent="0.3">
      <c r="C90" s="36"/>
    </row>
    <row r="92" spans="1:13" x14ac:dyDescent="0.3">
      <c r="C92" s="36"/>
    </row>
  </sheetData>
  <mergeCells count="6">
    <mergeCell ref="A1:M1"/>
    <mergeCell ref="A15:A84"/>
    <mergeCell ref="A85:B85"/>
    <mergeCell ref="G2:H2"/>
    <mergeCell ref="A2:B2"/>
    <mergeCell ref="A3:A14"/>
  </mergeCells>
  <hyperlinks>
    <hyperlink ref="M72" r:id="rId1" display="renato.mattosuvv@gmail.com" xr:uid="{10DAB030-E842-42F1-9239-EE5287CB2D96}"/>
    <hyperlink ref="M80" r:id="rId2" display="Tiagobogea@me.com" xr:uid="{833C97A9-829F-4FD6-BC06-C977D9356CFD}"/>
    <hyperlink ref="M52" r:id="rId3" display="leodir.dessabato2@gmail.com" xr:uid="{23F3CEEC-CFCF-4866-9DDA-31D81757CC29}"/>
    <hyperlink ref="M81" r:id="rId4" xr:uid="{0B09C7F4-1D05-4B44-992E-564DAF5030A4}"/>
    <hyperlink ref="M38" r:id="rId5" xr:uid="{267BC3D7-4859-427D-B212-BFA8B79DA174}"/>
    <hyperlink ref="M25" r:id="rId6" display="asecchin@yahoo.com" xr:uid="{CC2D2B65-A89C-42E9-AAE2-B3CA28B0FF0A}"/>
    <hyperlink ref="M42" r:id="rId7" display="jessica_aslemos@hotmail.com" xr:uid="{261013D6-7A5E-4148-BA5D-9EDB98B1DEBC}"/>
    <hyperlink ref="L62" r:id="rId8" xr:uid="{1C75FC02-056D-49E4-A487-A73CAD66FBD2}"/>
    <hyperlink ref="M69" r:id="rId9" display="adriano@realassessoria.com.br" xr:uid="{92E91DFD-35D9-4072-8B7D-B2E880601322}"/>
    <hyperlink ref="M76" r:id="rId10" xr:uid="{BBC5687D-694B-40A8-B47F-102CE7EC4A3A}"/>
  </hyperlinks>
  <pageMargins left="0.23622047244094491" right="0.23622047244094491" top="0.19685039370078741" bottom="0.19685039370078741" header="0.31496062992125984" footer="0.31496062992125984"/>
  <pageSetup paperSize="9" scale="47" fitToHeight="0" orientation="landscape" horizontalDpi="1200" verticalDpi="1200" r:id="rId11"/>
  <ignoredErrors>
    <ignoredError sqref="I6:J6 I13 I10 L6 I12:J12 G10 L10 G6 L13 G13 G12 L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44DB-0DE8-44C6-8701-639A38CC8B46}">
  <sheetPr>
    <pageSetUpPr fitToPage="1"/>
  </sheetPr>
  <dimension ref="A1:N39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7" sqref="E17"/>
    </sheetView>
  </sheetViews>
  <sheetFormatPr defaultRowHeight="14.4" x14ac:dyDescent="0.3"/>
  <cols>
    <col min="1" max="1" width="4.5546875" bestFit="1" customWidth="1"/>
    <col min="2" max="2" width="43.5546875" bestFit="1" customWidth="1"/>
    <col min="3" max="3" width="17.44140625" bestFit="1" customWidth="1"/>
    <col min="4" max="4" width="18.44140625" bestFit="1" customWidth="1"/>
    <col min="5" max="5" width="16" bestFit="1" customWidth="1"/>
    <col min="6" max="6" width="17.109375" bestFit="1" customWidth="1"/>
    <col min="7" max="7" width="5" bestFit="1" customWidth="1"/>
    <col min="8" max="8" width="24.33203125" bestFit="1" customWidth="1"/>
    <col min="9" max="9" width="10.88671875" bestFit="1" customWidth="1"/>
    <col min="10" max="10" width="19.109375" bestFit="1" customWidth="1"/>
    <col min="11" max="11" width="12.6640625" bestFit="1" customWidth="1"/>
    <col min="12" max="12" width="35.6640625" bestFit="1" customWidth="1"/>
    <col min="13" max="13" width="62" customWidth="1"/>
  </cols>
  <sheetData>
    <row r="1" spans="1:13" ht="28.2" x14ac:dyDescent="0.3">
      <c r="A1" s="161" t="s">
        <v>91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ht="15.6" x14ac:dyDescent="0.3">
      <c r="A2" s="162" t="s">
        <v>93</v>
      </c>
      <c r="B2" s="163"/>
      <c r="C2" s="39" t="s">
        <v>0</v>
      </c>
      <c r="D2" s="39" t="s">
        <v>87</v>
      </c>
      <c r="E2" s="39" t="s">
        <v>77</v>
      </c>
      <c r="F2" s="41" t="s">
        <v>16</v>
      </c>
      <c r="G2" s="155" t="s">
        <v>17</v>
      </c>
      <c r="H2" s="156"/>
      <c r="I2" s="41" t="s">
        <v>18</v>
      </c>
      <c r="J2" s="41" t="s">
        <v>19</v>
      </c>
      <c r="K2" s="41" t="s">
        <v>20</v>
      </c>
      <c r="L2" s="42" t="s">
        <v>21</v>
      </c>
      <c r="M2" s="43" t="s">
        <v>26</v>
      </c>
    </row>
    <row r="3" spans="1:13" ht="15.6" x14ac:dyDescent="0.3">
      <c r="A3" s="114"/>
      <c r="B3" s="6" t="s">
        <v>286</v>
      </c>
      <c r="C3" s="122">
        <v>3300</v>
      </c>
      <c r="D3" s="115"/>
      <c r="E3" s="2">
        <f t="shared" ref="E3:E5" si="0">C3-D3</f>
        <v>3300</v>
      </c>
      <c r="F3" s="116"/>
      <c r="G3" s="117"/>
      <c r="H3" s="118"/>
      <c r="I3" s="116"/>
      <c r="J3" s="116"/>
      <c r="K3" s="116"/>
      <c r="L3" s="119"/>
      <c r="M3" s="120"/>
    </row>
    <row r="4" spans="1:13" ht="15.6" x14ac:dyDescent="0.3">
      <c r="A4" s="153"/>
      <c r="B4" s="6" t="s">
        <v>216</v>
      </c>
      <c r="C4" s="1">
        <v>2200</v>
      </c>
      <c r="D4" s="1">
        <v>470.58</v>
      </c>
      <c r="E4" s="2">
        <f t="shared" si="0"/>
        <v>1729.42</v>
      </c>
      <c r="F4" s="13"/>
      <c r="G4" s="15"/>
      <c r="H4" s="11"/>
      <c r="I4" s="15"/>
      <c r="J4" s="15"/>
      <c r="K4" s="11"/>
      <c r="L4" s="17"/>
      <c r="M4" s="28"/>
    </row>
    <row r="5" spans="1:13" ht="15.6" x14ac:dyDescent="0.3">
      <c r="A5" s="153"/>
      <c r="B5" s="49" t="s">
        <v>1</v>
      </c>
      <c r="C5" s="2">
        <v>6900</v>
      </c>
      <c r="D5" s="1"/>
      <c r="E5" s="2">
        <f t="shared" si="0"/>
        <v>6900</v>
      </c>
      <c r="F5" s="13" t="s">
        <v>23</v>
      </c>
      <c r="G5" s="15" t="s">
        <v>39</v>
      </c>
      <c r="H5" s="11" t="s">
        <v>40</v>
      </c>
      <c r="I5" s="15" t="s">
        <v>128</v>
      </c>
      <c r="J5" s="15" t="s">
        <v>129</v>
      </c>
      <c r="K5" s="11" t="s">
        <v>22</v>
      </c>
      <c r="L5" s="17" t="s">
        <v>130</v>
      </c>
      <c r="M5" s="28" t="s">
        <v>220</v>
      </c>
    </row>
    <row r="6" spans="1:13" ht="15.6" x14ac:dyDescent="0.3">
      <c r="A6" s="153"/>
      <c r="B6" s="6" t="s">
        <v>149</v>
      </c>
      <c r="C6" s="2">
        <v>7850</v>
      </c>
      <c r="D6" s="1">
        <v>470.58</v>
      </c>
      <c r="E6" s="2">
        <f t="shared" ref="E6" si="1">C6-D6</f>
        <v>7379.42</v>
      </c>
      <c r="F6" s="13"/>
      <c r="G6" s="15" t="s">
        <v>39</v>
      </c>
      <c r="H6" s="11" t="s">
        <v>40</v>
      </c>
      <c r="I6" s="15" t="s">
        <v>200</v>
      </c>
      <c r="J6" s="15" t="s">
        <v>201</v>
      </c>
      <c r="K6" s="11"/>
      <c r="L6" s="17"/>
      <c r="M6" s="28"/>
    </row>
    <row r="7" spans="1:13" ht="15.6" x14ac:dyDescent="0.3">
      <c r="A7" s="153"/>
      <c r="B7" s="37" t="s">
        <v>15</v>
      </c>
      <c r="C7" s="2">
        <v>28400</v>
      </c>
      <c r="D7" s="1">
        <v>470.58</v>
      </c>
      <c r="E7" s="2">
        <f t="shared" ref="E7" si="2">C7-D7</f>
        <v>27929.42</v>
      </c>
      <c r="F7" s="29" t="s">
        <v>79</v>
      </c>
      <c r="G7" s="31" t="s">
        <v>32</v>
      </c>
      <c r="H7" s="3" t="s">
        <v>33</v>
      </c>
      <c r="I7" s="15" t="s">
        <v>81</v>
      </c>
      <c r="J7" s="3" t="s">
        <v>82</v>
      </c>
      <c r="K7" s="3" t="s">
        <v>46</v>
      </c>
      <c r="L7" s="34" t="s">
        <v>83</v>
      </c>
      <c r="M7" s="28"/>
    </row>
    <row r="8" spans="1:13" ht="15.6" x14ac:dyDescent="0.3">
      <c r="A8" s="153"/>
      <c r="B8" s="37" t="s">
        <v>11</v>
      </c>
      <c r="C8" s="2">
        <v>11100</v>
      </c>
      <c r="D8" s="1">
        <v>470.58</v>
      </c>
      <c r="E8" s="2">
        <f t="shared" ref="E8:E12" si="3">C8-D8</f>
        <v>10629.42</v>
      </c>
      <c r="F8" s="29" t="s">
        <v>65</v>
      </c>
      <c r="G8" s="31" t="s">
        <v>24</v>
      </c>
      <c r="H8" s="3" t="s">
        <v>25</v>
      </c>
      <c r="I8" s="3" t="s">
        <v>67</v>
      </c>
      <c r="J8" s="3" t="s">
        <v>68</v>
      </c>
      <c r="K8" s="3" t="s">
        <v>16</v>
      </c>
      <c r="L8" s="34" t="s">
        <v>66</v>
      </c>
      <c r="M8" s="28"/>
    </row>
    <row r="9" spans="1:13" ht="15.6" x14ac:dyDescent="0.3">
      <c r="A9" s="153"/>
      <c r="B9" s="37" t="s">
        <v>12</v>
      </c>
      <c r="C9" s="2">
        <v>2200</v>
      </c>
      <c r="D9" s="1">
        <v>470.58</v>
      </c>
      <c r="E9" s="2">
        <f t="shared" si="3"/>
        <v>1729.42</v>
      </c>
      <c r="F9" s="30" t="s">
        <v>62</v>
      </c>
      <c r="G9" s="31" t="s">
        <v>24</v>
      </c>
      <c r="H9" s="3" t="s">
        <v>25</v>
      </c>
      <c r="I9" s="3" t="s">
        <v>30</v>
      </c>
      <c r="J9" s="3" t="s">
        <v>64</v>
      </c>
      <c r="K9" s="3" t="s">
        <v>16</v>
      </c>
      <c r="L9" s="34" t="s">
        <v>63</v>
      </c>
      <c r="M9" s="28"/>
    </row>
    <row r="10" spans="1:13" ht="15.6" x14ac:dyDescent="0.3">
      <c r="A10" s="153"/>
      <c r="B10" s="49" t="s">
        <v>112</v>
      </c>
      <c r="C10" s="2">
        <v>5500</v>
      </c>
      <c r="D10" s="1">
        <v>470.58</v>
      </c>
      <c r="E10" s="2">
        <f t="shared" si="3"/>
        <v>5029.42</v>
      </c>
      <c r="F10" s="13" t="s">
        <v>47</v>
      </c>
      <c r="G10" s="15" t="s">
        <v>41</v>
      </c>
      <c r="H10" s="11" t="s">
        <v>42</v>
      </c>
      <c r="I10" s="15" t="s">
        <v>27</v>
      </c>
      <c r="J10" s="15" t="s">
        <v>48</v>
      </c>
      <c r="K10" s="11" t="s">
        <v>46</v>
      </c>
      <c r="L10" s="17" t="s">
        <v>49</v>
      </c>
      <c r="M10" s="28" t="s">
        <v>233</v>
      </c>
    </row>
    <row r="11" spans="1:13" ht="15.6" x14ac:dyDescent="0.3">
      <c r="A11" s="153"/>
      <c r="B11" s="37" t="s">
        <v>231</v>
      </c>
      <c r="C11" s="2">
        <v>1100</v>
      </c>
      <c r="D11" s="1"/>
      <c r="E11" s="2">
        <f t="shared" si="3"/>
        <v>1100</v>
      </c>
      <c r="F11" s="13"/>
      <c r="G11" s="15"/>
      <c r="H11" s="11"/>
      <c r="I11" s="15"/>
      <c r="J11" s="15"/>
      <c r="K11" s="11"/>
      <c r="L11" s="17"/>
      <c r="M11" s="28"/>
    </row>
    <row r="12" spans="1:13" ht="15.6" x14ac:dyDescent="0.3">
      <c r="A12" s="153"/>
      <c r="B12" s="48" t="s">
        <v>13</v>
      </c>
      <c r="C12" s="2">
        <v>5100</v>
      </c>
      <c r="D12" s="1">
        <v>470.58</v>
      </c>
      <c r="E12" s="2">
        <f t="shared" si="3"/>
        <v>4629.42</v>
      </c>
      <c r="F12" s="29" t="s">
        <v>59</v>
      </c>
      <c r="G12" s="15"/>
      <c r="H12" s="11"/>
      <c r="I12" s="37"/>
      <c r="J12" s="4"/>
      <c r="K12" s="4" t="s">
        <v>22</v>
      </c>
      <c r="L12" s="61" t="s">
        <v>159</v>
      </c>
      <c r="M12" s="28"/>
    </row>
    <row r="13" spans="1:13" ht="15.6" x14ac:dyDescent="0.3">
      <c r="A13" s="153"/>
      <c r="B13" s="37" t="s">
        <v>10</v>
      </c>
      <c r="C13" s="2">
        <v>36800</v>
      </c>
      <c r="D13" s="1">
        <f>8000-470.58</f>
        <v>7529.42</v>
      </c>
      <c r="E13" s="2">
        <f>D13+C13</f>
        <v>44329.42</v>
      </c>
      <c r="F13" s="30" t="s">
        <v>74</v>
      </c>
      <c r="G13" s="31" t="s">
        <v>24</v>
      </c>
      <c r="H13" s="3" t="s">
        <v>25</v>
      </c>
      <c r="I13" s="3" t="s">
        <v>76</v>
      </c>
      <c r="J13" s="3" t="s">
        <v>78</v>
      </c>
      <c r="K13" s="3" t="s">
        <v>16</v>
      </c>
      <c r="L13" s="34" t="s">
        <v>75</v>
      </c>
      <c r="M13" s="28"/>
    </row>
    <row r="14" spans="1:13" ht="15.6" x14ac:dyDescent="0.3">
      <c r="A14" s="153"/>
      <c r="B14" s="93" t="s">
        <v>234</v>
      </c>
      <c r="C14" s="101">
        <v>6800</v>
      </c>
      <c r="D14" s="94">
        <v>470.58</v>
      </c>
      <c r="E14" s="94">
        <f t="shared" ref="E14" si="4">C14+D14</f>
        <v>7270.58</v>
      </c>
      <c r="F14" s="95"/>
      <c r="G14" s="96"/>
      <c r="H14" s="97"/>
      <c r="I14" s="96"/>
      <c r="J14" s="98"/>
      <c r="K14" s="99"/>
      <c r="L14" s="100"/>
      <c r="M14" s="102" t="s">
        <v>257</v>
      </c>
    </row>
    <row r="15" spans="1:13" ht="15.6" x14ac:dyDescent="0.3">
      <c r="A15" s="153"/>
      <c r="B15" s="37" t="s">
        <v>89</v>
      </c>
      <c r="C15" s="2">
        <v>27550</v>
      </c>
      <c r="D15" s="1">
        <v>470.58</v>
      </c>
      <c r="E15" s="2">
        <f>C15-D15</f>
        <v>27079.42</v>
      </c>
      <c r="F15" s="13" t="s">
        <v>95</v>
      </c>
      <c r="G15" s="15" t="s">
        <v>41</v>
      </c>
      <c r="H15" s="11" t="s">
        <v>42</v>
      </c>
      <c r="I15" s="15" t="s">
        <v>27</v>
      </c>
      <c r="J15" s="15" t="s">
        <v>133</v>
      </c>
      <c r="K15" s="11" t="s">
        <v>16</v>
      </c>
      <c r="L15" s="17" t="s">
        <v>111</v>
      </c>
      <c r="M15" s="8"/>
    </row>
    <row r="16" spans="1:13" ht="15.6" x14ac:dyDescent="0.3">
      <c r="A16" s="153"/>
      <c r="B16" s="93" t="s">
        <v>170</v>
      </c>
      <c r="C16" s="101">
        <v>2750</v>
      </c>
      <c r="D16" s="94">
        <v>470.58</v>
      </c>
      <c r="E16" s="94">
        <f t="shared" ref="E16" si="5">C16+D16</f>
        <v>3220.58</v>
      </c>
      <c r="F16" s="95"/>
      <c r="G16" s="96"/>
      <c r="H16" s="97"/>
      <c r="I16" s="96"/>
      <c r="J16" s="98"/>
      <c r="K16" s="99"/>
      <c r="L16" s="100"/>
      <c r="M16" s="102" t="s">
        <v>257</v>
      </c>
    </row>
    <row r="17" spans="1:14" ht="15.6" x14ac:dyDescent="0.3">
      <c r="A17" s="153"/>
      <c r="B17" s="98" t="s">
        <v>287</v>
      </c>
      <c r="C17" s="94">
        <v>5500</v>
      </c>
      <c r="D17" s="94">
        <v>470.58</v>
      </c>
      <c r="E17" s="94">
        <f t="shared" ref="E17:E20" si="6">C17-D17</f>
        <v>5029.42</v>
      </c>
      <c r="F17" s="103"/>
      <c r="G17" s="96"/>
      <c r="H17" s="97"/>
      <c r="I17" s="96"/>
      <c r="J17" s="96"/>
      <c r="K17" s="97"/>
      <c r="L17" s="104"/>
      <c r="M17" s="102" t="s">
        <v>257</v>
      </c>
    </row>
    <row r="18" spans="1:14" ht="15.6" x14ac:dyDescent="0.3">
      <c r="A18" s="153"/>
      <c r="B18" s="98" t="s">
        <v>288</v>
      </c>
      <c r="C18" s="94">
        <v>1200</v>
      </c>
      <c r="D18" s="94"/>
      <c r="E18" s="94">
        <f t="shared" si="6"/>
        <v>1200</v>
      </c>
      <c r="F18" s="103"/>
      <c r="G18" s="96"/>
      <c r="H18" s="97"/>
      <c r="I18" s="96"/>
      <c r="J18" s="96"/>
      <c r="K18" s="97"/>
      <c r="L18" s="104"/>
      <c r="M18" s="102" t="s">
        <v>257</v>
      </c>
    </row>
    <row r="19" spans="1:14" ht="15.6" x14ac:dyDescent="0.3">
      <c r="A19" s="153"/>
      <c r="B19" s="37" t="s">
        <v>90</v>
      </c>
      <c r="C19" s="2">
        <v>9100</v>
      </c>
      <c r="D19" s="1">
        <v>470.58</v>
      </c>
      <c r="E19" s="2">
        <f t="shared" si="6"/>
        <v>8629.42</v>
      </c>
      <c r="F19" s="30" t="s">
        <v>113</v>
      </c>
      <c r="G19" s="32" t="s">
        <v>24</v>
      </c>
      <c r="H19" s="11" t="s">
        <v>25</v>
      </c>
      <c r="I19" s="3" t="s">
        <v>116</v>
      </c>
      <c r="J19" s="3" t="s">
        <v>115</v>
      </c>
      <c r="K19" s="11" t="s">
        <v>16</v>
      </c>
      <c r="L19" s="34" t="s">
        <v>114</v>
      </c>
      <c r="M19" s="8"/>
    </row>
    <row r="20" spans="1:14" ht="15.6" x14ac:dyDescent="0.3">
      <c r="A20" s="153"/>
      <c r="B20" s="37" t="s">
        <v>14</v>
      </c>
      <c r="C20" s="2">
        <v>17350</v>
      </c>
      <c r="D20" s="1">
        <v>470.58</v>
      </c>
      <c r="E20" s="2">
        <f t="shared" si="6"/>
        <v>16879.419999999998</v>
      </c>
      <c r="F20" s="29" t="s">
        <v>60</v>
      </c>
      <c r="G20" s="31" t="s">
        <v>24</v>
      </c>
      <c r="H20" s="3" t="s">
        <v>25</v>
      </c>
      <c r="I20" s="6">
        <v>12416</v>
      </c>
      <c r="J20" s="6">
        <v>280003</v>
      </c>
      <c r="K20" s="3" t="s">
        <v>16</v>
      </c>
      <c r="L20" s="34" t="s">
        <v>61</v>
      </c>
      <c r="M20" s="8"/>
    </row>
    <row r="21" spans="1:14" ht="15.6" x14ac:dyDescent="0.3">
      <c r="A21" s="153"/>
      <c r="B21" s="37"/>
      <c r="C21" s="2"/>
      <c r="D21" s="2"/>
      <c r="E21" s="2"/>
      <c r="F21" s="29"/>
      <c r="G21" s="31"/>
      <c r="H21" s="3"/>
      <c r="I21" s="6"/>
      <c r="J21" s="6"/>
      <c r="K21" s="3"/>
      <c r="L21" s="34"/>
      <c r="M21" s="8"/>
    </row>
    <row r="22" spans="1:14" ht="15.6" x14ac:dyDescent="0.3">
      <c r="A22" s="152" t="s">
        <v>94</v>
      </c>
      <c r="B22" s="6"/>
      <c r="C22" s="1"/>
      <c r="D22" s="1"/>
      <c r="E22" s="2"/>
      <c r="F22" s="29"/>
      <c r="G22" s="31"/>
      <c r="H22" s="3"/>
      <c r="I22" s="3"/>
      <c r="J22" s="3"/>
      <c r="K22" s="3"/>
      <c r="L22" s="34"/>
      <c r="M22" s="8"/>
    </row>
    <row r="23" spans="1:14" ht="15.6" x14ac:dyDescent="0.3">
      <c r="A23" s="153"/>
      <c r="B23" s="58" t="s">
        <v>120</v>
      </c>
      <c r="C23" s="44">
        <v>12650</v>
      </c>
      <c r="D23" s="44"/>
      <c r="E23" s="44">
        <f>C23+D23</f>
        <v>12650</v>
      </c>
      <c r="F23" s="65"/>
      <c r="G23" s="45"/>
      <c r="H23" s="56"/>
      <c r="I23" s="45"/>
      <c r="J23" s="58"/>
      <c r="K23" s="66"/>
      <c r="L23" s="46"/>
      <c r="M23" s="57"/>
    </row>
    <row r="24" spans="1:14" ht="15.6" x14ac:dyDescent="0.3">
      <c r="A24" s="153"/>
      <c r="B24" s="26" t="s">
        <v>221</v>
      </c>
      <c r="C24" s="20">
        <v>4450</v>
      </c>
      <c r="D24" s="20"/>
      <c r="E24" s="20">
        <f>C24+D24</f>
        <v>4450</v>
      </c>
      <c r="F24" s="33"/>
      <c r="G24" s="16"/>
      <c r="H24" s="12"/>
      <c r="I24" s="16"/>
      <c r="J24" s="26"/>
      <c r="K24" s="25"/>
      <c r="L24" s="27"/>
      <c r="M24" s="10"/>
    </row>
    <row r="25" spans="1:14" ht="15.6" x14ac:dyDescent="0.3">
      <c r="A25" s="153"/>
      <c r="B25" s="26" t="s">
        <v>304</v>
      </c>
      <c r="C25" s="134">
        <v>4700</v>
      </c>
      <c r="D25" s="134"/>
      <c r="E25" s="134">
        <f>C25+D25</f>
        <v>4700</v>
      </c>
      <c r="F25" s="135"/>
      <c r="G25" s="136"/>
      <c r="H25" s="137"/>
      <c r="I25" s="136"/>
      <c r="J25" s="146"/>
      <c r="K25" s="138"/>
      <c r="L25" s="139"/>
      <c r="M25" s="147" t="s">
        <v>338</v>
      </c>
    </row>
    <row r="26" spans="1:14" ht="15.6" x14ac:dyDescent="0.3">
      <c r="A26" s="153"/>
      <c r="B26" s="58" t="s">
        <v>148</v>
      </c>
      <c r="C26" s="44">
        <v>7200</v>
      </c>
      <c r="D26" s="44"/>
      <c r="E26" s="44">
        <f t="shared" ref="E26:E36" si="7">C26+D26</f>
        <v>7200</v>
      </c>
      <c r="F26" s="65"/>
      <c r="G26" s="45"/>
      <c r="H26" s="56"/>
      <c r="I26" s="45"/>
      <c r="J26" s="66"/>
      <c r="K26" s="56"/>
      <c r="L26" s="46"/>
      <c r="M26" s="57"/>
    </row>
    <row r="27" spans="1:14" ht="15.6" x14ac:dyDescent="0.3">
      <c r="A27" s="153"/>
      <c r="B27" s="26" t="s">
        <v>305</v>
      </c>
      <c r="C27" s="134">
        <v>600</v>
      </c>
      <c r="D27" s="134"/>
      <c r="E27" s="134">
        <f t="shared" si="7"/>
        <v>600</v>
      </c>
      <c r="F27" s="135"/>
      <c r="G27" s="136"/>
      <c r="H27" s="137"/>
      <c r="I27" s="136"/>
      <c r="J27" s="138"/>
      <c r="K27" s="137"/>
      <c r="L27" s="139"/>
      <c r="M27" s="140" t="s">
        <v>306</v>
      </c>
    </row>
    <row r="28" spans="1:14" s="81" customFormat="1" ht="15.6" x14ac:dyDescent="0.3">
      <c r="A28" s="153"/>
      <c r="B28" s="26" t="s">
        <v>246</v>
      </c>
      <c r="C28" s="20">
        <v>33150</v>
      </c>
      <c r="D28" s="20"/>
      <c r="E28" s="20">
        <f t="shared" si="7"/>
        <v>33150</v>
      </c>
      <c r="F28" s="33"/>
      <c r="G28" s="67"/>
      <c r="H28" s="25"/>
      <c r="I28" s="67"/>
      <c r="J28" s="25"/>
      <c r="K28" s="25"/>
      <c r="L28" s="27"/>
      <c r="M28" s="84" t="s">
        <v>254</v>
      </c>
      <c r="N28" s="83"/>
    </row>
    <row r="29" spans="1:14" ht="15.6" x14ac:dyDescent="0.3">
      <c r="A29" s="153"/>
      <c r="B29" s="55" t="s">
        <v>168</v>
      </c>
      <c r="C29" s="20">
        <v>6900</v>
      </c>
      <c r="D29" s="20"/>
      <c r="E29" s="20">
        <f t="shared" si="7"/>
        <v>6900</v>
      </c>
      <c r="F29" s="33"/>
      <c r="G29" s="16" t="s">
        <v>50</v>
      </c>
      <c r="H29" s="12" t="s">
        <v>51</v>
      </c>
      <c r="I29" s="16" t="s">
        <v>27</v>
      </c>
      <c r="J29" s="26" t="s">
        <v>194</v>
      </c>
      <c r="K29" s="25" t="s">
        <v>28</v>
      </c>
      <c r="L29" s="27" t="s">
        <v>195</v>
      </c>
      <c r="M29" s="10" t="s">
        <v>193</v>
      </c>
    </row>
    <row r="30" spans="1:14" ht="15.6" x14ac:dyDescent="0.3">
      <c r="A30" s="153"/>
      <c r="B30" s="55" t="s">
        <v>169</v>
      </c>
      <c r="C30" s="20">
        <v>20850</v>
      </c>
      <c r="D30" s="20"/>
      <c r="E30" s="20">
        <f t="shared" si="7"/>
        <v>20850</v>
      </c>
      <c r="F30" s="33"/>
      <c r="G30" s="16" t="s">
        <v>171</v>
      </c>
      <c r="H30" s="12" t="s">
        <v>172</v>
      </c>
      <c r="I30" s="16" t="s">
        <v>27</v>
      </c>
      <c r="J30" s="26" t="s">
        <v>175</v>
      </c>
      <c r="K30" s="25" t="s">
        <v>28</v>
      </c>
      <c r="L30" s="27" t="s">
        <v>174</v>
      </c>
      <c r="M30" s="10" t="s">
        <v>173</v>
      </c>
    </row>
    <row r="31" spans="1:14" ht="15.6" x14ac:dyDescent="0.3">
      <c r="A31" s="153"/>
      <c r="B31" s="59" t="s">
        <v>104</v>
      </c>
      <c r="C31" s="109">
        <v>5500</v>
      </c>
      <c r="D31" s="44"/>
      <c r="E31" s="44">
        <f t="shared" ref="E31" si="8">C31+D31</f>
        <v>5500</v>
      </c>
      <c r="F31" s="65"/>
      <c r="G31" s="45" t="s">
        <v>143</v>
      </c>
      <c r="H31" s="56" t="s">
        <v>155</v>
      </c>
      <c r="I31" s="45" t="s">
        <v>156</v>
      </c>
      <c r="J31" s="58" t="s">
        <v>157</v>
      </c>
      <c r="K31" s="66" t="s">
        <v>28</v>
      </c>
      <c r="L31" s="46" t="s">
        <v>158</v>
      </c>
      <c r="M31" s="57" t="s">
        <v>107</v>
      </c>
    </row>
    <row r="32" spans="1:14" ht="15.6" x14ac:dyDescent="0.3">
      <c r="A32" s="153"/>
      <c r="B32" s="59" t="s">
        <v>260</v>
      </c>
      <c r="C32" s="44">
        <v>4800</v>
      </c>
      <c r="D32" s="44"/>
      <c r="E32" s="44">
        <f t="shared" si="7"/>
        <v>4800</v>
      </c>
      <c r="F32" s="65"/>
      <c r="G32" s="45"/>
      <c r="H32" s="56"/>
      <c r="I32" s="45"/>
      <c r="J32" s="58"/>
      <c r="K32" s="66"/>
      <c r="L32" s="46"/>
      <c r="M32" s="57"/>
    </row>
    <row r="33" spans="1:13" ht="15.6" x14ac:dyDescent="0.3">
      <c r="A33" s="153"/>
      <c r="B33" s="55" t="s">
        <v>124</v>
      </c>
      <c r="C33" s="20">
        <v>1800</v>
      </c>
      <c r="D33" s="20"/>
      <c r="E33" s="20">
        <f t="shared" si="7"/>
        <v>1800</v>
      </c>
      <c r="F33" s="14"/>
      <c r="G33" s="16" t="s">
        <v>31</v>
      </c>
      <c r="H33" s="12" t="s">
        <v>96</v>
      </c>
      <c r="I33" s="16" t="s">
        <v>27</v>
      </c>
      <c r="J33" s="16" t="s">
        <v>125</v>
      </c>
      <c r="K33" s="12" t="s">
        <v>28</v>
      </c>
      <c r="L33" s="18" t="s">
        <v>126</v>
      </c>
      <c r="M33" s="10" t="s">
        <v>127</v>
      </c>
    </row>
    <row r="34" spans="1:13" ht="15.6" x14ac:dyDescent="0.3">
      <c r="A34" s="153"/>
      <c r="B34" s="59" t="s">
        <v>235</v>
      </c>
      <c r="C34" s="44">
        <v>1200</v>
      </c>
      <c r="D34" s="44"/>
      <c r="E34" s="44">
        <f t="shared" si="7"/>
        <v>1200</v>
      </c>
      <c r="F34" s="79"/>
      <c r="G34" s="45"/>
      <c r="H34" s="56"/>
      <c r="I34" s="45"/>
      <c r="J34" s="45"/>
      <c r="K34" s="56"/>
      <c r="L34" s="80"/>
      <c r="M34" s="57"/>
    </row>
    <row r="35" spans="1:13" ht="15.6" x14ac:dyDescent="0.3">
      <c r="A35" s="153"/>
      <c r="B35" s="26" t="s">
        <v>105</v>
      </c>
      <c r="C35" s="20">
        <v>4800</v>
      </c>
      <c r="D35" s="20"/>
      <c r="E35" s="20">
        <f t="shared" si="7"/>
        <v>4800</v>
      </c>
      <c r="F35" s="14"/>
      <c r="G35" s="16" t="s">
        <v>69</v>
      </c>
      <c r="H35" s="12" t="s">
        <v>109</v>
      </c>
      <c r="I35" s="16" t="s">
        <v>110</v>
      </c>
      <c r="J35" s="16" t="s">
        <v>131</v>
      </c>
      <c r="K35" s="12" t="s">
        <v>28</v>
      </c>
      <c r="L35" s="18" t="s">
        <v>132</v>
      </c>
      <c r="M35" s="10" t="s">
        <v>106</v>
      </c>
    </row>
    <row r="36" spans="1:13" ht="15.6" x14ac:dyDescent="0.3">
      <c r="A36" s="153"/>
      <c r="B36" s="26" t="s">
        <v>154</v>
      </c>
      <c r="C36" s="20">
        <v>16900</v>
      </c>
      <c r="D36" s="20"/>
      <c r="E36" s="20">
        <f t="shared" si="7"/>
        <v>16900</v>
      </c>
      <c r="F36" s="14"/>
      <c r="G36" s="16" t="s">
        <v>41</v>
      </c>
      <c r="H36" s="12" t="s">
        <v>192</v>
      </c>
      <c r="I36" s="16" t="s">
        <v>27</v>
      </c>
      <c r="J36" s="16" t="s">
        <v>196</v>
      </c>
      <c r="K36" s="12" t="s">
        <v>28</v>
      </c>
      <c r="L36" s="18" t="s">
        <v>197</v>
      </c>
      <c r="M36" s="10" t="s">
        <v>191</v>
      </c>
    </row>
    <row r="37" spans="1:13" ht="15.6" x14ac:dyDescent="0.3">
      <c r="A37" s="153"/>
      <c r="B37" s="6"/>
      <c r="C37" s="1"/>
      <c r="D37" s="1"/>
      <c r="E37" s="1"/>
      <c r="F37" s="29"/>
      <c r="G37" s="31"/>
      <c r="H37" s="3"/>
      <c r="I37" s="3"/>
      <c r="J37" s="3"/>
      <c r="K37" s="3"/>
      <c r="L37" s="34"/>
      <c r="M37" s="8"/>
    </row>
    <row r="38" spans="1:13" ht="15.6" x14ac:dyDescent="0.3">
      <c r="A38" s="159" t="s">
        <v>77</v>
      </c>
      <c r="B38" s="160"/>
      <c r="C38" s="35">
        <f>SUM(C3:C37)</f>
        <v>306200</v>
      </c>
      <c r="D38" s="35">
        <f>SUM(D4:D37)</f>
        <v>13646.96</v>
      </c>
      <c r="E38" s="40">
        <f>SUM(E4:E37)</f>
        <v>306194.2</v>
      </c>
      <c r="F38" s="5"/>
      <c r="G38" s="5"/>
      <c r="H38" s="5"/>
      <c r="I38" s="5"/>
      <c r="J38" s="5"/>
      <c r="K38" s="5"/>
      <c r="L38" s="5"/>
    </row>
    <row r="39" spans="1:13" x14ac:dyDescent="0.3">
      <c r="B39" s="7"/>
    </row>
  </sheetData>
  <mergeCells count="6">
    <mergeCell ref="A38:B38"/>
    <mergeCell ref="G2:H2"/>
    <mergeCell ref="A1:M1"/>
    <mergeCell ref="A2:B2"/>
    <mergeCell ref="A4:A21"/>
    <mergeCell ref="A22:A37"/>
  </mergeCells>
  <hyperlinks>
    <hyperlink ref="M30" r:id="rId1" display="karyna-145@hotmail.com / " xr:uid="{B207E8A5-EB1D-4D68-BF3C-8287C6F8C0FC}"/>
    <hyperlink ref="M27" r:id="rId2" display="gabriel.alvesdecastro@gmail.com / " xr:uid="{CFF4173F-A0C6-4B56-94AD-804F0275244C}"/>
  </hyperlinks>
  <printOptions horizontalCentered="1"/>
  <pageMargins left="0.25" right="0.25" top="0.75" bottom="0.75" header="0.3" footer="0.3"/>
  <pageSetup paperSize="9" scale="48" orientation="landscape" r:id="rId3"/>
  <headerFooter scaleWithDoc="0" alignWithMargins="0"/>
  <ignoredErrors>
    <ignoredError sqref="L20 G13 G20 G8:G9 L8:L10 L15 L13" numberStoredAsText="1"/>
    <ignoredError sqref="F10 H10:I10" formula="1"/>
    <ignoredError sqref="G10" numberStoredAsText="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F27F-C2D5-499C-A409-1BB86D4DB7D2}">
  <sheetPr>
    <pageSetUpPr fitToPage="1"/>
  </sheetPr>
  <dimension ref="A1:K2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7" sqref="H17"/>
    </sheetView>
  </sheetViews>
  <sheetFormatPr defaultRowHeight="15.6" customHeight="1" x14ac:dyDescent="0.3"/>
  <cols>
    <col min="1" max="1" width="3.33203125" customWidth="1"/>
    <col min="2" max="2" width="49.33203125" bestFit="1" customWidth="1"/>
    <col min="3" max="3" width="16.4414062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37" customWidth="1"/>
    <col min="11" max="11" width="47.33203125" customWidth="1"/>
  </cols>
  <sheetData>
    <row r="1" spans="1:11" ht="28.2" customHeight="1" x14ac:dyDescent="0.3">
      <c r="A1" s="161" t="s">
        <v>91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3">
      <c r="A2" s="166" t="s">
        <v>93</v>
      </c>
      <c r="B2" s="163"/>
      <c r="C2" s="39" t="s">
        <v>77</v>
      </c>
      <c r="D2" s="41" t="s">
        <v>16</v>
      </c>
      <c r="E2" s="155" t="s">
        <v>17</v>
      </c>
      <c r="F2" s="156"/>
      <c r="G2" s="41" t="s">
        <v>18</v>
      </c>
      <c r="H2" s="41" t="s">
        <v>19</v>
      </c>
      <c r="I2" s="41" t="s">
        <v>20</v>
      </c>
      <c r="J2" s="42" t="s">
        <v>21</v>
      </c>
      <c r="K2" s="43" t="s">
        <v>26</v>
      </c>
    </row>
    <row r="3" spans="1:11" s="50" customFormat="1" ht="15.6" customHeight="1" x14ac:dyDescent="0.3">
      <c r="A3" s="167" t="s">
        <v>93</v>
      </c>
      <c r="B3" s="37" t="s">
        <v>120</v>
      </c>
      <c r="C3" s="2">
        <v>12650</v>
      </c>
      <c r="D3" s="13"/>
      <c r="E3" s="15"/>
      <c r="F3" s="11"/>
      <c r="G3" s="15"/>
      <c r="H3" s="15"/>
      <c r="I3" s="11"/>
      <c r="J3" s="17"/>
      <c r="K3" s="28"/>
    </row>
    <row r="4" spans="1:11" ht="15.6" customHeight="1" x14ac:dyDescent="0.3">
      <c r="A4" s="168"/>
      <c r="B4" s="37" t="s">
        <v>148</v>
      </c>
      <c r="C4" s="2">
        <v>7200</v>
      </c>
      <c r="D4" s="62"/>
      <c r="E4" s="63"/>
      <c r="F4" s="4"/>
      <c r="G4" s="37"/>
      <c r="H4" s="37"/>
      <c r="I4" s="4"/>
      <c r="J4" s="61"/>
      <c r="K4" s="8"/>
    </row>
    <row r="5" spans="1:11" ht="15.6" customHeight="1" x14ac:dyDescent="0.3">
      <c r="A5" s="168"/>
      <c r="B5" s="92" t="s">
        <v>104</v>
      </c>
      <c r="C5" s="124">
        <v>5500</v>
      </c>
      <c r="D5" s="62"/>
      <c r="E5" s="63"/>
      <c r="F5" s="4"/>
      <c r="G5" s="37"/>
      <c r="H5" s="37"/>
      <c r="I5" s="4"/>
      <c r="J5" s="61"/>
      <c r="K5" s="8"/>
    </row>
    <row r="6" spans="1:11" ht="15.6" customHeight="1" x14ac:dyDescent="0.3">
      <c r="A6" s="168"/>
      <c r="B6" s="92" t="s">
        <v>260</v>
      </c>
      <c r="C6" s="2">
        <v>4800</v>
      </c>
      <c r="D6" s="62"/>
      <c r="E6" s="63"/>
      <c r="F6" s="4"/>
      <c r="G6" s="37"/>
      <c r="H6" s="37"/>
      <c r="I6" s="4"/>
      <c r="J6" s="61"/>
      <c r="K6" s="8"/>
    </row>
    <row r="7" spans="1:11" ht="15.6" customHeight="1" x14ac:dyDescent="0.3">
      <c r="A7" s="168"/>
      <c r="B7" s="92" t="s">
        <v>235</v>
      </c>
      <c r="C7" s="2">
        <v>1200</v>
      </c>
      <c r="D7" s="62"/>
      <c r="E7" s="63"/>
      <c r="F7" s="4"/>
      <c r="G7" s="37"/>
      <c r="H7" s="37"/>
      <c r="I7" s="4"/>
      <c r="J7" s="61"/>
      <c r="K7" s="8"/>
    </row>
    <row r="8" spans="1:11" ht="15.6" customHeight="1" x14ac:dyDescent="0.3">
      <c r="A8" s="168"/>
      <c r="B8" s="92"/>
      <c r="C8" s="2"/>
      <c r="D8" s="62"/>
      <c r="E8" s="63"/>
      <c r="F8" s="4"/>
      <c r="G8" s="37"/>
      <c r="H8" s="37"/>
      <c r="I8" s="4"/>
      <c r="J8" s="61"/>
      <c r="K8" s="8"/>
    </row>
    <row r="9" spans="1:11" ht="15.6" customHeight="1" x14ac:dyDescent="0.3">
      <c r="A9" s="167" t="s">
        <v>215</v>
      </c>
      <c r="B9" s="71"/>
      <c r="C9" s="2"/>
      <c r="D9" s="62"/>
      <c r="E9" s="63"/>
      <c r="F9" s="4"/>
      <c r="G9" s="37"/>
      <c r="H9" s="37"/>
      <c r="I9" s="4"/>
      <c r="J9" s="61"/>
      <c r="K9" s="8"/>
    </row>
    <row r="10" spans="1:11" ht="15.6" customHeight="1" x14ac:dyDescent="0.3">
      <c r="A10" s="168"/>
      <c r="B10" s="4" t="s">
        <v>212</v>
      </c>
      <c r="C10" s="2">
        <v>5050</v>
      </c>
      <c r="D10" s="62"/>
      <c r="E10" s="63"/>
      <c r="F10" s="4"/>
      <c r="G10" s="37"/>
      <c r="H10" s="37"/>
      <c r="I10" s="4"/>
      <c r="J10" s="61"/>
      <c r="K10" s="8"/>
    </row>
    <row r="11" spans="1:11" ht="15.6" customHeight="1" x14ac:dyDescent="0.3">
      <c r="A11" s="168"/>
      <c r="B11" s="37"/>
      <c r="C11" s="2"/>
      <c r="D11" s="62"/>
      <c r="E11" s="63"/>
      <c r="F11" s="4"/>
      <c r="G11" s="37"/>
      <c r="H11" s="37"/>
      <c r="I11" s="4"/>
      <c r="J11" s="61"/>
      <c r="K11" s="8"/>
    </row>
    <row r="12" spans="1:11" ht="15.6" customHeight="1" x14ac:dyDescent="0.3">
      <c r="A12" s="168"/>
      <c r="B12" s="37"/>
      <c r="C12" s="2"/>
      <c r="D12" s="13"/>
      <c r="E12" s="15"/>
      <c r="F12" s="11"/>
      <c r="G12" s="15"/>
      <c r="H12" s="15"/>
      <c r="I12" s="11"/>
      <c r="J12" s="61"/>
      <c r="K12" s="28"/>
    </row>
    <row r="13" spans="1:11" ht="15.6" customHeight="1" x14ac:dyDescent="0.3">
      <c r="A13" s="168"/>
      <c r="B13" s="37"/>
      <c r="C13" s="2"/>
      <c r="D13" s="13"/>
      <c r="E13" s="15"/>
      <c r="F13" s="11"/>
      <c r="G13" s="15"/>
      <c r="H13" s="15"/>
      <c r="I13" s="11"/>
      <c r="J13" s="17"/>
      <c r="K13" s="8"/>
    </row>
    <row r="14" spans="1:11" ht="15.6" customHeight="1" x14ac:dyDescent="0.3">
      <c r="A14" s="168"/>
      <c r="B14" s="37"/>
      <c r="C14" s="2"/>
      <c r="D14" s="13"/>
      <c r="E14" s="15"/>
      <c r="F14" s="11"/>
      <c r="G14" s="15"/>
      <c r="H14" s="15"/>
      <c r="I14" s="11"/>
      <c r="J14" s="17"/>
      <c r="K14" s="8"/>
    </row>
    <row r="15" spans="1:11" ht="15.6" customHeight="1" x14ac:dyDescent="0.3">
      <c r="A15" s="168"/>
      <c r="B15" s="37"/>
      <c r="C15" s="2"/>
      <c r="D15" s="13"/>
      <c r="E15" s="15"/>
      <c r="F15" s="11"/>
      <c r="G15" s="15"/>
      <c r="H15" s="15"/>
      <c r="I15" s="11"/>
      <c r="J15" s="17"/>
      <c r="K15" s="8"/>
    </row>
    <row r="16" spans="1:11" ht="15.6" customHeight="1" x14ac:dyDescent="0.3">
      <c r="A16" s="168"/>
      <c r="B16" s="37"/>
      <c r="C16" s="2"/>
      <c r="D16" s="13"/>
      <c r="E16" s="15"/>
      <c r="F16" s="11"/>
      <c r="G16" s="15"/>
      <c r="H16" s="15"/>
      <c r="I16" s="11"/>
      <c r="J16" s="17"/>
      <c r="K16" s="8"/>
    </row>
    <row r="17" spans="1:11" ht="15.6" customHeight="1" x14ac:dyDescent="0.3">
      <c r="A17" s="168"/>
      <c r="B17" s="37"/>
      <c r="C17" s="2"/>
      <c r="D17" s="13"/>
      <c r="E17" s="15"/>
      <c r="F17" s="11"/>
      <c r="G17" s="15"/>
      <c r="H17" s="15"/>
      <c r="I17" s="11"/>
      <c r="J17" s="17"/>
      <c r="K17" s="8"/>
    </row>
    <row r="18" spans="1:11" ht="15.6" customHeight="1" x14ac:dyDescent="0.3">
      <c r="A18" s="168"/>
      <c r="B18" s="37"/>
      <c r="C18" s="2"/>
      <c r="D18" s="13"/>
      <c r="E18" s="15"/>
      <c r="F18" s="11"/>
      <c r="G18" s="15"/>
      <c r="H18" s="15"/>
      <c r="I18" s="11"/>
      <c r="J18" s="17"/>
      <c r="K18" s="8"/>
    </row>
    <row r="19" spans="1:11" ht="15.6" customHeight="1" x14ac:dyDescent="0.3">
      <c r="A19" s="168"/>
      <c r="B19" s="71"/>
      <c r="C19" s="2"/>
      <c r="D19" s="13"/>
      <c r="E19" s="15"/>
      <c r="F19" s="11"/>
      <c r="G19" s="15"/>
      <c r="H19" s="15"/>
      <c r="I19" s="11"/>
      <c r="J19" s="17"/>
      <c r="K19" s="8"/>
    </row>
    <row r="20" spans="1:11" ht="15.6" customHeight="1" x14ac:dyDescent="0.3">
      <c r="A20" s="169"/>
      <c r="B20" s="4"/>
      <c r="C20" s="2"/>
      <c r="D20" s="13"/>
      <c r="E20" s="15"/>
      <c r="F20" s="11"/>
      <c r="G20" s="15"/>
      <c r="H20" s="15"/>
      <c r="I20" s="11"/>
      <c r="J20" s="17"/>
      <c r="K20" s="8"/>
    </row>
    <row r="21" spans="1:11" ht="32.4" customHeight="1" x14ac:dyDescent="0.3">
      <c r="A21" s="164" t="s">
        <v>77</v>
      </c>
      <c r="B21" s="165"/>
      <c r="C21" s="40">
        <f>SUM(C3:C20)</f>
        <v>36400</v>
      </c>
      <c r="D21" s="5"/>
      <c r="E21" s="5"/>
      <c r="F21" s="5"/>
      <c r="G21" s="5"/>
      <c r="H21" s="5"/>
      <c r="I21" s="5"/>
      <c r="J21" s="5"/>
    </row>
    <row r="22" spans="1:11" ht="15.6" customHeight="1" x14ac:dyDescent="0.3">
      <c r="B22" s="7"/>
      <c r="C22" s="47"/>
    </row>
    <row r="23" spans="1:11" ht="15.6" customHeight="1" x14ac:dyDescent="0.3">
      <c r="C23" s="36"/>
    </row>
  </sheetData>
  <mergeCells count="6">
    <mergeCell ref="A21:B21"/>
    <mergeCell ref="A1:K1"/>
    <mergeCell ref="A2:B2"/>
    <mergeCell ref="E2:F2"/>
    <mergeCell ref="A9:A20"/>
    <mergeCell ref="A3:A8"/>
  </mergeCells>
  <pageMargins left="0.511811024" right="0.511811024" top="0.78740157499999996" bottom="0.78740157499999996" header="0.31496062000000002" footer="0.31496062000000002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AD2F-C708-468C-9665-2FB5728FA3FA}">
  <sheetPr>
    <pageSetUpPr fitToPage="1"/>
  </sheetPr>
  <dimension ref="A1:K65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0" sqref="C60:C63"/>
    </sheetView>
  </sheetViews>
  <sheetFormatPr defaultRowHeight="14.4" x14ac:dyDescent="0.3"/>
  <cols>
    <col min="1" max="1" width="3.33203125" customWidth="1"/>
    <col min="2" max="2" width="52.88671875" customWidth="1"/>
    <col min="3" max="3" width="20.10937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37" customWidth="1"/>
    <col min="11" max="11" width="27.33203125" customWidth="1"/>
    <col min="13" max="13" width="15" bestFit="1" customWidth="1"/>
  </cols>
  <sheetData>
    <row r="1" spans="1:11" ht="28.2" x14ac:dyDescent="0.3">
      <c r="A1" s="161" t="s">
        <v>91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5.6" x14ac:dyDescent="0.3">
      <c r="A2" s="162" t="s">
        <v>93</v>
      </c>
      <c r="B2" s="163"/>
      <c r="C2" s="39" t="s">
        <v>77</v>
      </c>
      <c r="D2" s="41" t="s">
        <v>16</v>
      </c>
      <c r="E2" s="155" t="s">
        <v>17</v>
      </c>
      <c r="F2" s="156"/>
      <c r="G2" s="41" t="s">
        <v>18</v>
      </c>
      <c r="H2" s="41" t="s">
        <v>19</v>
      </c>
      <c r="I2" s="41" t="s">
        <v>20</v>
      </c>
      <c r="J2" s="42" t="s">
        <v>21</v>
      </c>
      <c r="K2" s="43" t="s">
        <v>26</v>
      </c>
    </row>
    <row r="3" spans="1:11" ht="15.6" x14ac:dyDescent="0.3">
      <c r="A3" s="153"/>
      <c r="B3" s="6" t="s">
        <v>216</v>
      </c>
      <c r="C3" s="2">
        <v>1729.42</v>
      </c>
      <c r="D3" s="13"/>
      <c r="E3" s="15"/>
      <c r="F3" s="11"/>
      <c r="G3" s="15"/>
      <c r="H3" s="15"/>
      <c r="I3" s="11"/>
      <c r="J3" s="17"/>
      <c r="K3" s="28"/>
    </row>
    <row r="4" spans="1:11" ht="15.6" x14ac:dyDescent="0.3">
      <c r="A4" s="153"/>
      <c r="B4" s="6" t="s">
        <v>149</v>
      </c>
      <c r="C4" s="2">
        <v>7379.42</v>
      </c>
      <c r="D4" s="13"/>
      <c r="E4" s="15" t="s">
        <v>39</v>
      </c>
      <c r="F4" s="11" t="s">
        <v>40</v>
      </c>
      <c r="G4" s="15" t="s">
        <v>200</v>
      </c>
      <c r="H4" s="15" t="s">
        <v>201</v>
      </c>
      <c r="I4" s="11"/>
      <c r="J4" s="17"/>
      <c r="K4" s="28"/>
    </row>
    <row r="5" spans="1:11" ht="15.6" x14ac:dyDescent="0.3">
      <c r="A5" s="153"/>
      <c r="B5" s="37" t="s">
        <v>15</v>
      </c>
      <c r="C5" s="2">
        <v>27929.42</v>
      </c>
      <c r="D5" s="29" t="s">
        <v>79</v>
      </c>
      <c r="E5" s="31" t="s">
        <v>32</v>
      </c>
      <c r="F5" s="3" t="s">
        <v>33</v>
      </c>
      <c r="G5" s="15" t="s">
        <v>81</v>
      </c>
      <c r="H5" s="3" t="s">
        <v>82</v>
      </c>
      <c r="I5" s="3" t="s">
        <v>46</v>
      </c>
      <c r="J5" s="34" t="s">
        <v>83</v>
      </c>
      <c r="K5" s="28"/>
    </row>
    <row r="6" spans="1:11" ht="15.6" x14ac:dyDescent="0.3">
      <c r="A6" s="153"/>
      <c r="B6" s="37" t="s">
        <v>11</v>
      </c>
      <c r="C6" s="2">
        <v>10629.42</v>
      </c>
      <c r="D6" s="29" t="s">
        <v>65</v>
      </c>
      <c r="E6" s="31" t="s">
        <v>24</v>
      </c>
      <c r="F6" s="3" t="s">
        <v>25</v>
      </c>
      <c r="G6" s="3" t="s">
        <v>67</v>
      </c>
      <c r="H6" s="3" t="s">
        <v>68</v>
      </c>
      <c r="I6" s="3" t="s">
        <v>16</v>
      </c>
      <c r="J6" s="34" t="s">
        <v>66</v>
      </c>
      <c r="K6" s="28"/>
    </row>
    <row r="7" spans="1:11" ht="15.6" x14ac:dyDescent="0.3">
      <c r="A7" s="153"/>
      <c r="B7" s="37" t="s">
        <v>12</v>
      </c>
      <c r="C7" s="2">
        <v>1729.42</v>
      </c>
      <c r="D7" s="30" t="s">
        <v>62</v>
      </c>
      <c r="E7" s="31" t="s">
        <v>24</v>
      </c>
      <c r="F7" s="3" t="s">
        <v>25</v>
      </c>
      <c r="G7" s="3" t="s">
        <v>30</v>
      </c>
      <c r="H7" s="3" t="s">
        <v>64</v>
      </c>
      <c r="I7" s="3" t="s">
        <v>16</v>
      </c>
      <c r="J7" s="34" t="s">
        <v>63</v>
      </c>
      <c r="K7" s="28"/>
    </row>
    <row r="8" spans="1:11" ht="15.6" x14ac:dyDescent="0.3">
      <c r="A8" s="153"/>
      <c r="B8" s="37" t="s">
        <v>231</v>
      </c>
      <c r="C8" s="2">
        <v>1100</v>
      </c>
      <c r="D8" s="13"/>
      <c r="E8" s="15"/>
      <c r="F8" s="11"/>
      <c r="G8" s="15"/>
      <c r="H8" s="15"/>
      <c r="I8" s="11"/>
      <c r="J8" s="17"/>
      <c r="K8" s="28"/>
    </row>
    <row r="9" spans="1:11" ht="15.6" x14ac:dyDescent="0.3">
      <c r="A9" s="153"/>
      <c r="B9" s="48" t="s">
        <v>13</v>
      </c>
      <c r="C9" s="2">
        <v>4629.42</v>
      </c>
      <c r="D9" s="29" t="s">
        <v>59</v>
      </c>
      <c r="E9" s="15"/>
      <c r="F9" s="11"/>
      <c r="G9" s="37"/>
      <c r="H9" s="4"/>
      <c r="I9" s="4" t="s">
        <v>22</v>
      </c>
      <c r="J9" s="61" t="s">
        <v>159</v>
      </c>
      <c r="K9" s="28"/>
    </row>
    <row r="10" spans="1:11" ht="15.6" x14ac:dyDescent="0.3">
      <c r="A10" s="153"/>
      <c r="B10" s="37" t="s">
        <v>10</v>
      </c>
      <c r="C10" s="2">
        <v>44329.42</v>
      </c>
      <c r="D10" s="30" t="s">
        <v>74</v>
      </c>
      <c r="E10" s="31" t="s">
        <v>24</v>
      </c>
      <c r="F10" s="3" t="s">
        <v>25</v>
      </c>
      <c r="G10" s="3" t="s">
        <v>76</v>
      </c>
      <c r="H10" s="3" t="s">
        <v>78</v>
      </c>
      <c r="I10" s="3" t="s">
        <v>16</v>
      </c>
      <c r="J10" s="34" t="s">
        <v>75</v>
      </c>
      <c r="K10" s="28"/>
    </row>
    <row r="11" spans="1:11" ht="15.6" x14ac:dyDescent="0.3">
      <c r="A11" s="153"/>
      <c r="B11" s="37" t="s">
        <v>89</v>
      </c>
      <c r="C11" s="2">
        <v>27079.42</v>
      </c>
      <c r="D11" s="13" t="s">
        <v>95</v>
      </c>
      <c r="E11" s="15" t="s">
        <v>41</v>
      </c>
      <c r="F11" s="11" t="s">
        <v>42</v>
      </c>
      <c r="G11" s="15" t="s">
        <v>27</v>
      </c>
      <c r="H11" s="15" t="s">
        <v>133</v>
      </c>
      <c r="I11" s="11" t="s">
        <v>16</v>
      </c>
      <c r="J11" s="17" t="s">
        <v>111</v>
      </c>
      <c r="K11" s="8"/>
    </row>
    <row r="12" spans="1:11" ht="15.6" x14ac:dyDescent="0.3">
      <c r="A12" s="153"/>
      <c r="B12" s="37" t="s">
        <v>90</v>
      </c>
      <c r="C12" s="2">
        <v>8629.42</v>
      </c>
      <c r="D12" s="30" t="s">
        <v>113</v>
      </c>
      <c r="E12" s="32" t="s">
        <v>24</v>
      </c>
      <c r="F12" s="11" t="s">
        <v>25</v>
      </c>
      <c r="G12" s="3" t="s">
        <v>116</v>
      </c>
      <c r="H12" s="3" t="s">
        <v>115</v>
      </c>
      <c r="I12" s="11" t="s">
        <v>16</v>
      </c>
      <c r="J12" s="34" t="s">
        <v>114</v>
      </c>
      <c r="K12" s="8"/>
    </row>
    <row r="13" spans="1:11" ht="15.6" x14ac:dyDescent="0.3">
      <c r="A13" s="153"/>
      <c r="B13" s="37" t="s">
        <v>14</v>
      </c>
      <c r="C13" s="2">
        <v>16879.419999999998</v>
      </c>
      <c r="D13" s="29" t="s">
        <v>60</v>
      </c>
      <c r="E13" s="31" t="s">
        <v>24</v>
      </c>
      <c r="F13" s="3" t="s">
        <v>25</v>
      </c>
      <c r="G13" s="6">
        <v>12416</v>
      </c>
      <c r="H13" s="6">
        <v>280003</v>
      </c>
      <c r="I13" s="3" t="s">
        <v>16</v>
      </c>
      <c r="J13" s="34" t="s">
        <v>61</v>
      </c>
      <c r="K13" s="8"/>
    </row>
    <row r="14" spans="1:11" ht="15.6" x14ac:dyDescent="0.3">
      <c r="A14" s="153"/>
      <c r="B14" s="37"/>
      <c r="C14" s="2"/>
      <c r="D14" s="29"/>
      <c r="E14" s="31"/>
      <c r="F14" s="3"/>
      <c r="G14" s="6"/>
      <c r="H14" s="6"/>
      <c r="I14" s="3"/>
      <c r="J14" s="34"/>
      <c r="K14" s="8"/>
    </row>
    <row r="15" spans="1:11" ht="15.6" x14ac:dyDescent="0.3">
      <c r="A15" s="153"/>
      <c r="B15" s="37"/>
      <c r="C15" s="53">
        <f>SUM(C3:C14)</f>
        <v>152044.20000000001</v>
      </c>
      <c r="D15" s="29"/>
      <c r="E15" s="31"/>
      <c r="F15" s="3"/>
      <c r="G15" s="3"/>
      <c r="H15" s="3"/>
      <c r="I15" s="11"/>
      <c r="J15" s="34"/>
      <c r="K15" s="8"/>
    </row>
    <row r="16" spans="1:11" ht="15.6" x14ac:dyDescent="0.3">
      <c r="A16" s="153"/>
      <c r="B16" s="37"/>
      <c r="C16" s="2"/>
      <c r="D16" s="62"/>
      <c r="E16" s="63"/>
      <c r="F16" s="4"/>
      <c r="G16" s="37"/>
      <c r="H16" s="37"/>
      <c r="I16" s="4"/>
      <c r="J16" s="61"/>
      <c r="K16" s="8"/>
    </row>
    <row r="17" spans="1:11" ht="15.6" x14ac:dyDescent="0.3">
      <c r="A17" s="167" t="s">
        <v>108</v>
      </c>
      <c r="B17" s="37" t="s">
        <v>1</v>
      </c>
      <c r="C17" s="2">
        <f>3804.42+6900</f>
        <v>10704.42</v>
      </c>
      <c r="D17" s="13" t="s">
        <v>23</v>
      </c>
      <c r="E17" s="15" t="s">
        <v>39</v>
      </c>
      <c r="F17" s="11" t="s">
        <v>40</v>
      </c>
      <c r="G17" s="15" t="s">
        <v>128</v>
      </c>
      <c r="H17" s="15" t="s">
        <v>129</v>
      </c>
      <c r="I17" s="11" t="s">
        <v>22</v>
      </c>
      <c r="J17" s="17" t="s">
        <v>130</v>
      </c>
      <c r="K17" s="28" t="s">
        <v>220</v>
      </c>
    </row>
    <row r="18" spans="1:11" ht="15.6" x14ac:dyDescent="0.3">
      <c r="A18" s="168"/>
      <c r="B18" s="6" t="s">
        <v>247</v>
      </c>
      <c r="C18" s="2">
        <v>1529.42</v>
      </c>
      <c r="D18" s="13"/>
      <c r="E18" s="15"/>
      <c r="F18" s="11"/>
      <c r="G18" s="15"/>
      <c r="H18" s="15"/>
      <c r="I18" s="11"/>
      <c r="J18" s="17"/>
      <c r="K18" s="28"/>
    </row>
    <row r="19" spans="1:11" ht="15.6" x14ac:dyDescent="0.3">
      <c r="A19" s="168"/>
      <c r="B19" s="37" t="s">
        <v>88</v>
      </c>
      <c r="C19" s="2">
        <v>7129.42</v>
      </c>
      <c r="D19" s="13"/>
      <c r="E19" s="15"/>
      <c r="F19" s="11"/>
      <c r="G19" s="15"/>
      <c r="H19" s="15"/>
      <c r="I19" s="11"/>
      <c r="J19" s="17"/>
      <c r="K19" s="28"/>
    </row>
    <row r="20" spans="1:11" ht="15.6" x14ac:dyDescent="0.3">
      <c r="A20" s="168"/>
      <c r="B20" s="37" t="s">
        <v>2</v>
      </c>
      <c r="C20" s="2">
        <v>5379.42</v>
      </c>
      <c r="D20" s="13" t="s">
        <v>52</v>
      </c>
      <c r="E20" s="15" t="s">
        <v>39</v>
      </c>
      <c r="F20" s="11" t="s">
        <v>40</v>
      </c>
      <c r="G20" s="15" t="s">
        <v>54</v>
      </c>
      <c r="H20" s="15" t="s">
        <v>55</v>
      </c>
      <c r="I20" s="11" t="s">
        <v>16</v>
      </c>
      <c r="J20" s="17" t="s">
        <v>53</v>
      </c>
      <c r="K20" s="8"/>
    </row>
    <row r="21" spans="1:11" ht="15.6" x14ac:dyDescent="0.3">
      <c r="A21" s="168"/>
      <c r="B21" s="49" t="s">
        <v>112</v>
      </c>
      <c r="C21" s="2">
        <v>5029.42</v>
      </c>
      <c r="D21" s="13" t="s">
        <v>47</v>
      </c>
      <c r="E21" s="15" t="s">
        <v>41</v>
      </c>
      <c r="F21" s="11" t="s">
        <v>42</v>
      </c>
      <c r="G21" s="15" t="s">
        <v>27</v>
      </c>
      <c r="H21" s="15" t="s">
        <v>48</v>
      </c>
      <c r="I21" s="11" t="s">
        <v>46</v>
      </c>
      <c r="J21" s="17" t="s">
        <v>49</v>
      </c>
      <c r="K21" s="28" t="s">
        <v>233</v>
      </c>
    </row>
    <row r="22" spans="1:11" ht="15.6" x14ac:dyDescent="0.3">
      <c r="A22" s="168"/>
      <c r="B22" s="37" t="s">
        <v>231</v>
      </c>
      <c r="C22" s="2">
        <v>954.42000000000007</v>
      </c>
      <c r="D22" s="13" t="s">
        <v>232</v>
      </c>
      <c r="E22" s="75" t="s">
        <v>31</v>
      </c>
      <c r="F22" s="76" t="s">
        <v>96</v>
      </c>
      <c r="G22" s="75" t="s">
        <v>27</v>
      </c>
      <c r="H22" s="75" t="s">
        <v>259</v>
      </c>
      <c r="I22" s="76"/>
      <c r="J22" s="77"/>
      <c r="K22" s="28" t="s">
        <v>236</v>
      </c>
    </row>
    <row r="23" spans="1:11" ht="15.6" x14ac:dyDescent="0.3">
      <c r="A23" s="168"/>
      <c r="B23" s="48" t="s">
        <v>7</v>
      </c>
      <c r="C23" s="2">
        <v>20341.919999999998</v>
      </c>
      <c r="D23" s="13" t="s">
        <v>44</v>
      </c>
      <c r="E23" s="32" t="s">
        <v>80</v>
      </c>
      <c r="F23" s="11" t="s">
        <v>117</v>
      </c>
      <c r="G23" s="15" t="s">
        <v>118</v>
      </c>
      <c r="H23" s="15" t="s">
        <v>119</v>
      </c>
      <c r="I23" s="11" t="s">
        <v>46</v>
      </c>
      <c r="J23" s="17" t="s">
        <v>45</v>
      </c>
      <c r="K23" s="28" t="s">
        <v>220</v>
      </c>
    </row>
    <row r="24" spans="1:11" ht="15.6" x14ac:dyDescent="0.3">
      <c r="A24" s="168"/>
      <c r="B24" s="37" t="s">
        <v>3</v>
      </c>
      <c r="C24" s="2">
        <v>12829.42</v>
      </c>
      <c r="D24" s="13" t="s">
        <v>84</v>
      </c>
      <c r="E24" s="15" t="s">
        <v>80</v>
      </c>
      <c r="F24" s="11" t="s">
        <v>117</v>
      </c>
      <c r="G24" s="15" t="s">
        <v>122</v>
      </c>
      <c r="H24" s="15" t="s">
        <v>123</v>
      </c>
      <c r="I24" s="11" t="s">
        <v>16</v>
      </c>
      <c r="J24" s="17" t="s">
        <v>85</v>
      </c>
      <c r="K24" s="8" t="s">
        <v>97</v>
      </c>
    </row>
    <row r="25" spans="1:11" ht="15.6" x14ac:dyDescent="0.3">
      <c r="A25" s="168"/>
      <c r="B25" s="37" t="s">
        <v>9</v>
      </c>
      <c r="C25" s="2">
        <v>20629.419999999998</v>
      </c>
      <c r="D25" s="13" t="s">
        <v>70</v>
      </c>
      <c r="E25" s="15" t="s">
        <v>39</v>
      </c>
      <c r="F25" s="11" t="s">
        <v>40</v>
      </c>
      <c r="G25" s="15" t="s">
        <v>72</v>
      </c>
      <c r="H25" s="15" t="s">
        <v>71</v>
      </c>
      <c r="I25" s="11" t="s">
        <v>22</v>
      </c>
      <c r="J25" s="17" t="s">
        <v>73</v>
      </c>
      <c r="K25" s="8"/>
    </row>
    <row r="26" spans="1:11" ht="15.6" x14ac:dyDescent="0.3">
      <c r="A26" s="168"/>
      <c r="B26" s="37" t="s">
        <v>249</v>
      </c>
      <c r="C26" s="2">
        <v>9200</v>
      </c>
      <c r="D26" s="13"/>
      <c r="E26" s="15"/>
      <c r="F26" s="11"/>
      <c r="G26" s="15"/>
      <c r="H26" s="15"/>
      <c r="I26" s="11"/>
      <c r="J26" s="17"/>
      <c r="K26" s="28" t="s">
        <v>219</v>
      </c>
    </row>
    <row r="27" spans="1:11" ht="15.6" x14ac:dyDescent="0.3">
      <c r="A27" s="168"/>
      <c r="B27" s="19" t="s">
        <v>4</v>
      </c>
      <c r="C27" s="2">
        <v>2616.92</v>
      </c>
      <c r="D27" s="13" t="s">
        <v>29</v>
      </c>
      <c r="E27" s="15" t="s">
        <v>39</v>
      </c>
      <c r="F27" s="11" t="s">
        <v>40</v>
      </c>
      <c r="G27" s="15" t="s">
        <v>38</v>
      </c>
      <c r="H27" s="15" t="s">
        <v>37</v>
      </c>
      <c r="I27" s="11" t="s">
        <v>16</v>
      </c>
      <c r="J27" s="17" t="s">
        <v>36</v>
      </c>
      <c r="K27" s="8"/>
    </row>
    <row r="28" spans="1:11" ht="15.6" x14ac:dyDescent="0.3">
      <c r="A28" s="168"/>
      <c r="B28" s="4" t="s">
        <v>6</v>
      </c>
      <c r="C28" s="2">
        <v>23954.42</v>
      </c>
      <c r="D28" s="13" t="s">
        <v>56</v>
      </c>
      <c r="E28" s="15" t="s">
        <v>41</v>
      </c>
      <c r="F28" s="11" t="s">
        <v>42</v>
      </c>
      <c r="G28" s="15" t="s">
        <v>27</v>
      </c>
      <c r="H28" s="15" t="s">
        <v>58</v>
      </c>
      <c r="I28" s="11" t="s">
        <v>16</v>
      </c>
      <c r="J28" s="17" t="s">
        <v>57</v>
      </c>
      <c r="K28" s="28"/>
    </row>
    <row r="29" spans="1:11" ht="15.6" x14ac:dyDescent="0.3">
      <c r="A29" s="168"/>
      <c r="B29" s="4"/>
      <c r="C29" s="2"/>
      <c r="D29" s="13"/>
      <c r="E29" s="15"/>
      <c r="F29" s="11"/>
      <c r="G29" s="15"/>
      <c r="H29" s="15"/>
      <c r="I29" s="11"/>
      <c r="J29" s="17"/>
      <c r="K29" s="28"/>
    </row>
    <row r="30" spans="1:11" ht="15.6" x14ac:dyDescent="0.3">
      <c r="A30" s="168"/>
      <c r="B30" s="52"/>
      <c r="C30" s="53">
        <f>SUM(C17:C29)</f>
        <v>120298.62</v>
      </c>
      <c r="D30" s="13"/>
      <c r="E30" s="15"/>
      <c r="F30" s="11"/>
      <c r="G30" s="15"/>
      <c r="H30" s="15"/>
      <c r="I30" s="11"/>
      <c r="J30" s="17"/>
      <c r="K30" s="8"/>
    </row>
    <row r="31" spans="1:11" ht="15.6" x14ac:dyDescent="0.3">
      <c r="A31" s="168"/>
      <c r="B31" s="64"/>
      <c r="C31" s="2"/>
      <c r="D31" s="13"/>
      <c r="E31" s="15"/>
      <c r="F31" s="11"/>
      <c r="G31" s="15"/>
      <c r="H31" s="15"/>
      <c r="I31" s="11"/>
      <c r="J31" s="17"/>
      <c r="K31" s="8"/>
    </row>
    <row r="32" spans="1:11" ht="15.6" hidden="1" x14ac:dyDescent="0.3">
      <c r="A32" s="168"/>
      <c r="B32" s="52" t="s">
        <v>134</v>
      </c>
      <c r="C32" s="2"/>
      <c r="D32" s="13"/>
      <c r="E32" s="15"/>
      <c r="F32" s="11"/>
      <c r="G32" s="15"/>
      <c r="H32" s="15"/>
      <c r="I32" s="11"/>
      <c r="J32" s="17"/>
      <c r="K32" s="8"/>
    </row>
    <row r="33" spans="1:11" ht="15.6" hidden="1" x14ac:dyDescent="0.3">
      <c r="A33" s="168"/>
      <c r="B33" s="37" t="s">
        <v>5</v>
      </c>
      <c r="C33" s="2"/>
      <c r="D33" s="13" t="s">
        <v>43</v>
      </c>
      <c r="E33" s="63"/>
      <c r="F33" s="4" t="s">
        <v>121</v>
      </c>
      <c r="G33" s="63" t="s">
        <v>145</v>
      </c>
      <c r="H33" s="63" t="s">
        <v>146</v>
      </c>
      <c r="I33" s="4" t="s">
        <v>22</v>
      </c>
      <c r="J33" s="61" t="s">
        <v>147</v>
      </c>
      <c r="K33" s="28" t="s">
        <v>144</v>
      </c>
    </row>
    <row r="34" spans="1:11" ht="15.6" hidden="1" x14ac:dyDescent="0.3">
      <c r="A34" s="168"/>
      <c r="B34" s="4"/>
      <c r="C34" s="53">
        <f>SUM(C33:C33)</f>
        <v>0</v>
      </c>
      <c r="D34" s="13"/>
      <c r="E34" s="15"/>
      <c r="F34" s="11"/>
      <c r="G34" s="15"/>
      <c r="H34" s="15"/>
      <c r="I34" s="11"/>
      <c r="J34" s="17"/>
      <c r="K34" s="8"/>
    </row>
    <row r="35" spans="1:11" ht="15.6" x14ac:dyDescent="0.3">
      <c r="A35" s="168"/>
      <c r="B35" s="52" t="s">
        <v>153</v>
      </c>
      <c r="C35" s="2"/>
      <c r="D35" s="13"/>
      <c r="E35" s="15"/>
      <c r="F35" s="11"/>
      <c r="G35" s="15"/>
      <c r="H35" s="15"/>
      <c r="I35" s="11"/>
      <c r="J35" s="17"/>
      <c r="K35" s="8"/>
    </row>
    <row r="36" spans="1:11" ht="15.6" x14ac:dyDescent="0.3">
      <c r="A36" s="168"/>
      <c r="B36" s="37" t="s">
        <v>135</v>
      </c>
      <c r="C36" s="2">
        <v>23475</v>
      </c>
      <c r="D36" s="13"/>
      <c r="E36" s="15"/>
      <c r="F36" s="11"/>
      <c r="G36" s="15"/>
      <c r="H36" s="4"/>
      <c r="I36" s="4"/>
      <c r="J36" s="61"/>
      <c r="K36" s="28" t="s">
        <v>152</v>
      </c>
    </row>
    <row r="37" spans="1:11" ht="15.6" x14ac:dyDescent="0.3">
      <c r="A37" s="168"/>
      <c r="B37" s="6" t="s">
        <v>217</v>
      </c>
      <c r="C37" s="2">
        <v>16500</v>
      </c>
      <c r="D37" s="13"/>
      <c r="E37" s="15"/>
      <c r="F37" s="11"/>
      <c r="G37" s="15"/>
      <c r="H37" s="4"/>
      <c r="I37" s="4"/>
      <c r="J37" s="61"/>
      <c r="K37" s="28"/>
    </row>
    <row r="38" spans="1:11" ht="15.6" x14ac:dyDescent="0.3">
      <c r="A38" s="168"/>
      <c r="B38" s="37"/>
      <c r="C38" s="53">
        <f>SUM(C36:C37)</f>
        <v>39975</v>
      </c>
      <c r="D38" s="13"/>
      <c r="E38" s="15"/>
      <c r="F38" s="11"/>
      <c r="G38" s="15"/>
      <c r="H38" s="4"/>
      <c r="I38" s="4"/>
      <c r="J38" s="61"/>
      <c r="K38" s="28"/>
    </row>
    <row r="39" spans="1:11" ht="15.6" x14ac:dyDescent="0.3">
      <c r="A39" s="169"/>
      <c r="B39" s="4"/>
      <c r="C39" s="2"/>
      <c r="D39" s="13"/>
      <c r="E39" s="15"/>
      <c r="F39" s="11"/>
      <c r="G39" s="15"/>
      <c r="H39" s="15"/>
      <c r="I39" s="11"/>
      <c r="J39" s="17"/>
      <c r="K39" s="8"/>
    </row>
    <row r="40" spans="1:11" ht="15.6" x14ac:dyDescent="0.3">
      <c r="A40" s="74"/>
      <c r="B40" s="52" t="s">
        <v>214</v>
      </c>
      <c r="C40" s="2"/>
      <c r="D40" s="13"/>
      <c r="E40" s="15"/>
      <c r="F40" s="11"/>
      <c r="G40" s="15"/>
      <c r="H40" s="15"/>
      <c r="I40" s="11"/>
      <c r="J40" s="17"/>
      <c r="K40" s="8"/>
    </row>
    <row r="41" spans="1:11" ht="15.6" x14ac:dyDescent="0.3">
      <c r="A41" s="74"/>
      <c r="B41" s="37" t="s">
        <v>150</v>
      </c>
      <c r="C41" s="2">
        <v>12929.42</v>
      </c>
      <c r="D41" s="13" t="s">
        <v>211</v>
      </c>
      <c r="E41" s="15"/>
      <c r="F41" s="11"/>
      <c r="G41" s="15"/>
      <c r="H41" s="4"/>
      <c r="I41" s="4"/>
      <c r="J41" s="61"/>
      <c r="K41" s="28"/>
    </row>
    <row r="42" spans="1:11" ht="15.6" x14ac:dyDescent="0.3">
      <c r="A42" s="74"/>
      <c r="B42" s="37" t="s">
        <v>241</v>
      </c>
      <c r="C42" s="2">
        <v>1950</v>
      </c>
      <c r="D42" s="13"/>
      <c r="E42" s="15"/>
      <c r="F42" s="11"/>
      <c r="G42" s="15"/>
      <c r="H42" s="4"/>
      <c r="I42" s="4"/>
      <c r="J42" s="61"/>
      <c r="K42" s="28"/>
    </row>
    <row r="43" spans="1:11" ht="15.6" x14ac:dyDescent="0.3">
      <c r="A43" s="74"/>
      <c r="B43" s="37" t="s">
        <v>255</v>
      </c>
      <c r="C43" s="2">
        <v>3500</v>
      </c>
      <c r="D43" s="13"/>
      <c r="E43" s="15"/>
      <c r="F43" s="11"/>
      <c r="G43" s="15"/>
      <c r="H43" s="4"/>
      <c r="I43" s="4"/>
      <c r="J43" s="61"/>
      <c r="K43" s="28"/>
    </row>
    <row r="44" spans="1:11" ht="15.6" x14ac:dyDescent="0.3">
      <c r="A44" s="74"/>
      <c r="B44" s="37" t="s">
        <v>8</v>
      </c>
      <c r="C44" s="2">
        <v>8529.42</v>
      </c>
      <c r="D44" s="13" t="s">
        <v>86</v>
      </c>
      <c r="E44" s="15" t="s">
        <v>98</v>
      </c>
      <c r="F44" s="11" t="s">
        <v>99</v>
      </c>
      <c r="G44" s="15" t="s">
        <v>27</v>
      </c>
      <c r="H44" s="4" t="s">
        <v>100</v>
      </c>
      <c r="I44" s="4" t="s">
        <v>28</v>
      </c>
      <c r="J44" s="61" t="s">
        <v>101</v>
      </c>
      <c r="K44" s="28"/>
    </row>
    <row r="45" spans="1:11" ht="15.6" x14ac:dyDescent="0.3">
      <c r="A45" s="74"/>
      <c r="B45" s="37" t="s">
        <v>237</v>
      </c>
      <c r="C45" s="2">
        <v>10312.5</v>
      </c>
      <c r="D45" s="13"/>
      <c r="E45" s="15"/>
      <c r="F45" s="11"/>
      <c r="G45" s="15"/>
      <c r="H45" s="4"/>
      <c r="I45" s="4"/>
      <c r="J45" s="61"/>
      <c r="K45" s="28"/>
    </row>
    <row r="46" spans="1:11" ht="15.6" x14ac:dyDescent="0.3">
      <c r="A46" s="74"/>
      <c r="B46" s="37" t="s">
        <v>298</v>
      </c>
      <c r="C46" s="2">
        <v>1529.42</v>
      </c>
      <c r="D46" s="13"/>
      <c r="E46" s="15"/>
      <c r="F46" s="11"/>
      <c r="G46" s="15"/>
      <c r="H46" s="4"/>
      <c r="I46" s="4"/>
      <c r="J46" s="61"/>
      <c r="K46" s="28"/>
    </row>
    <row r="47" spans="1:11" ht="15.6" x14ac:dyDescent="0.3">
      <c r="A47" s="74"/>
      <c r="B47" s="37"/>
      <c r="C47" s="53">
        <f>SUM(C41:C46)</f>
        <v>38750.759999999995</v>
      </c>
      <c r="D47" s="13"/>
      <c r="E47" s="15"/>
      <c r="F47" s="11"/>
      <c r="G47" s="15"/>
      <c r="H47" s="4"/>
      <c r="I47" s="4"/>
      <c r="J47" s="61"/>
      <c r="K47" s="28"/>
    </row>
    <row r="48" spans="1:11" ht="15.6" x14ac:dyDescent="0.3">
      <c r="A48" s="74"/>
      <c r="B48" s="37"/>
      <c r="C48" s="53"/>
      <c r="D48" s="13"/>
      <c r="E48" s="15"/>
      <c r="F48" s="11"/>
      <c r="G48" s="15"/>
      <c r="H48" s="4"/>
      <c r="I48" s="4"/>
      <c r="J48" s="61"/>
      <c r="K48" s="28"/>
    </row>
    <row r="49" spans="1:11" ht="15.6" x14ac:dyDescent="0.3">
      <c r="A49" s="74"/>
      <c r="B49" s="52" t="s">
        <v>258</v>
      </c>
      <c r="C49" s="2"/>
      <c r="D49" s="13"/>
      <c r="E49" s="15"/>
      <c r="F49" s="11"/>
      <c r="G49" s="15"/>
      <c r="H49" s="15"/>
      <c r="I49" s="11"/>
      <c r="J49" s="17"/>
      <c r="K49" s="8"/>
    </row>
    <row r="50" spans="1:11" ht="15.6" x14ac:dyDescent="0.3">
      <c r="A50" s="74"/>
      <c r="B50" s="121" t="s">
        <v>286</v>
      </c>
      <c r="C50" s="122">
        <v>3300</v>
      </c>
      <c r="D50" s="13"/>
      <c r="E50" s="15"/>
      <c r="F50" s="11"/>
      <c r="G50" s="15"/>
      <c r="H50" s="15"/>
      <c r="I50" s="11"/>
      <c r="J50" s="17"/>
      <c r="K50" s="8"/>
    </row>
    <row r="51" spans="1:11" ht="15.6" x14ac:dyDescent="0.3">
      <c r="A51" s="74"/>
      <c r="B51" s="92" t="s">
        <v>234</v>
      </c>
      <c r="C51" s="2">
        <v>7270.58</v>
      </c>
      <c r="D51" s="13"/>
      <c r="E51" s="15"/>
      <c r="F51" s="11"/>
      <c r="G51" s="15"/>
      <c r="H51" s="4"/>
      <c r="I51" s="4"/>
      <c r="J51" s="61"/>
      <c r="K51" s="28"/>
    </row>
    <row r="52" spans="1:11" ht="15.6" x14ac:dyDescent="0.3">
      <c r="A52" s="74"/>
      <c r="B52" s="92" t="s">
        <v>170</v>
      </c>
      <c r="C52" s="2">
        <v>3220.58</v>
      </c>
      <c r="D52" s="13"/>
      <c r="E52" s="15"/>
      <c r="F52" s="11"/>
      <c r="G52" s="15"/>
      <c r="H52" s="4"/>
      <c r="I52" s="4"/>
      <c r="J52" s="61"/>
      <c r="K52" s="28"/>
    </row>
    <row r="53" spans="1:11" ht="15.6" x14ac:dyDescent="0.3">
      <c r="A53" s="74"/>
      <c r="B53" s="92" t="s">
        <v>287</v>
      </c>
      <c r="C53" s="2">
        <v>5029.42</v>
      </c>
      <c r="D53" s="13"/>
      <c r="E53" s="15"/>
      <c r="F53" s="11"/>
      <c r="G53" s="15"/>
      <c r="H53" s="4"/>
      <c r="I53" s="4"/>
      <c r="J53" s="61"/>
      <c r="K53" s="28"/>
    </row>
    <row r="54" spans="1:11" ht="15.6" x14ac:dyDescent="0.3">
      <c r="A54" s="74"/>
      <c r="B54" s="92" t="s">
        <v>288</v>
      </c>
      <c r="C54" s="2">
        <v>1200</v>
      </c>
      <c r="D54" s="13"/>
      <c r="E54" s="15"/>
      <c r="F54" s="11"/>
      <c r="G54" s="15"/>
      <c r="H54" s="4"/>
      <c r="I54" s="4"/>
      <c r="J54" s="61"/>
      <c r="K54" s="28"/>
    </row>
    <row r="55" spans="1:11" ht="15.6" x14ac:dyDescent="0.3">
      <c r="A55" s="74"/>
      <c r="B55" s="37"/>
      <c r="C55" s="53">
        <f>SUM(C50:C54)</f>
        <v>20020.580000000002</v>
      </c>
      <c r="D55" s="13"/>
      <c r="E55" s="15"/>
      <c r="F55" s="11"/>
      <c r="G55" s="15"/>
      <c r="H55" s="4"/>
      <c r="I55" s="4"/>
      <c r="J55" s="61"/>
      <c r="K55" s="28"/>
    </row>
    <row r="56" spans="1:11" ht="15.6" x14ac:dyDescent="0.3">
      <c r="A56" s="74"/>
      <c r="B56" s="4"/>
      <c r="C56" s="2"/>
      <c r="D56" s="13"/>
      <c r="E56" s="15"/>
      <c r="F56" s="11"/>
      <c r="G56" s="15"/>
      <c r="H56" s="15"/>
      <c r="I56" s="11"/>
      <c r="J56" s="17"/>
      <c r="K56" s="8"/>
    </row>
    <row r="57" spans="1:11" ht="15.6" x14ac:dyDescent="0.3">
      <c r="A57" s="159"/>
      <c r="B57" s="160"/>
      <c r="C57" s="40">
        <f>C30+C15+C34+C38+C47+C55</f>
        <v>371089.16000000003</v>
      </c>
      <c r="D57" s="5"/>
      <c r="E57" s="5"/>
      <c r="F57" s="5"/>
      <c r="G57" s="5"/>
      <c r="H57" s="5"/>
      <c r="I57" s="5"/>
      <c r="J57" s="5"/>
    </row>
    <row r="58" spans="1:11" x14ac:dyDescent="0.3">
      <c r="B58" s="7"/>
      <c r="C58" s="47"/>
    </row>
    <row r="59" spans="1:11" x14ac:dyDescent="0.3">
      <c r="C59" s="36"/>
    </row>
    <row r="60" spans="1:11" x14ac:dyDescent="0.3">
      <c r="C60" s="36"/>
    </row>
    <row r="61" spans="1:11" x14ac:dyDescent="0.3">
      <c r="C61" s="47"/>
    </row>
    <row r="62" spans="1:11" x14ac:dyDescent="0.3">
      <c r="C62" s="36"/>
    </row>
    <row r="63" spans="1:11" x14ac:dyDescent="0.3">
      <c r="C63" s="47"/>
    </row>
    <row r="64" spans="1:11" x14ac:dyDescent="0.3">
      <c r="C64" s="47"/>
    </row>
    <row r="65" spans="3:3" x14ac:dyDescent="0.3">
      <c r="C65" s="47"/>
    </row>
  </sheetData>
  <mergeCells count="6">
    <mergeCell ref="A57:B57"/>
    <mergeCell ref="A1:K1"/>
    <mergeCell ref="A2:B2"/>
    <mergeCell ref="E2:F2"/>
    <mergeCell ref="A3:A16"/>
    <mergeCell ref="A17:A39"/>
  </mergeCells>
  <printOptions horizontalCentered="1"/>
  <pageMargins left="0.23622047244094491" right="0.23622047244094491" top="0.23622047244094491" bottom="0.19685039370078741" header="0.31496062992125984" footer="0.3149606299212598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CLINICA MEDICA</vt:lpstr>
      <vt:lpstr>PEDIATRIA</vt:lpstr>
      <vt:lpstr>AMANDA</vt:lpstr>
      <vt:lpstr>Transf CPED e CMED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Medicals</dc:creator>
  <cp:lastModifiedBy>Financeiro Medicals</cp:lastModifiedBy>
  <cp:lastPrinted>2025-08-19T12:57:40Z</cp:lastPrinted>
  <dcterms:created xsi:type="dcterms:W3CDTF">2022-06-13T12:50:20Z</dcterms:created>
  <dcterms:modified xsi:type="dcterms:W3CDTF">2025-09-09T13:09:28Z</dcterms:modified>
</cp:coreProperties>
</file>